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1" activeTab="22"/>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B9" i="38" l="1"/>
  <c r="E26" i="38"/>
  <c r="E25" i="38"/>
  <c r="E24" i="38"/>
  <c r="E23" i="38"/>
  <c r="E22" i="38"/>
  <c r="E21" i="38"/>
  <c r="E20" i="38"/>
  <c r="E19" i="38"/>
  <c r="E18" i="38"/>
  <c r="E17" i="38"/>
  <c r="E16" i="38"/>
  <c r="E15" i="38"/>
  <c r="E14" i="38"/>
  <c r="E13" i="38"/>
  <c r="E12" i="38"/>
  <c r="E11" i="38"/>
  <c r="D9" i="13"/>
  <c r="E9" i="13"/>
  <c r="C9" i="13"/>
  <c r="B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D13" i="48" l="1"/>
  <c r="E15" i="31"/>
  <c r="D15" i="31"/>
  <c r="C15" i="31"/>
  <c r="E14" i="31"/>
  <c r="D14" i="31"/>
  <c r="C14" i="31"/>
  <c r="E13" i="31"/>
  <c r="D13" i="31"/>
  <c r="C13" i="31"/>
  <c r="C12" i="31"/>
  <c r="E15" i="54"/>
  <c r="D15" i="54"/>
  <c r="C15" i="54"/>
  <c r="E14" i="54"/>
  <c r="D14" i="54"/>
  <c r="C14" i="54"/>
  <c r="E13" i="54"/>
  <c r="D13" i="54"/>
  <c r="C13" i="54"/>
  <c r="C15" i="55"/>
  <c r="C14" i="55"/>
  <c r="C13" i="55"/>
  <c r="C12" i="55"/>
  <c r="E15" i="3"/>
  <c r="D15" i="3"/>
  <c r="C15" i="3"/>
  <c r="E14" i="3"/>
  <c r="D14" i="3"/>
  <c r="E13" i="3"/>
  <c r="C14" i="3"/>
  <c r="D13" i="3"/>
  <c r="C13" i="3"/>
  <c r="C12" i="3"/>
  <c r="E36" i="39" l="1"/>
  <c r="E37" i="39"/>
  <c r="E38" i="39"/>
  <c r="E33" i="36"/>
  <c r="C9" i="35"/>
  <c r="D9" i="35"/>
  <c r="E9" i="35"/>
  <c r="B9" i="35"/>
  <c r="E24" i="35"/>
  <c r="E25" i="35"/>
  <c r="E26" i="35"/>
  <c r="C9" i="34"/>
  <c r="D9" i="34"/>
  <c r="B9" i="34"/>
  <c r="E28" i="34"/>
  <c r="E29" i="34"/>
  <c r="E30" i="34"/>
  <c r="E31" i="34"/>
  <c r="E13" i="37"/>
  <c r="E14" i="37"/>
  <c r="E15" i="37"/>
  <c r="E16" i="37"/>
  <c r="E17" i="37"/>
  <c r="E18" i="37"/>
  <c r="E19" i="37"/>
  <c r="E20" i="37"/>
  <c r="E21" i="37"/>
  <c r="E22" i="37"/>
  <c r="E23" i="37"/>
  <c r="E24" i="37"/>
  <c r="E25" i="37"/>
  <c r="E26" i="37"/>
  <c r="E27" i="37"/>
  <c r="E28" i="37"/>
  <c r="E29" i="37"/>
  <c r="E15" i="57"/>
  <c r="E14" i="57"/>
  <c r="E13" i="57"/>
  <c r="E12" i="57"/>
  <c r="D15" i="57"/>
  <c r="D22" i="56"/>
  <c r="D20" i="56"/>
  <c r="E37" i="56"/>
  <c r="E36" i="56"/>
  <c r="E35" i="56"/>
  <c r="E34" i="56"/>
  <c r="E33" i="56"/>
  <c r="E32" i="56"/>
  <c r="E31" i="56"/>
  <c r="E30" i="56"/>
  <c r="E29" i="56"/>
  <c r="E27" i="56"/>
  <c r="E15" i="56" s="1"/>
  <c r="E26" i="56"/>
  <c r="E25" i="56"/>
  <c r="E24" i="56"/>
  <c r="E23" i="56"/>
  <c r="E14" i="56" s="1"/>
  <c r="E22" i="56"/>
  <c r="E20" i="56"/>
  <c r="E13" i="56" s="1"/>
  <c r="E19" i="56"/>
  <c r="E18" i="56"/>
  <c r="E9" i="56"/>
  <c r="E12" i="56"/>
  <c r="D37" i="56"/>
  <c r="D36" i="56"/>
  <c r="D35" i="56"/>
  <c r="D34" i="56"/>
  <c r="D31" i="56"/>
  <c r="D30" i="56"/>
  <c r="D33" i="56"/>
  <c r="D32" i="56"/>
  <c r="D29" i="56"/>
  <c r="D27" i="56"/>
  <c r="D26" i="56"/>
  <c r="D25" i="56"/>
  <c r="D24" i="56"/>
  <c r="D23" i="56"/>
  <c r="D19" i="56"/>
  <c r="D18" i="56"/>
  <c r="D14" i="56"/>
  <c r="D12" i="56"/>
  <c r="E37" i="48"/>
  <c r="E36" i="48"/>
  <c r="E35" i="48"/>
  <c r="E34" i="48"/>
  <c r="E33" i="48"/>
  <c r="E32" i="48"/>
  <c r="E31" i="48"/>
  <c r="E30" i="48"/>
  <c r="E29" i="48"/>
  <c r="E28" i="48"/>
  <c r="E27" i="48"/>
  <c r="E26" i="48"/>
  <c r="E25" i="48"/>
  <c r="E24" i="48"/>
  <c r="E15" i="48" s="1"/>
  <c r="E23" i="48"/>
  <c r="E14" i="48" s="1"/>
  <c r="E22" i="48"/>
  <c r="E13" i="48" s="1"/>
  <c r="E20" i="48"/>
  <c r="E19" i="48"/>
  <c r="E18" i="48"/>
  <c r="E12" i="48"/>
  <c r="D37" i="48"/>
  <c r="D36" i="48"/>
  <c r="D35" i="48"/>
  <c r="D34" i="48"/>
  <c r="D33" i="48"/>
  <c r="D32" i="48"/>
  <c r="D31" i="48"/>
  <c r="D30" i="48"/>
  <c r="D29" i="48"/>
  <c r="D28" i="48"/>
  <c r="D27" i="48"/>
  <c r="F64" i="31"/>
  <c r="F65" i="31"/>
  <c r="F66" i="31"/>
  <c r="F67" i="31"/>
  <c r="F52" i="54"/>
  <c r="F87" i="3"/>
  <c r="D15" i="56" l="1"/>
  <c r="D13" i="56"/>
  <c r="F62" i="31"/>
  <c r="F63" i="31"/>
  <c r="D12" i="31"/>
  <c r="E12" i="31"/>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48" i="54"/>
  <c r="F49" i="54"/>
  <c r="F50" i="54"/>
  <c r="F51" i="54"/>
  <c r="D12" i="54"/>
  <c r="E12" i="54"/>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80" i="55"/>
  <c r="F81" i="55"/>
  <c r="F82" i="55"/>
  <c r="F83" i="55"/>
  <c r="F84" i="55"/>
  <c r="F85" i="55"/>
  <c r="F18" i="55"/>
  <c r="D12" i="55"/>
  <c r="E12" i="55"/>
  <c r="D13" i="55"/>
  <c r="E13" i="55"/>
  <c r="D14" i="55"/>
  <c r="E14" i="55"/>
  <c r="D15" i="55"/>
  <c r="E15" i="55"/>
  <c r="F86" i="3"/>
  <c r="J38" i="56" l="1"/>
  <c r="I38" i="56"/>
  <c r="J28" i="56"/>
  <c r="I28" i="56"/>
  <c r="J21" i="56"/>
  <c r="I21" i="56"/>
  <c r="I21" i="48"/>
  <c r="J21" i="48"/>
  <c r="I38" i="48"/>
  <c r="J38" i="48"/>
  <c r="J37" i="56" l="1"/>
  <c r="J36" i="56"/>
  <c r="J35" i="56"/>
  <c r="J34" i="56"/>
  <c r="J33" i="56"/>
  <c r="J32" i="56"/>
  <c r="J29" i="56"/>
  <c r="J27" i="56"/>
  <c r="J26" i="56"/>
  <c r="J25" i="56"/>
  <c r="J24" i="56"/>
  <c r="J23" i="56"/>
  <c r="J19" i="56"/>
  <c r="J18" i="56"/>
  <c r="D21" i="57"/>
  <c r="I21" i="57" s="1"/>
  <c r="D38" i="57"/>
  <c r="I38" i="57" s="1"/>
  <c r="E21" i="57"/>
  <c r="J21" i="57" s="1"/>
  <c r="E35" i="57"/>
  <c r="J35" i="57" s="1"/>
  <c r="E38" i="57"/>
  <c r="J38" i="57" s="1"/>
  <c r="J37" i="48"/>
  <c r="J36" i="48"/>
  <c r="J35" i="48"/>
  <c r="J34" i="48"/>
  <c r="J33" i="48"/>
  <c r="J32" i="48"/>
  <c r="J31" i="48"/>
  <c r="J30" i="48"/>
  <c r="J29" i="48"/>
  <c r="J28" i="48"/>
  <c r="J27" i="48"/>
  <c r="J26" i="48"/>
  <c r="J25" i="48"/>
  <c r="J24" i="48"/>
  <c r="J23" i="48"/>
  <c r="J22" i="48"/>
  <c r="J20" i="48"/>
  <c r="J19" i="48"/>
  <c r="J18" i="48"/>
  <c r="E27" i="34"/>
  <c r="E43" i="9"/>
  <c r="E23" i="35"/>
  <c r="E49" i="12"/>
  <c r="F59" i="31"/>
  <c r="F60" i="31"/>
  <c r="F61" i="31"/>
  <c r="F18" i="54"/>
  <c r="I37" i="56"/>
  <c r="F84" i="3"/>
  <c r="F85" i="3"/>
  <c r="I37" i="48" s="1"/>
  <c r="E18" i="57" l="1"/>
  <c r="J18" i="57" s="1"/>
  <c r="E19" i="57"/>
  <c r="J19" i="57" s="1"/>
  <c r="E20" i="57"/>
  <c r="J20" i="57" s="1"/>
  <c r="J20" i="56"/>
  <c r="E23" i="57"/>
  <c r="J23" i="57" s="1"/>
  <c r="E22" i="57"/>
  <c r="J22" i="57" s="1"/>
  <c r="J22" i="56"/>
  <c r="E30" i="57"/>
  <c r="J30" i="57" s="1"/>
  <c r="J30" i="56"/>
  <c r="E31" i="57"/>
  <c r="J31" i="57" s="1"/>
  <c r="J31" i="56"/>
  <c r="E37" i="57"/>
  <c r="J37" i="57" s="1"/>
  <c r="E34" i="57"/>
  <c r="J34" i="57" s="1"/>
  <c r="E32" i="57"/>
  <c r="J32" i="57" s="1"/>
  <c r="E24" i="57"/>
  <c r="J24" i="57" s="1"/>
  <c r="E28" i="57"/>
  <c r="J28" i="57" s="1"/>
  <c r="E27" i="57"/>
  <c r="J27" i="57" s="1"/>
  <c r="E26" i="57"/>
  <c r="J26" i="57" s="1"/>
  <c r="E29" i="57"/>
  <c r="J29" i="57" s="1"/>
  <c r="D37" i="57"/>
  <c r="I37" i="57" s="1"/>
  <c r="E33" i="57"/>
  <c r="J33" i="57" s="1"/>
  <c r="E25" i="57"/>
  <c r="J25" i="57" s="1"/>
  <c r="E36" i="57"/>
  <c r="J36" i="57" s="1"/>
  <c r="C9" i="38"/>
  <c r="D9" i="38"/>
  <c r="E32" i="36"/>
  <c r="E52" i="11"/>
  <c r="E53" i="11"/>
  <c r="E11" i="37"/>
  <c r="E48" i="12"/>
  <c r="E26" i="34"/>
  <c r="E9" i="34" s="1"/>
  <c r="E51" i="28"/>
  <c r="E22" i="35"/>
  <c r="F57" i="31"/>
  <c r="F58" i="31"/>
  <c r="E46" i="12" l="1"/>
  <c r="E47" i="12"/>
  <c r="E25" i="36"/>
  <c r="E26" i="36"/>
  <c r="E27" i="36"/>
  <c r="E28" i="36"/>
  <c r="E29" i="36"/>
  <c r="E30" i="36"/>
  <c r="E31" i="36"/>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F19" i="3"/>
  <c r="F20" i="3"/>
  <c r="F21" i="3"/>
  <c r="D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18" i="3"/>
  <c r="I19" i="56"/>
  <c r="I25" i="56"/>
  <c r="I29" i="56"/>
  <c r="I32" i="56"/>
  <c r="I33" i="56"/>
  <c r="I36" i="56"/>
  <c r="E29" i="12"/>
  <c r="E31" i="47" s="1"/>
  <c r="E30" i="12"/>
  <c r="E31" i="12"/>
  <c r="E21" i="12"/>
  <c r="E20" i="12"/>
  <c r="E38" i="12"/>
  <c r="E44" i="14"/>
  <c r="E35" i="39"/>
  <c r="E17" i="46"/>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B9" i="37"/>
  <c r="E42" i="12"/>
  <c r="E43" i="12"/>
  <c r="E31" i="39"/>
  <c r="E32" i="39"/>
  <c r="E33" i="39"/>
  <c r="E34" i="39"/>
  <c r="E42" i="14"/>
  <c r="E43" i="14"/>
  <c r="E20" i="35"/>
  <c r="E21" i="35"/>
  <c r="E48" i="28"/>
  <c r="E49" i="28"/>
  <c r="D9" i="14"/>
  <c r="C9" i="14"/>
  <c r="B9" i="14"/>
  <c r="E37" i="14"/>
  <c r="E38" i="14"/>
  <c r="E39" i="14"/>
  <c r="E40" i="14"/>
  <c r="E41" i="14"/>
  <c r="E25" i="39"/>
  <c r="E26" i="39"/>
  <c r="E27" i="39"/>
  <c r="E28" i="39"/>
  <c r="E29" i="39"/>
  <c r="E30" i="39"/>
  <c r="D9" i="12"/>
  <c r="C9" i="12"/>
  <c r="B9" i="12"/>
  <c r="E37" i="12"/>
  <c r="E39" i="12"/>
  <c r="E40" i="12"/>
  <c r="E41" i="12"/>
  <c r="E41" i="11"/>
  <c r="E42" i="11"/>
  <c r="E43" i="11"/>
  <c r="E44" i="11"/>
  <c r="E45" i="11"/>
  <c r="E46" i="11"/>
  <c r="E47" i="11"/>
  <c r="E48" i="11"/>
  <c r="E49" i="11"/>
  <c r="E50" i="11"/>
  <c r="E19" i="35"/>
  <c r="E40" i="9"/>
  <c r="E41" i="9"/>
  <c r="E42" i="9"/>
  <c r="E46" i="28"/>
  <c r="E47" i="28"/>
  <c r="F15" i="31"/>
  <c r="F13" i="31"/>
  <c r="E9" i="54"/>
  <c r="F14" i="54"/>
  <c r="C12" i="54"/>
  <c r="E12" i="3"/>
  <c r="D12" i="3"/>
  <c r="E11" i="12"/>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G14" i="48"/>
  <c r="G13" i="48"/>
  <c r="G12" i="48"/>
  <c r="E11" i="50"/>
  <c r="E12" i="50"/>
  <c r="E13" i="50"/>
  <c r="E14" i="50"/>
  <c r="E15" i="50"/>
  <c r="E16" i="50"/>
  <c r="E17" i="50"/>
  <c r="E18" i="50"/>
  <c r="E19" i="50"/>
  <c r="E20" i="50"/>
  <c r="E21" i="50"/>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I18" i="56"/>
  <c r="F12" i="54"/>
  <c r="D9" i="33"/>
  <c r="E10" i="33"/>
  <c r="E11" i="6"/>
  <c r="E12" i="6"/>
  <c r="E13" i="6"/>
  <c r="E14" i="6"/>
  <c r="E15" i="6"/>
  <c r="E16" i="6"/>
  <c r="E17" i="6"/>
  <c r="E18" i="6"/>
  <c r="E19" i="6"/>
  <c r="E20" i="6"/>
  <c r="E21" i="6"/>
  <c r="E10" i="6"/>
  <c r="E34" i="32"/>
  <c r="E21" i="32"/>
  <c r="E33" i="32"/>
  <c r="D23" i="6"/>
  <c r="B23" i="6"/>
  <c r="C23" i="6"/>
  <c r="C9" i="54"/>
  <c r="E15" i="52"/>
  <c r="F13" i="55"/>
  <c r="E35" i="6"/>
  <c r="E15" i="53"/>
  <c r="E11" i="8"/>
  <c r="E12" i="8"/>
  <c r="E13" i="8"/>
  <c r="E14" i="8"/>
  <c r="E15" i="8"/>
  <c r="E16" i="8"/>
  <c r="E17" i="8"/>
  <c r="E18" i="8"/>
  <c r="E19" i="8"/>
  <c r="E20" i="8"/>
  <c r="E21" i="8"/>
  <c r="E22" i="8"/>
  <c r="E23" i="8"/>
  <c r="E24" i="8"/>
  <c r="E25" i="8"/>
  <c r="E26" i="8"/>
  <c r="E15" i="33"/>
  <c r="E14" i="33"/>
  <c r="E13" i="33"/>
  <c r="E12" i="33"/>
  <c r="E11" i="33"/>
  <c r="B9" i="33"/>
  <c r="E9" i="33"/>
  <c r="D9" i="39"/>
  <c r="C9" i="39"/>
  <c r="B9" i="39"/>
  <c r="C9" i="32"/>
  <c r="D9" i="32"/>
  <c r="B9" i="32"/>
  <c r="E10" i="32"/>
  <c r="E11" i="32"/>
  <c r="E12" i="32"/>
  <c r="E13" i="32"/>
  <c r="E14" i="32"/>
  <c r="E15" i="32"/>
  <c r="E16" i="32"/>
  <c r="E17" i="32"/>
  <c r="E18" i="32"/>
  <c r="E19" i="32"/>
  <c r="E20" i="32"/>
  <c r="E46" i="32" s="1"/>
  <c r="C49" i="6"/>
  <c r="D49" i="6"/>
  <c r="B49" i="6"/>
  <c r="C47" i="32"/>
  <c r="D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E9" i="38"/>
  <c r="E14" i="35"/>
  <c r="E34" i="12"/>
  <c r="E35" i="12"/>
  <c r="E36" i="12"/>
  <c r="C22" i="32"/>
  <c r="D22" i="32"/>
  <c r="B22" i="32"/>
  <c r="C9" i="9"/>
  <c r="D9" i="9"/>
  <c r="B9" i="9"/>
  <c r="E23" i="32"/>
  <c r="E36" i="32" s="1"/>
  <c r="D9" i="36"/>
  <c r="C9" i="36"/>
  <c r="B9" i="36"/>
  <c r="D9" i="31"/>
  <c r="D66" i="47" s="1"/>
  <c r="E24" i="32"/>
  <c r="E37" i="32" s="1"/>
  <c r="E25" i="32"/>
  <c r="E26" i="32"/>
  <c r="E27" i="32"/>
  <c r="E28" i="32"/>
  <c r="E29" i="32"/>
  <c r="E30" i="32"/>
  <c r="E31" i="32"/>
  <c r="E44" i="32" s="1"/>
  <c r="E32" i="32"/>
  <c r="E45" i="32" s="1"/>
  <c r="E24" i="6"/>
  <c r="E25" i="6"/>
  <c r="E26" i="6"/>
  <c r="E27" i="6"/>
  <c r="E28" i="6"/>
  <c r="E29" i="6"/>
  <c r="E43" i="6" s="1"/>
  <c r="E30" i="6"/>
  <c r="E44" i="6" s="1"/>
  <c r="E31" i="6"/>
  <c r="E45" i="6" s="1"/>
  <c r="E32" i="6"/>
  <c r="E46" i="6" s="1"/>
  <c r="E33" i="6"/>
  <c r="E34" i="6"/>
  <c r="B9" i="8"/>
  <c r="C9" i="8"/>
  <c r="D9" i="8"/>
  <c r="E9" i="8" s="1"/>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9" i="36" s="1"/>
  <c r="E14" i="36"/>
  <c r="E15" i="36"/>
  <c r="E16" i="36"/>
  <c r="E17" i="36"/>
  <c r="E18" i="36"/>
  <c r="E19" i="36"/>
  <c r="E20" i="36"/>
  <c r="E21" i="36"/>
  <c r="E22" i="36"/>
  <c r="E23" i="36"/>
  <c r="E24" i="36"/>
  <c r="E14" i="12"/>
  <c r="E15" i="12"/>
  <c r="E16" i="12"/>
  <c r="E17" i="12"/>
  <c r="E18" i="12"/>
  <c r="E19" i="12"/>
  <c r="E22" i="12"/>
  <c r="E23" i="12"/>
  <c r="E24" i="12"/>
  <c r="E25" i="12"/>
  <c r="E26" i="12"/>
  <c r="E27" i="12"/>
  <c r="E28" i="12"/>
  <c r="E32" i="12"/>
  <c r="E33" i="12"/>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9" i="46" s="1"/>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38" i="32"/>
  <c r="E9" i="50"/>
  <c r="F28" i="47"/>
  <c r="E30" i="47"/>
  <c r="E28" i="47"/>
  <c r="F30" i="47"/>
  <c r="E9" i="49" l="1"/>
  <c r="E9" i="11"/>
  <c r="E9" i="28"/>
  <c r="E47" i="6"/>
  <c r="E39" i="6"/>
  <c r="F14" i="31"/>
  <c r="F12" i="31"/>
  <c r="I31" i="56"/>
  <c r="I22" i="56"/>
  <c r="I34" i="56"/>
  <c r="I27" i="56"/>
  <c r="I24" i="56"/>
  <c r="F15" i="55"/>
  <c r="I26" i="56"/>
  <c r="E9" i="55"/>
  <c r="I35" i="56"/>
  <c r="I30" i="56"/>
  <c r="I23" i="56"/>
  <c r="I20" i="56"/>
  <c r="F14" i="55"/>
  <c r="I31" i="48"/>
  <c r="I33" i="48"/>
  <c r="D33" i="57"/>
  <c r="I33" i="57" s="1"/>
  <c r="I34" i="48"/>
  <c r="D61" i="47" s="1"/>
  <c r="D34" i="57"/>
  <c r="I34" i="57" s="1"/>
  <c r="I32" i="48"/>
  <c r="D60" i="47" s="1"/>
  <c r="D32" i="57"/>
  <c r="I32" i="57" s="1"/>
  <c r="I28" i="48"/>
  <c r="D28" i="57"/>
  <c r="I28" i="57" s="1"/>
  <c r="I29" i="48"/>
  <c r="D29" i="57"/>
  <c r="I29" i="57" s="1"/>
  <c r="I19" i="48"/>
  <c r="D52" i="47" s="1"/>
  <c r="D19" i="57"/>
  <c r="I19" i="57" s="1"/>
  <c r="G9" i="57"/>
  <c r="J15" i="56"/>
  <c r="J13" i="56"/>
  <c r="J14" i="56"/>
  <c r="J14" i="48"/>
  <c r="E9" i="52"/>
  <c r="E9" i="14"/>
  <c r="E9" i="39"/>
  <c r="E9" i="45"/>
  <c r="E9" i="53"/>
  <c r="E9" i="37"/>
  <c r="E9" i="12"/>
  <c r="F15" i="54"/>
  <c r="D9" i="54"/>
  <c r="D9" i="55"/>
  <c r="F12" i="55"/>
  <c r="F14" i="3"/>
  <c r="D26" i="48"/>
  <c r="D22" i="48"/>
  <c r="E9" i="3"/>
  <c r="D18" i="48"/>
  <c r="D25" i="48"/>
  <c r="F15" i="3"/>
  <c r="D24" i="48"/>
  <c r="D23" i="48"/>
  <c r="E49" i="6"/>
  <c r="E38" i="6"/>
  <c r="E42" i="6"/>
  <c r="E41" i="6"/>
  <c r="E47" i="32"/>
  <c r="E43" i="32"/>
  <c r="C35" i="32"/>
  <c r="G9" i="56"/>
  <c r="G9" i="48"/>
  <c r="F29" i="47"/>
  <c r="E29" i="47"/>
  <c r="F31" i="47"/>
  <c r="E9" i="9"/>
  <c r="E9" i="31"/>
  <c r="D67" i="47" s="1"/>
  <c r="E66" i="47"/>
  <c r="F66" i="47"/>
  <c r="C9" i="31"/>
  <c r="F13" i="54"/>
  <c r="C9" i="55"/>
  <c r="J12" i="56"/>
  <c r="C9" i="3"/>
  <c r="D19" i="47" s="1"/>
  <c r="E19" i="47" s="1"/>
  <c r="D9" i="3"/>
  <c r="D20" i="47" s="1"/>
  <c r="F20" i="47" s="1"/>
  <c r="D20" i="48"/>
  <c r="F13" i="3"/>
  <c r="E9" i="6"/>
  <c r="D44" i="47"/>
  <c r="D36" i="47"/>
  <c r="D45" i="47"/>
  <c r="J12" i="57"/>
  <c r="J12" i="48"/>
  <c r="J13" i="48"/>
  <c r="F12" i="3"/>
  <c r="J15" i="48"/>
  <c r="E48" i="6"/>
  <c r="E40" i="6"/>
  <c r="E37" i="6" s="1"/>
  <c r="D25" i="47" s="1"/>
  <c r="D37" i="6"/>
  <c r="B37" i="6"/>
  <c r="C37" i="6"/>
  <c r="E23" i="6"/>
  <c r="D24" i="47" s="1"/>
  <c r="F24" i="47" s="1"/>
  <c r="E22" i="32"/>
  <c r="D70" i="47" s="1"/>
  <c r="F70" i="47" s="1"/>
  <c r="E42" i="32"/>
  <c r="E41" i="32"/>
  <c r="E40" i="32"/>
  <c r="D35" i="32"/>
  <c r="E39" i="32"/>
  <c r="B35" i="32"/>
  <c r="E9" i="32"/>
  <c r="D21" i="47" l="1"/>
  <c r="F21" i="47" s="1"/>
  <c r="E9" i="48"/>
  <c r="J9" i="48" s="1"/>
  <c r="D31" i="57"/>
  <c r="I31" i="57" s="1"/>
  <c r="F9" i="54"/>
  <c r="I14" i="56"/>
  <c r="F9" i="55"/>
  <c r="I13" i="56"/>
  <c r="I26" i="48"/>
  <c r="D58" i="47" s="1"/>
  <c r="D26" i="57"/>
  <c r="I26" i="57" s="1"/>
  <c r="I27" i="48"/>
  <c r="D27" i="57"/>
  <c r="I27" i="57" s="1"/>
  <c r="I36" i="48"/>
  <c r="D36" i="57"/>
  <c r="I36" i="57" s="1"/>
  <c r="I25" i="48"/>
  <c r="D57" i="47" s="1"/>
  <c r="D25" i="57"/>
  <c r="I25" i="57" s="1"/>
  <c r="I30" i="48"/>
  <c r="D30" i="57"/>
  <c r="I30" i="57" s="1"/>
  <c r="I24" i="48"/>
  <c r="D56" i="47" s="1"/>
  <c r="F56" i="47" s="1"/>
  <c r="D24" i="57"/>
  <c r="I24" i="57" s="1"/>
  <c r="D40" i="47"/>
  <c r="F40" i="47" s="1"/>
  <c r="I18" i="48"/>
  <c r="D51" i="47" s="1"/>
  <c r="D18" i="57"/>
  <c r="I18" i="57" s="1"/>
  <c r="I35" i="48"/>
  <c r="D35" i="57"/>
  <c r="I35" i="57" s="1"/>
  <c r="I23" i="48"/>
  <c r="D55" i="47" s="1"/>
  <c r="F55" i="47" s="1"/>
  <c r="D23" i="57"/>
  <c r="I23" i="57" s="1"/>
  <c r="I20" i="48"/>
  <c r="D53" i="47" s="1"/>
  <c r="E53" i="47" s="1"/>
  <c r="D20" i="57"/>
  <c r="I20" i="57" s="1"/>
  <c r="I22" i="48"/>
  <c r="D54" i="47" s="1"/>
  <c r="D22" i="57"/>
  <c r="I22" i="57" s="1"/>
  <c r="I15" i="56"/>
  <c r="I12" i="56"/>
  <c r="F19" i="47"/>
  <c r="D35" i="47"/>
  <c r="E35" i="47" s="1"/>
  <c r="D42" i="47"/>
  <c r="D38" i="47"/>
  <c r="F38" i="47" s="1"/>
  <c r="I13" i="48"/>
  <c r="F9" i="3"/>
  <c r="D9" i="48" s="1"/>
  <c r="I9" i="48" s="1"/>
  <c r="D14" i="48"/>
  <c r="I14" i="48" s="1"/>
  <c r="D39" i="47"/>
  <c r="J13" i="57"/>
  <c r="D15" i="48"/>
  <c r="I15" i="48" s="1"/>
  <c r="D12" i="48"/>
  <c r="I12" i="48" s="1"/>
  <c r="D59" i="47"/>
  <c r="E59" i="47" s="1"/>
  <c r="D43" i="47"/>
  <c r="F9" i="31"/>
  <c r="D12" i="47" s="1"/>
  <c r="D65" i="47"/>
  <c r="J9" i="56"/>
  <c r="J14" i="57"/>
  <c r="D37" i="47"/>
  <c r="E37" i="47" s="1"/>
  <c r="D41" i="47"/>
  <c r="F41" i="47" s="1"/>
  <c r="E20" i="47"/>
  <c r="F52" i="47"/>
  <c r="E52" i="47"/>
  <c r="F58" i="47"/>
  <c r="E58" i="47"/>
  <c r="E61" i="47"/>
  <c r="F61" i="47"/>
  <c r="E36" i="47"/>
  <c r="F36" i="47"/>
  <c r="F42" i="47"/>
  <c r="E42" i="47"/>
  <c r="E55" i="47"/>
  <c r="E45" i="47"/>
  <c r="F45" i="47"/>
  <c r="E44" i="47"/>
  <c r="F44" i="47"/>
  <c r="E39" i="47"/>
  <c r="F39" i="47"/>
  <c r="J15" i="57"/>
  <c r="F60" i="47"/>
  <c r="E60" i="47"/>
  <c r="E24" i="47"/>
  <c r="E25" i="47"/>
  <c r="F25" i="47"/>
  <c r="E70" i="47"/>
  <c r="E35" i="32"/>
  <c r="D71" i="47" s="1"/>
  <c r="E71" i="47" s="1"/>
  <c r="D14" i="47" l="1"/>
  <c r="F14" i="47" s="1"/>
  <c r="D9" i="56"/>
  <c r="I9" i="56" s="1"/>
  <c r="E21" i="47"/>
  <c r="F54" i="47"/>
  <c r="E54" i="47"/>
  <c r="F35" i="47"/>
  <c r="E56" i="47"/>
  <c r="F57" i="47"/>
  <c r="E57" i="47"/>
  <c r="E51" i="47"/>
  <c r="F51" i="47"/>
  <c r="E40" i="47"/>
  <c r="D12" i="57"/>
  <c r="I12" i="57" s="1"/>
  <c r="D11" i="47"/>
  <c r="E38" i="47"/>
  <c r="E41" i="47"/>
  <c r="F53" i="47"/>
  <c r="D14" i="57"/>
  <c r="I14" i="57" s="1"/>
  <c r="F59" i="47"/>
  <c r="D50" i="47"/>
  <c r="F37" i="47"/>
  <c r="E43" i="47"/>
  <c r="F43" i="47"/>
  <c r="I15" i="57"/>
  <c r="D13" i="57"/>
  <c r="I13" i="57" s="1"/>
  <c r="F65" i="47"/>
  <c r="E65" i="47"/>
  <c r="E12" i="47"/>
  <c r="F12" i="47"/>
  <c r="E9" i="57"/>
  <c r="J9" i="57" s="1"/>
  <c r="F71" i="47"/>
  <c r="E14" i="47" l="1"/>
  <c r="F11" i="47"/>
  <c r="D15" i="47"/>
  <c r="E15" i="47" s="1"/>
  <c r="D46" i="47"/>
  <c r="F46" i="47" s="1"/>
  <c r="E11" i="47"/>
  <c r="D10" i="47"/>
  <c r="F10" i="47" s="1"/>
  <c r="F50" i="47"/>
  <c r="E50" i="47"/>
  <c r="D9" i="57"/>
  <c r="I9" i="57" s="1"/>
  <c r="E32" i="47"/>
  <c r="F32" i="47"/>
  <c r="F15" i="47" l="1"/>
  <c r="E10" i="47"/>
  <c r="E46" i="47"/>
</calcChain>
</file>

<file path=xl/sharedStrings.xml><?xml version="1.0" encoding="utf-8"?>
<sst xmlns="http://schemas.openxmlformats.org/spreadsheetml/2006/main" count="5910" uniqueCount="3699">
  <si>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</si>
  <si>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</si>
  <si>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</si>
  <si>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</si>
  <si>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</si>
  <si>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</si>
  <si>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</si>
  <si>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</si>
  <si>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</si>
  <si>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</si>
  <si>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</si>
  <si>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</si>
  <si>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</si>
  <si>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</si>
  <si>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</si>
  <si>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</si>
  <si>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</si>
  <si>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</si>
  <si>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</si>
  <si>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</si>
  <si>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</si>
  <si>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</si>
  <si>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</si>
  <si>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</si>
  <si>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</si>
  <si>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</si>
  <si>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</si>
  <si>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</si>
  <si>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</si>
  <si>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</si>
  <si>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</si>
  <si>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</si>
  <si>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</si>
  <si>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</si>
  <si>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</si>
  <si>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</si>
  <si>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</si>
  <si>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</si>
  <si>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</si>
  <si>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</si>
  <si>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</si>
  <si>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</si>
  <si>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</si>
  <si>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</si>
  <si>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</si>
  <si>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</si>
  <si>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</si>
  <si>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</si>
  <si>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</si>
  <si>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</si>
  <si>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</si>
  <si>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</si>
  <si>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</si>
  <si>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</si>
  <si>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</si>
  <si>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</si>
  <si>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</si>
  <si>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</si>
  <si>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</si>
  <si>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</si>
  <si>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</si>
  <si>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</si>
  <si>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</si>
  <si>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</si>
  <si>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</si>
  <si>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</si>
  <si>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</si>
  <si>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</si>
  <si>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</si>
  <si>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</si>
  <si>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</si>
  <si>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</si>
  <si>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</si>
  <si>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</si>
  <si>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</si>
  <si>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</si>
  <si>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</si>
  <si>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</si>
  <si>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</si>
  <si>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</si>
  <si>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</si>
  <si>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</si>
  <si>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</si>
  <si>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</si>
  <si>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</si>
  <si>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</si>
  <si>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</si>
  <si>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</si>
  <si>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</si>
  <si>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</si>
  <si>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</si>
  <si>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</si>
  <si>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</si>
  <si>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</si>
  <si>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</si>
  <si>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</si>
  <si>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</si>
  <si>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</si>
  <si>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</si>
  <si>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</si>
  <si>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</si>
  <si>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</si>
  <si>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</si>
  <si>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</si>
  <si>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</si>
  <si>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</si>
  <si>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</si>
  <si>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</si>
  <si>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</si>
  <si>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</si>
  <si>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</si>
  <si>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</si>
  <si>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</si>
  <si>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</si>
  <si>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</si>
  <si>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</si>
  <si>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</si>
  <si>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</si>
  <si>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</si>
  <si>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</si>
  <si>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</si>
  <si>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</si>
  <si>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</si>
  <si>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</si>
  <si>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</si>
  <si>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</si>
  <si>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</si>
  <si>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</si>
  <si>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</si>
  <si>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</si>
  <si>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</si>
  <si>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</si>
  <si>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</si>
  <si>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</si>
  <si>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</si>
  <si>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</si>
  <si>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</si>
  <si>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</si>
  <si>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</si>
  <si>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</si>
  <si>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</si>
  <si>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</si>
  <si>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</si>
  <si>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</si>
  <si>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</si>
  <si>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</si>
  <si>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</si>
  <si>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</si>
  <si>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</si>
  <si>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</si>
  <si>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</si>
  <si>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</si>
  <si>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</si>
  <si>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</si>
  <si>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</si>
  <si>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</si>
  <si>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</si>
  <si>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</si>
  <si>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</si>
  <si>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</si>
  <si>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</si>
  <si>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</si>
  <si>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</si>
  <si>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</si>
  <si>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</si>
  <si>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</si>
  <si>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</si>
  <si>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</si>
  <si>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</si>
  <si>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</si>
  <si>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</si>
  <si>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</si>
  <si>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</si>
  <si>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</si>
  <si>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</si>
  <si>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</si>
  <si>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</si>
  <si>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</si>
  <si>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</si>
  <si>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</si>
  <si>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</si>
  <si>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</si>
  <si>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</si>
  <si>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</si>
  <si>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</si>
  <si>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</si>
  <si>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</si>
  <si>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</si>
  <si>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</si>
  <si>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</si>
  <si>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</si>
  <si>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</si>
  <si>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</si>
  <si>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</si>
  <si>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</si>
  <si>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</si>
  <si>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</si>
  <si>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</si>
  <si>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</si>
  <si>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</si>
  <si>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</si>
  <si>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</si>
  <si>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</si>
  <si>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</si>
  <si>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</si>
  <si>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</si>
  <si>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</si>
  <si>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</si>
  <si>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</si>
  <si>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</si>
  <si>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</si>
  <si>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</si>
  <si>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</si>
  <si>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</si>
  <si>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</si>
  <si>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</si>
  <si>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</si>
  <si>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</si>
  <si>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</si>
  <si>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</si>
  <si>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</si>
  <si>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</si>
  <si>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</si>
  <si>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</si>
  <si>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</si>
  <si>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</si>
  <si>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</si>
  <si>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</si>
  <si>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</si>
  <si>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</si>
  <si>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</si>
  <si>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</si>
  <si>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</si>
  <si>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</si>
  <si>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</si>
  <si>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</si>
  <si>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</si>
  <si>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</si>
  <si>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</si>
  <si>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</si>
  <si>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</si>
  <si>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</si>
  <si>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</si>
  <si>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</si>
  <si>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</si>
  <si>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</si>
  <si>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</si>
  <si>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</si>
  <si>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</si>
  <si>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</si>
  <si>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</si>
  <si>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</si>
  <si>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</si>
  <si>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</si>
  <si>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</si>
  <si>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</si>
  <si>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</si>
  <si>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</si>
  <si>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</si>
  <si>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</si>
  <si>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</si>
  <si>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</si>
  <si>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</si>
  <si>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</si>
  <si>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</si>
  <si>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</si>
  <si>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</si>
  <si>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</si>
  <si>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</si>
  <si>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</si>
  <si>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</si>
  <si>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</si>
  <si>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</si>
  <si>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</si>
  <si>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</si>
  <si>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</si>
  <si>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</si>
  <si>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</si>
  <si>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</si>
  <si>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</si>
  <si>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</si>
  <si>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</si>
  <si>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</si>
  <si>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</si>
  <si>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</si>
  <si>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</si>
  <si>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</si>
  <si>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</si>
  <si>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</si>
  <si>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</si>
  <si>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</si>
  <si>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</si>
  <si>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</si>
  <si>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</si>
  <si>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</si>
  <si>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</si>
  <si>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</si>
  <si>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</si>
  <si>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</si>
  <si>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</si>
  <si>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</si>
  <si>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</si>
  <si>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</si>
  <si>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</si>
  <si>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</si>
  <si>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</si>
  <si>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</si>
  <si>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</si>
  <si>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</si>
  <si>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</si>
  <si>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</si>
  <si>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</si>
  <si>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</si>
  <si>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</si>
  <si>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</si>
  <si>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</si>
  <si>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</si>
  <si>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</si>
  <si>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</si>
  <si>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</si>
  <si>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</si>
  <si>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</si>
  <si>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</si>
  <si>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</si>
  <si>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</si>
  <si>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</si>
  <si>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</si>
  <si>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</si>
  <si>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</si>
  <si>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</si>
  <si>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</si>
  <si>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</si>
  <si>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</si>
  <si>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</si>
  <si>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</si>
  <si>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</si>
  <si>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</si>
  <si>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</si>
  <si>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</si>
  <si>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</si>
  <si>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</si>
  <si>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</si>
  <si>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</si>
  <si>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</si>
  <si>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</si>
  <si>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</si>
  <si>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</si>
  <si>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</si>
  <si>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</si>
  <si>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</si>
  <si>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</si>
  <si>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</si>
  <si>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</si>
  <si>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</si>
  <si>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</si>
  <si>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</si>
  <si>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</si>
  <si>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</si>
  <si>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</si>
  <si>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</si>
  <si>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</si>
  <si>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</si>
  <si>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</si>
  <si>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</si>
  <si>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</si>
  <si>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</si>
  <si>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</si>
  <si>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</si>
  <si>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</si>
  <si>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</si>
  <si>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</si>
  <si>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</si>
  <si>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</si>
  <si>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</si>
  <si>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</si>
  <si>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</si>
  <si>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</si>
  <si>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</si>
  <si>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</si>
  <si>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</si>
  <si>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</si>
  <si>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</si>
  <si>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</si>
  <si>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</si>
  <si>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</si>
  <si>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</si>
  <si>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</si>
  <si>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</si>
  <si>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</si>
  <si>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</si>
  <si>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</si>
  <si>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</si>
  <si>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</si>
  <si>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</si>
  <si>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</si>
  <si>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</si>
  <si>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</si>
  <si>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</si>
  <si>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</si>
  <si>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</si>
  <si>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</si>
  <si>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</si>
  <si>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</si>
  <si>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</si>
  <si>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</si>
  <si>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</si>
  <si>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</si>
  <si>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</si>
  <si>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</si>
  <si>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</si>
  <si>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</si>
  <si>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</si>
  <si>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</si>
  <si>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</si>
  <si>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</si>
  <si>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</si>
  <si>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</si>
  <si>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</si>
  <si>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</si>
  <si>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</si>
  <si>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</si>
  <si>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</si>
  <si>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</si>
  <si>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</si>
  <si>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</si>
  <si>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</si>
  <si>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</si>
  <si>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</si>
  <si>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</si>
  <si>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</si>
  <si>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</si>
  <si>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</si>
  <si>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</si>
  <si>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</si>
  <si>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</si>
  <si>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</si>
  <si>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</si>
  <si>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</si>
  <si>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</si>
  <si>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</si>
  <si>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</si>
  <si>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</si>
  <si>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</si>
  <si>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</si>
  <si>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</si>
  <si>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</si>
  <si>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</si>
  <si>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</si>
  <si>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</si>
  <si>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</si>
  <si>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</si>
  <si>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</si>
  <si>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</si>
  <si>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</si>
  <si>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</si>
  <si>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</si>
  <si>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</si>
  <si>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</si>
  <si>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</si>
  <si>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</si>
  <si>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</si>
  <si>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</si>
  <si>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</si>
  <si>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</si>
  <si>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</si>
  <si>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</si>
  <si>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</si>
  <si>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</si>
  <si>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</si>
  <si>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</si>
  <si>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</si>
  <si>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</si>
  <si>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</si>
  <si>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</si>
  <si>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</si>
  <si>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</si>
  <si>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</si>
  <si>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</si>
  <si>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</si>
  <si>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</si>
  <si>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</si>
  <si>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</si>
  <si>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</si>
  <si>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</si>
  <si>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</si>
  <si>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</si>
  <si>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</si>
  <si>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</si>
  <si>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</si>
  <si>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</si>
  <si>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</si>
  <si>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</si>
  <si>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</si>
  <si>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</si>
  <si>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</si>
  <si>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</si>
  <si>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</si>
  <si>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</si>
  <si>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</si>
  <si>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</si>
  <si>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</si>
  <si>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</si>
  <si>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</si>
  <si>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</si>
  <si>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</si>
  <si>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</si>
  <si>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</si>
  <si>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</si>
  <si>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</si>
  <si>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</si>
  <si>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</si>
  <si>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</si>
  <si>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</si>
  <si>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</si>
  <si>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</si>
  <si>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</si>
  <si>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</si>
  <si>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</si>
  <si>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</si>
  <si>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</si>
  <si>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</si>
  <si>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</si>
  <si>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</si>
  <si>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</si>
  <si>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</si>
  <si>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</si>
  <si>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</si>
  <si>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</si>
  <si>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</si>
  <si>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</si>
  <si>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</si>
  <si>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</si>
  <si>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</si>
  <si>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</si>
  <si>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</si>
  <si>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</si>
  <si>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</si>
  <si>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</si>
  <si>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</si>
  <si>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</si>
  <si>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</si>
  <si>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</si>
  <si>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</si>
  <si>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</si>
  <si>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</si>
  <si>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</si>
  <si>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</si>
  <si>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</si>
  <si>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</si>
  <si>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</si>
  <si>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</si>
  <si>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</si>
  <si>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</si>
  <si>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</si>
  <si>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</si>
  <si>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</si>
  <si>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</si>
  <si>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</si>
  <si>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</si>
  <si>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</si>
  <si>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</si>
  <si>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</si>
  <si>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</si>
  <si>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</si>
  <si>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</si>
  <si>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</si>
  <si>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</si>
  <si>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</si>
  <si>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</si>
  <si>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</si>
  <si>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</si>
  <si>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</si>
  <si>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</si>
  <si>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</si>
  <si>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</si>
  <si>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</si>
  <si>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</si>
  <si>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</si>
  <si>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</si>
  <si>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</si>
  <si>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</si>
  <si>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</si>
  <si>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</si>
  <si>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</si>
  <si>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</si>
  <si>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</si>
  <si>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</si>
  <si>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</si>
  <si>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</si>
  <si>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</si>
  <si>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</si>
  <si>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</si>
  <si>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</si>
  <si>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</si>
  <si>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</si>
  <si>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</si>
  <si>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</si>
  <si>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</si>
  <si>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</si>
  <si>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</si>
  <si>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</si>
  <si>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</si>
  <si>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</si>
  <si>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</si>
  <si>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</si>
  <si>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</si>
  <si>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</si>
  <si>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</si>
  <si>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</si>
  <si>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</si>
  <si>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</si>
  <si>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</si>
  <si>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</si>
  <si>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</si>
  <si>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</si>
  <si>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</si>
  <si>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</si>
  <si>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</si>
  <si>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</si>
  <si>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</si>
  <si>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</si>
  <si>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</si>
  <si>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</si>
  <si>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</si>
  <si>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</si>
  <si>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</si>
  <si>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</si>
  <si>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</si>
  <si>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</si>
  <si>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</si>
  <si>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</si>
  <si>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</si>
  <si>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</si>
  <si>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</si>
  <si>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</si>
  <si>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</si>
  <si>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</si>
  <si>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</si>
  <si>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</si>
  <si>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</si>
  <si>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</si>
  <si>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</si>
  <si>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</si>
  <si>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</si>
  <si>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</si>
  <si>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</si>
  <si>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</si>
  <si>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</si>
  <si>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</si>
  <si>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</si>
  <si>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</si>
  <si>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</si>
  <si>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</si>
  <si>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</si>
  <si>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</si>
  <si>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</si>
  <si>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</si>
  <si>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</si>
  <si>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</si>
  <si>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</si>
  <si>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</si>
  <si>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</si>
  <si>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</si>
  <si>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</si>
  <si>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</si>
  <si>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</si>
  <si>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</si>
  <si>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</si>
  <si>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</si>
  <si>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</si>
  <si>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</si>
  <si>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</si>
  <si>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</si>
  <si>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</si>
  <si>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</si>
  <si>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</si>
  <si>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</si>
  <si>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</si>
  <si>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</si>
  <si>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</si>
  <si>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</si>
  <si>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</si>
  <si>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</si>
  <si>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</si>
  <si>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</si>
  <si>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</si>
  <si>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</si>
  <si>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</si>
  <si>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</si>
  <si>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</si>
  <si>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</si>
  <si>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</si>
  <si>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</si>
  <si>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</si>
  <si>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</si>
  <si>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</si>
  <si>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</si>
  <si>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</si>
  <si>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</si>
  <si>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</si>
  <si>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</si>
  <si>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</si>
  <si>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</si>
  <si>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</si>
  <si>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</si>
  <si>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</si>
  <si>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</si>
  <si>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</si>
  <si>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</si>
  <si>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</si>
  <si>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</si>
  <si>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</si>
  <si>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</si>
  <si>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</si>
  <si>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</si>
  <si>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</si>
  <si>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</si>
  <si>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</si>
  <si>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</si>
  <si>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</si>
  <si>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</si>
  <si>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</si>
  <si>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</si>
  <si>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</si>
  <si>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</si>
  <si>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</si>
  <si>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</si>
  <si>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</si>
  <si>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</si>
  <si>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</si>
  <si>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</si>
  <si>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</si>
  <si>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</si>
  <si>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</si>
  <si>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</si>
  <si>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</si>
  <si>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</si>
  <si>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</si>
  <si>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</si>
  <si>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</si>
  <si>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</si>
  <si>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</si>
  <si>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</si>
  <si>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</si>
  <si>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</si>
  <si>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</si>
  <si>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</si>
  <si>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</si>
  <si>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</si>
  <si>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</si>
  <si>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</si>
  <si>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</si>
  <si>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</si>
  <si>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</si>
  <si>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</si>
  <si>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</si>
  <si>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</si>
  <si>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</si>
  <si>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</si>
  <si>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</si>
  <si>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</si>
  <si>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</si>
  <si>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</si>
  <si>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</si>
  <si>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</si>
  <si>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</si>
  <si>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</si>
  <si>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</si>
  <si>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</si>
  <si>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</si>
  <si>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</si>
  <si>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</si>
  <si>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</si>
  <si>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</si>
  <si>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</si>
  <si>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</si>
  <si>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</si>
  <si>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</si>
  <si>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</si>
  <si>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</si>
  <si>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</si>
  <si>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</si>
  <si>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</si>
  <si>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</si>
  <si>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</si>
  <si>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</si>
  <si>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</si>
  <si>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</si>
  <si>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</si>
  <si>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</si>
  <si>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</si>
  <si>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</si>
  <si>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</si>
  <si>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</si>
  <si>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</si>
  <si>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</si>
  <si>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</si>
  <si>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</si>
  <si>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</si>
  <si>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</si>
  <si>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</si>
  <si>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</si>
  <si>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</si>
  <si>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</si>
  <si>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</si>
  <si>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</si>
  <si>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</si>
  <si>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</si>
  <si>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</si>
  <si>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</si>
  <si>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</si>
  <si>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</si>
  <si>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</si>
  <si>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</si>
  <si>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</si>
  <si>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</si>
  <si>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</si>
  <si>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</si>
  <si>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</si>
  <si>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</si>
  <si>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</si>
  <si>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</si>
  <si>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</si>
  <si>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</si>
  <si>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</si>
  <si>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</si>
  <si>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</si>
  <si>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</si>
  <si>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</si>
  <si>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</si>
  <si>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</si>
  <si>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</si>
  <si>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</si>
  <si>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</si>
  <si>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</si>
  <si>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</si>
  <si>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</si>
  <si>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</si>
  <si>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</si>
  <si>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</si>
  <si>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</si>
  <si>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</si>
  <si>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</si>
  <si>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</si>
  <si>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</si>
  <si>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</si>
  <si>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</si>
  <si>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</si>
  <si>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</si>
  <si>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</si>
  <si>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</si>
  <si>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</si>
  <si>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</si>
  <si>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</si>
  <si>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</si>
  <si>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</si>
  <si>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</si>
  <si>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</si>
  <si>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</si>
  <si>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</si>
  <si>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</si>
  <si>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</si>
  <si>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</si>
  <si>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</si>
  <si>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</si>
  <si>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</si>
  <si>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</si>
  <si>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</si>
  <si>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</si>
  <si>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</si>
  <si>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</si>
  <si>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</si>
  <si>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</si>
  <si>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</si>
  <si>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</si>
  <si>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</si>
  <si>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</si>
  <si>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</si>
  <si>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</si>
  <si>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</si>
  <si>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</si>
  <si>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</si>
  <si>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</si>
  <si>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</si>
  <si>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</si>
  <si>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</si>
  <si>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</si>
  <si>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</si>
  <si>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</si>
  <si>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</si>
  <si>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</si>
  <si>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</si>
  <si>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</si>
  <si>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</si>
  <si>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</si>
  <si>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</si>
  <si>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</si>
  <si>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</si>
  <si>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</si>
  <si>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</si>
  <si>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</si>
  <si>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</si>
  <si>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</si>
  <si>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</si>
  <si>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</si>
  <si>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</si>
  <si>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</si>
  <si>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</si>
  <si>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</si>
  <si>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</si>
  <si>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</si>
  <si>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</si>
  <si>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</si>
  <si>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</si>
  <si>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</si>
  <si>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</si>
  <si>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</si>
  <si>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</si>
  <si>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</si>
  <si>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</si>
  <si>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</si>
  <si>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</si>
  <si>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</si>
  <si>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</si>
  <si>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</si>
  <si>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</si>
  <si>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</si>
  <si>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</si>
  <si>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</si>
  <si>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</si>
  <si>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</si>
  <si>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</si>
  <si>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</si>
  <si>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</si>
  <si>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</si>
  <si>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</si>
  <si>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</si>
  <si>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</si>
  <si>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</si>
  <si>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</si>
  <si>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</si>
  <si>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</si>
  <si>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</si>
  <si>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</si>
  <si>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</si>
  <si>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</si>
  <si>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</si>
  <si>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</si>
  <si>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</si>
  <si>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</si>
  <si>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</si>
  <si>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</si>
  <si>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</si>
  <si>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</si>
  <si>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</si>
  <si>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</si>
  <si>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</si>
  <si>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</si>
  <si>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</si>
  <si>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</si>
  <si>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</si>
  <si>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</si>
  <si>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</si>
  <si>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</si>
  <si>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</si>
  <si>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</si>
  <si>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</si>
  <si>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</si>
  <si>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</si>
  <si>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</si>
  <si>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</si>
  <si>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</si>
  <si>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</si>
  <si>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</si>
  <si>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</si>
  <si>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</si>
  <si>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</si>
  <si>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</si>
  <si>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</si>
  <si>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</si>
  <si>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</si>
  <si>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</si>
  <si>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</si>
  <si>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</si>
  <si>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</si>
  <si>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</si>
  <si>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</si>
  <si>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</si>
  <si>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</si>
  <si>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</si>
  <si>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</si>
  <si>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</si>
  <si>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</si>
  <si>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</si>
  <si>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</si>
  <si>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</si>
  <si>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</si>
  <si>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</si>
  <si>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</si>
  <si>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</si>
  <si>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</si>
  <si>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</si>
  <si>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</si>
  <si>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</si>
  <si>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</si>
  <si>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</si>
  <si>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</si>
  <si>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</si>
  <si>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</si>
  <si>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</si>
  <si>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</si>
  <si>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</si>
  <si>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</si>
  <si>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</si>
  <si>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</si>
  <si>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</si>
  <si>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</si>
  <si>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</si>
  <si>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</si>
  <si>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</si>
  <si>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</si>
  <si>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</si>
  <si>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</si>
  <si>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</si>
  <si>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</si>
  <si>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</si>
  <si>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</si>
  <si>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</si>
  <si>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</si>
  <si>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</si>
  <si>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</si>
  <si>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</si>
  <si>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</si>
  <si>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</si>
  <si>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</si>
  <si>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</si>
  <si>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</si>
  <si>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</si>
  <si>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</si>
  <si>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</si>
  <si>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</si>
  <si>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</si>
  <si>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</si>
  <si>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</si>
  <si>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</si>
  <si>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</si>
  <si>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</si>
  <si>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</si>
  <si>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</si>
  <si>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</si>
  <si>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</si>
  <si>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</si>
  <si>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</si>
  <si>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</si>
  <si>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</si>
  <si>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</si>
  <si>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</si>
  <si>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</si>
  <si>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</si>
  <si>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</si>
  <si>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</si>
  <si>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</si>
  <si>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</si>
  <si>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</si>
  <si>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</si>
  <si>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</si>
  <si>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</si>
  <si>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</si>
  <si>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</si>
  <si>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</si>
  <si>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</si>
  <si>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</si>
  <si>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</si>
  <si>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</si>
  <si>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</si>
  <si>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</si>
  <si>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</si>
  <si>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</si>
  <si>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</si>
  <si>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</si>
  <si>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</si>
  <si>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</si>
  <si>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</si>
  <si>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</si>
  <si>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</si>
  <si>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</si>
  <si>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</si>
  <si>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</si>
  <si>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</si>
  <si>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</si>
  <si>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</si>
  <si>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</si>
  <si>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</si>
  <si>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</si>
  <si>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</si>
  <si>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</si>
  <si>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</si>
  <si>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</si>
  <si>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</si>
  <si>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</si>
  <si>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</si>
  <si>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</si>
  <si>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</si>
  <si>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</si>
  <si>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</si>
  <si>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</si>
  <si>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</si>
  <si>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</si>
  <si>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</si>
  <si>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</si>
  <si>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</si>
  <si>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</si>
  <si>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</si>
  <si>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</si>
  <si>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</si>
  <si>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</si>
  <si>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</si>
  <si>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</si>
  <si>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</si>
  <si>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</si>
  <si>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</si>
  <si>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</si>
  <si>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</si>
  <si>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</si>
  <si>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</si>
  <si>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</si>
  <si>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</si>
  <si>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</si>
  <si>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</si>
  <si>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</si>
  <si>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</si>
  <si>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</si>
  <si>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</si>
  <si>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</si>
  <si>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</si>
  <si>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</si>
  <si>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</si>
  <si>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</si>
  <si>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</si>
  <si>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</si>
  <si>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</si>
  <si>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</si>
  <si>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</si>
  <si>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</si>
  <si>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</si>
  <si>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</si>
  <si>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</si>
  <si>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</si>
  <si>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</si>
  <si>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</si>
  <si>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</si>
  <si>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</si>
  <si>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</si>
  <si>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</si>
  <si>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</si>
  <si>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</si>
  <si>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</si>
  <si>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</si>
  <si>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</si>
  <si>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</si>
  <si>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</si>
  <si>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</si>
  <si>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</si>
  <si>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</si>
  <si>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</si>
  <si>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</si>
  <si>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</si>
  <si>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</si>
  <si>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</si>
  <si>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</si>
  <si>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</si>
  <si>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</si>
  <si>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</si>
  <si>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</si>
  <si>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</si>
  <si>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</si>
  <si>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</si>
  <si>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</si>
  <si>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</si>
  <si>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</si>
  <si>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</si>
  <si>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</si>
  <si>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</si>
  <si>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</si>
  <si>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</si>
  <si>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</si>
  <si>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</si>
  <si>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</si>
  <si>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</si>
  <si>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</si>
  <si>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</si>
  <si>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</si>
  <si>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</si>
  <si>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</si>
  <si>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</si>
  <si>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</si>
  <si>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</si>
  <si>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</si>
  <si>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</si>
  <si>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</si>
  <si>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</si>
  <si>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</si>
  <si>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</si>
  <si>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</si>
  <si>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</si>
  <si>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</si>
  <si>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</si>
  <si>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</si>
  <si>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</si>
  <si>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</si>
  <si>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</si>
  <si>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</si>
  <si>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</si>
  <si>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</si>
  <si>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</si>
  <si>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</si>
  <si>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</si>
  <si>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</si>
  <si>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</si>
  <si>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</si>
  <si>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</si>
  <si>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</si>
  <si>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</si>
  <si>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</si>
  <si>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</si>
  <si>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</si>
  <si>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</si>
  <si>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</si>
  <si>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</si>
  <si>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</si>
  <si>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</si>
  <si>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</si>
  <si>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</si>
  <si>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</si>
  <si>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</si>
  <si>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</si>
  <si>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</si>
  <si>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</si>
  <si>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</si>
  <si>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</si>
  <si>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</si>
  <si>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</si>
  <si>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</si>
  <si>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</si>
  <si>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</si>
  <si>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</si>
  <si>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</si>
  <si>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</si>
  <si>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</si>
  <si>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</si>
  <si>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</si>
  <si>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</si>
  <si>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</si>
  <si>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</si>
  <si>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</si>
  <si>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</si>
  <si>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</si>
  <si>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</si>
  <si>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</si>
  <si>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</si>
  <si>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</si>
  <si>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</si>
  <si>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</si>
  <si>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</si>
  <si>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</si>
  <si>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</si>
  <si>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</si>
  <si>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</si>
  <si>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</si>
  <si>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</si>
  <si>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</si>
  <si>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</si>
  <si>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</si>
  <si>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</si>
  <si>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</si>
  <si>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</si>
  <si>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</si>
  <si>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</si>
  <si>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</si>
  <si>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</si>
  <si>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</si>
  <si>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</si>
  <si>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</si>
  <si>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</si>
  <si>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</si>
  <si>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</si>
  <si>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</si>
  <si>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</si>
  <si>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</si>
  <si>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</si>
  <si>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</si>
  <si>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</si>
  <si>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</si>
  <si>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</si>
  <si>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</si>
  <si>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</si>
  <si>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</si>
  <si>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</si>
  <si>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</si>
  <si>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</si>
  <si>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</si>
  <si>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</si>
  <si>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</si>
  <si>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</si>
  <si>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</si>
  <si>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</si>
  <si>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</si>
  <si>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</si>
  <si>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</si>
  <si>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</si>
  <si>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</si>
  <si>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</si>
  <si>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</si>
  <si>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</si>
  <si>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</si>
  <si>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</si>
  <si>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</si>
  <si>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</si>
  <si>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</si>
  <si>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</si>
  <si>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</si>
  <si>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</si>
  <si>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</si>
  <si>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</si>
  <si>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</si>
  <si>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</si>
  <si>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</si>
  <si>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</si>
  <si>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</si>
  <si>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</si>
  <si>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</si>
  <si>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</si>
  <si>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</si>
  <si>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</si>
  <si>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</si>
  <si>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</si>
  <si>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</si>
  <si>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</si>
  <si>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</si>
  <si>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</si>
  <si>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</si>
  <si>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</si>
  <si>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</si>
  <si>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</si>
  <si>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</si>
  <si>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</si>
  <si>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</si>
  <si>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</si>
  <si>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</si>
  <si>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</si>
  <si>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</si>
  <si>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</si>
  <si>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</si>
  <si>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</si>
  <si>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</si>
  <si>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</si>
  <si>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</si>
  <si>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</si>
  <si>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</si>
  <si>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</si>
  <si>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</si>
  <si>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</si>
  <si>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</si>
  <si>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</si>
  <si>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</si>
  <si>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</si>
  <si>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</si>
  <si>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</si>
  <si>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</si>
  <si>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</si>
  <si>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</si>
  <si>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</si>
  <si>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</si>
  <si>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</si>
  <si>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</si>
  <si>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</si>
  <si>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</si>
  <si>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</si>
  <si>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</si>
  <si>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</si>
  <si>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</si>
  <si>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</si>
  <si>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</si>
  <si>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</si>
  <si>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</si>
  <si>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</si>
  <si>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</si>
  <si>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</si>
  <si>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</si>
  <si>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</si>
  <si>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</si>
  <si>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</si>
  <si>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</si>
  <si>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</si>
  <si>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</si>
  <si>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</si>
  <si>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</si>
  <si>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</si>
  <si>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</si>
  <si>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</si>
  <si>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</si>
  <si>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</si>
  <si>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</si>
  <si>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</si>
  <si>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</si>
  <si>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</si>
  <si>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</si>
  <si>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</si>
  <si>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</si>
  <si>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</si>
  <si>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</si>
  <si>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</si>
  <si>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</si>
  <si>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</si>
  <si>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</si>
  <si>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</si>
  <si>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</si>
  <si>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</si>
  <si>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</si>
  <si>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</si>
  <si>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</si>
  <si>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</si>
  <si>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</si>
  <si>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</si>
  <si>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</si>
  <si>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</si>
  <si>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</si>
  <si>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</si>
  <si>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</si>
  <si>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</si>
  <si>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</si>
  <si>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</si>
  <si>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</si>
  <si>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</si>
  <si>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</si>
  <si>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</si>
  <si>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</si>
  <si>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</si>
  <si>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</si>
  <si>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</si>
  <si>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</si>
  <si>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</si>
  <si>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</si>
  <si>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</si>
  <si>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</si>
  <si>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</si>
  <si>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</si>
  <si>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</si>
  <si>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</si>
  <si>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</si>
  <si>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</si>
  <si>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</si>
  <si>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</si>
  <si>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</si>
  <si>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</si>
  <si>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</si>
  <si>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</si>
  <si>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</si>
  <si>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</si>
  <si>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</si>
  <si>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</si>
  <si>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</si>
  <si>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</si>
  <si>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</si>
  <si>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</si>
  <si>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</si>
  <si>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</si>
  <si>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</si>
  <si>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</si>
  <si>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</si>
  <si>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</si>
  <si>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</si>
  <si>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</si>
  <si>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</si>
  <si>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</si>
  <si>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</si>
  <si>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</si>
  <si>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</si>
  <si>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</si>
  <si>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</si>
  <si>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</si>
  <si>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</si>
  <si>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</si>
  <si>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</si>
  <si>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</si>
  <si>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</si>
  <si>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</si>
  <si>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</si>
  <si>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</si>
  <si>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</si>
  <si>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</si>
  <si>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</si>
  <si>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</si>
  <si>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</si>
  <si>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</si>
  <si>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</si>
  <si>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</si>
  <si>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</si>
  <si>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</si>
  <si>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</si>
  <si>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</si>
  <si>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</si>
  <si>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</si>
  <si>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</si>
  <si>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</si>
  <si>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</si>
  <si>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</si>
  <si>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</si>
  <si>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</si>
  <si>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</si>
  <si>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</si>
  <si>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</si>
  <si>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</si>
  <si>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</si>
  <si>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</si>
  <si>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</si>
  <si>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</si>
  <si>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</si>
  <si>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</si>
  <si>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</si>
  <si>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</si>
  <si>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</si>
  <si>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</si>
  <si>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</si>
  <si>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</si>
  <si>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</si>
  <si>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</si>
  <si>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</si>
  <si>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</si>
  <si>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</si>
  <si>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</si>
  <si>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</si>
  <si>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</si>
  <si>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</si>
  <si>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</si>
  <si>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</si>
  <si>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</si>
  <si>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</si>
  <si>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</si>
  <si>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</si>
  <si>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</si>
  <si>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</si>
  <si>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</si>
  <si>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</si>
  <si>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</si>
  <si>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</si>
  <si>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</si>
  <si>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</si>
  <si>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</si>
  <si>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</si>
  <si>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</si>
  <si>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</si>
  <si>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</si>
  <si>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</si>
  <si>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</si>
  <si>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</si>
  <si>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</si>
  <si>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</si>
  <si>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</si>
  <si>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</si>
  <si>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</si>
  <si>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</si>
  <si>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</si>
  <si>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</si>
  <si>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</si>
  <si>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</si>
  <si>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</si>
  <si>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</si>
  <si>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</si>
  <si>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</si>
  <si>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</si>
  <si>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</si>
  <si>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</si>
  <si>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</si>
  <si>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</si>
  <si>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</si>
  <si>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</si>
  <si>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</si>
  <si>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</si>
  <si>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</si>
  <si>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</si>
  <si>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</si>
  <si>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</si>
  <si>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</si>
  <si>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</si>
  <si>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</si>
  <si>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</si>
  <si>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</si>
  <si>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</si>
  <si>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</si>
  <si>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</si>
  <si>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</si>
  <si>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</si>
  <si>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</si>
  <si>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</si>
  <si>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</si>
  <si>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</si>
  <si>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</si>
  <si>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</si>
  <si>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</si>
  <si>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</si>
  <si>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</si>
  <si>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</si>
  <si>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</si>
  <si>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</si>
  <si>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</si>
  <si>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</si>
  <si>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</si>
  <si>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</si>
  <si>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</si>
  <si>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</si>
  <si>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</si>
  <si>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</si>
  <si>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</si>
  <si>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</si>
  <si>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</si>
  <si>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</si>
  <si>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</si>
  <si>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</si>
  <si>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</si>
  <si>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</si>
  <si>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</si>
  <si>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</si>
  <si>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</si>
  <si>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</si>
  <si>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</si>
  <si>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</si>
  <si>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</si>
  <si>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</si>
  <si>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</si>
  <si>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</si>
  <si>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</si>
  <si>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</si>
  <si>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</si>
  <si>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</si>
  <si>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</si>
  <si>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</si>
  <si>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</si>
  <si>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</si>
  <si>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</si>
  <si>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</si>
  <si>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</si>
  <si>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</si>
  <si>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</si>
  <si>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</si>
  <si>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</si>
  <si>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</si>
  <si>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</si>
  <si>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</si>
  <si>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</si>
  <si>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</si>
  <si>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</si>
  <si>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</si>
  <si>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</si>
  <si>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</si>
  <si>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</si>
  <si>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</si>
  <si>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</si>
  <si>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</si>
  <si>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</si>
  <si>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</si>
  <si>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</si>
  <si>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</si>
  <si>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</si>
  <si>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</si>
  <si>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</si>
  <si>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</si>
  <si>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</si>
  <si>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</si>
  <si>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</si>
  <si>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</si>
  <si>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</si>
  <si>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</si>
  <si>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</si>
  <si>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</si>
  <si>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</si>
  <si>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</si>
  <si>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</si>
  <si>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</si>
  <si>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</si>
  <si>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</si>
  <si>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</si>
  <si>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</si>
  <si>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</si>
  <si>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</si>
  <si>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</si>
  <si>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</si>
  <si>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</si>
  <si>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</si>
  <si>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</si>
  <si>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</si>
  <si>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</si>
  <si>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</si>
  <si>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</si>
  <si>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</si>
  <si>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</si>
  <si>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</si>
  <si>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</si>
  <si>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</si>
  <si>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</si>
  <si>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</si>
  <si>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</si>
  <si>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</si>
  <si>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</si>
  <si>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</si>
  <si>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</si>
  <si>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</si>
  <si>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</si>
  <si>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</si>
  <si>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</si>
  <si>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</si>
  <si>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</si>
  <si>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</si>
  <si>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</si>
  <si>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</si>
  <si>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</si>
  <si>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</si>
  <si>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</si>
  <si>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</si>
  <si>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</si>
  <si>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</si>
  <si>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</si>
  <si>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</si>
  <si>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</si>
  <si>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</si>
  <si>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</si>
  <si>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</si>
  <si>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</si>
  <si>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</si>
  <si>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</si>
  <si>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</si>
  <si>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</si>
  <si>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</si>
  <si>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</si>
  <si>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</si>
  <si>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</si>
  <si>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</si>
  <si>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</si>
  <si>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</si>
  <si>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</si>
  <si>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</si>
  <si>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</si>
  <si>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</si>
  <si>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</si>
  <si>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</si>
  <si>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</si>
  <si>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</si>
  <si>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</si>
  <si>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</si>
  <si>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</si>
  <si>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</si>
  <si>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</si>
  <si>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</si>
  <si>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</si>
  <si>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</si>
  <si>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</si>
  <si>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</si>
  <si>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</si>
  <si>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</si>
  <si>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</si>
  <si>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</si>
  <si>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</si>
  <si>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</si>
  <si>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</si>
  <si>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</si>
  <si>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</si>
  <si>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</si>
  <si>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</si>
  <si>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</si>
  <si>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</si>
  <si>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</si>
  <si>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</si>
  <si>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</si>
  <si>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</si>
  <si>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</si>
  <si>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</si>
  <si>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</si>
  <si>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</si>
  <si>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</si>
  <si>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</si>
  <si>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</si>
  <si>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</si>
  <si>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</si>
  <si>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</si>
  <si>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</si>
  <si>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</si>
  <si>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</si>
  <si>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</si>
  <si>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</si>
  <si>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</si>
  <si>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</si>
  <si>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</si>
  <si>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</si>
  <si>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</si>
  <si>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</si>
  <si>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</si>
  <si>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</si>
  <si>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</si>
  <si>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</si>
  <si>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</si>
  <si>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</si>
  <si>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</si>
  <si>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</si>
  <si>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</si>
  <si>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</si>
  <si>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</si>
  <si>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</si>
  <si>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</si>
  <si>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</si>
  <si>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</si>
  <si>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</si>
  <si>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</si>
  <si>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</si>
  <si>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</si>
  <si>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</si>
  <si>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</si>
  <si>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</si>
  <si>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</si>
  <si>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</si>
  <si>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</si>
  <si>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</si>
  <si>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</si>
  <si>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</si>
  <si>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</si>
  <si>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</si>
  <si>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</si>
  <si>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</si>
  <si>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</si>
  <si>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</si>
  <si>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</si>
  <si>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</si>
  <si>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</si>
  <si>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</si>
  <si>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</si>
  <si>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</si>
  <si>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</si>
  <si>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</si>
  <si>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</si>
  <si>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</si>
  <si>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</si>
  <si>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</si>
  <si>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</si>
  <si>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</si>
  <si>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</si>
  <si>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</si>
  <si>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</si>
  <si>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</si>
  <si>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</si>
  <si>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</si>
  <si>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</si>
  <si>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</si>
  <si>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</si>
  <si>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</si>
  <si>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</si>
  <si>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</si>
  <si>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</si>
  <si>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</si>
  <si>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</si>
  <si>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</si>
  <si>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</si>
  <si>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</si>
  <si>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</si>
  <si>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</si>
  <si>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</si>
  <si>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</si>
  <si>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</si>
  <si>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</si>
  <si>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</si>
  <si>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</si>
  <si>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</si>
  <si>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</si>
  <si>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</si>
  <si>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</si>
  <si>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</si>
  <si>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</si>
  <si>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</si>
  <si>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</si>
  <si>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</si>
  <si>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</si>
  <si>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</si>
  <si>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</si>
  <si>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</si>
  <si>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</si>
  <si>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</si>
  <si>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</si>
  <si>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</si>
  <si>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</si>
  <si>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</si>
  <si>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</si>
  <si>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</si>
  <si>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</si>
  <si>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</si>
  <si>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</si>
  <si>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</si>
  <si>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</si>
  <si>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</si>
  <si>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</si>
  <si>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</si>
  <si>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</si>
  <si>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</si>
  <si>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</si>
  <si>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</si>
  <si>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</si>
  <si>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</si>
  <si>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</si>
  <si>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</si>
  <si>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</si>
  <si>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</si>
  <si>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</si>
  <si>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</si>
  <si>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</si>
  <si>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</si>
  <si>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</si>
  <si>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</si>
  <si>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</si>
  <si>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</si>
  <si>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</si>
  <si>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</si>
  <si>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</si>
  <si>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</si>
  <si>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</si>
  <si>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</si>
  <si>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</si>
  <si>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</si>
  <si>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</si>
  <si>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</si>
  <si>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</si>
  <si>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</si>
  <si>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</si>
  <si>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</si>
  <si>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</si>
  <si>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</si>
  <si>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</si>
  <si>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</si>
  <si>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</si>
  <si>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</si>
  <si>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</si>
  <si>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</si>
  <si>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</si>
  <si>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</si>
  <si>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</si>
  <si>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</si>
  <si>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</si>
  <si>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</si>
  <si>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</si>
  <si>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</si>
  <si>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</si>
  <si>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</si>
  <si>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</si>
  <si>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</si>
  <si>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</si>
  <si>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</si>
  <si>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</si>
  <si>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</si>
  <si>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</si>
  <si>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</si>
  <si>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</si>
  <si>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</si>
  <si>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</si>
  <si>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</si>
  <si>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</si>
  <si>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</si>
  <si>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</si>
  <si>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</si>
  <si>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</si>
  <si>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</si>
  <si>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</si>
  <si>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</si>
  <si>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</si>
  <si>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</si>
  <si>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</si>
  <si>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</si>
  <si>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</si>
  <si>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</si>
  <si>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</si>
  <si>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</si>
  <si>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</si>
  <si>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</si>
  <si>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</si>
  <si>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</si>
  <si>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</si>
  <si>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</si>
  <si>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</si>
  <si>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</si>
  <si>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</si>
  <si>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</si>
  <si>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</si>
  <si>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</si>
  <si>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</si>
  <si>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</si>
  <si>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</si>
  <si>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</si>
  <si>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</si>
  <si>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</si>
  <si>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</si>
  <si>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</si>
  <si>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</si>
  <si>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</si>
  <si>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</si>
  <si>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</si>
  <si>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</si>
  <si>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</si>
  <si>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</si>
  <si>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</si>
  <si>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</si>
  <si>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</si>
  <si>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</si>
  <si>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</si>
  <si>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</si>
  <si>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</si>
  <si>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</si>
  <si>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</si>
  <si>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</si>
  <si>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</si>
  <si>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</si>
  <si>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</si>
  <si>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</si>
  <si>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</si>
  <si>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</si>
  <si>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</si>
  <si>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</si>
  <si>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</si>
  <si>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</si>
  <si>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</si>
  <si>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</si>
  <si>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</si>
  <si>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</si>
  <si>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</si>
  <si>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</si>
  <si>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</si>
  <si>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</si>
  <si>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</si>
  <si>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</si>
  <si>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</si>
  <si>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</si>
  <si>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</si>
  <si>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</si>
  <si>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</si>
  <si>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</si>
  <si>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</si>
  <si>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</si>
  <si>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</si>
  <si>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</si>
  <si>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</si>
  <si>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</si>
  <si>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</si>
  <si>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</si>
  <si>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</si>
  <si>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</si>
  <si>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</si>
  <si>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</si>
  <si>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</si>
  <si>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</si>
  <si>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</si>
  <si>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</si>
  <si>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</si>
  <si>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</si>
  <si>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</si>
  <si>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</si>
  <si>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</si>
  <si>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</si>
  <si>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</si>
  <si>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</si>
  <si>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</si>
  <si>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</si>
  <si>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</si>
  <si>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</si>
  <si>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</si>
  <si>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</si>
  <si>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</si>
  <si>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</si>
  <si>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</si>
  <si>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</si>
  <si>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</si>
  <si>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</si>
  <si>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</si>
  <si>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</si>
  <si>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</si>
  <si>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</si>
  <si>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</si>
  <si>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</si>
  <si>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</si>
  <si>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</si>
  <si>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</si>
  <si>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</si>
  <si>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</si>
  <si>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</si>
  <si>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</si>
  <si>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</si>
  <si>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</si>
  <si>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</si>
  <si>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</si>
  <si>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</si>
  <si>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</si>
  <si>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</si>
  <si>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</si>
  <si>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</si>
  <si>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</si>
  <si>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</si>
  <si>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</si>
  <si>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</si>
  <si>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</si>
  <si>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</si>
  <si>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</si>
  <si>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</si>
  <si>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</si>
  <si>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</si>
  <si>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</si>
  <si>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</si>
  <si>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</si>
  <si>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</si>
  <si>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</si>
  <si>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</si>
  <si>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</si>
  <si>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</si>
  <si>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</si>
  <si>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</si>
  <si>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</si>
  <si>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</si>
  <si>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</si>
  <si>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</si>
  <si>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</si>
  <si>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</si>
  <si>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</si>
  <si>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</si>
  <si>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</si>
  <si>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</si>
  <si>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</si>
  <si>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</si>
  <si>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</si>
  <si>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</si>
  <si>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</si>
  <si>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</si>
  <si>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</si>
  <si>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</si>
  <si>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</si>
  <si>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</si>
  <si>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</si>
  <si>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</si>
  <si>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</si>
  <si>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</si>
  <si>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</si>
  <si>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</si>
  <si>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</si>
  <si>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</si>
  <si>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</si>
  <si>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</si>
  <si>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</si>
  <si>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</si>
  <si>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</si>
  <si>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</si>
  <si>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</si>
  <si>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</si>
  <si>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</si>
  <si>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</si>
  <si>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</si>
  <si>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</si>
  <si>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</si>
  <si>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</si>
  <si>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</si>
  <si>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</si>
  <si>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</si>
  <si>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</si>
  <si>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</si>
  <si>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</si>
  <si>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</si>
  <si>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</si>
  <si>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</si>
  <si>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</si>
  <si>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</si>
  <si>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</si>
  <si>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</si>
  <si>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</si>
  <si>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</si>
  <si>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</si>
  <si>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</si>
  <si>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</si>
  <si>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</si>
  <si>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</si>
  <si>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</si>
  <si>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</si>
  <si>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</si>
  <si>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</si>
  <si>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</si>
  <si>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</si>
  <si>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</si>
  <si>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</si>
  <si>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</si>
  <si>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</si>
  <si>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</si>
  <si>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</si>
  <si>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</si>
  <si>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</si>
  <si>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</si>
  <si>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</si>
  <si>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</si>
  <si>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</si>
  <si>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</si>
  <si>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</si>
  <si>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</si>
  <si>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</si>
  <si>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</si>
  <si>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</si>
  <si>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</si>
  <si>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</si>
  <si>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</si>
  <si>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</si>
  <si>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</si>
  <si>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</si>
  <si>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</si>
  <si>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</si>
  <si>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</si>
  <si>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</si>
  <si>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</si>
  <si>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</si>
  <si>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</si>
  <si>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</si>
  <si>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</si>
  <si>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</si>
  <si>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</si>
  <si>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</si>
  <si>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</si>
  <si>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</si>
  <si>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</si>
  <si>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</si>
  <si>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</si>
  <si>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</si>
  <si>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</si>
  <si>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</si>
  <si>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</si>
  <si>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</si>
  <si>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</si>
  <si>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</si>
  <si>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</si>
  <si>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</si>
  <si>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</si>
  <si>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</si>
  <si>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</si>
  <si>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</si>
  <si>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</si>
  <si>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</si>
  <si>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</si>
  <si>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</si>
  <si>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</si>
  <si>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</si>
  <si>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</si>
  <si>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</si>
  <si>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</si>
  <si>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</si>
  <si>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</si>
  <si>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</si>
  <si>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</si>
  <si>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</si>
  <si>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</si>
  <si>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</si>
  <si>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</si>
  <si>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</si>
  <si>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</si>
  <si>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</si>
  <si>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</si>
  <si>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</si>
  <si>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</si>
  <si>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</si>
  <si>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</si>
  <si>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</si>
  <si>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</si>
  <si>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</si>
  <si>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</si>
  <si>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</si>
  <si>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</si>
  <si>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</si>
  <si>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</si>
  <si>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</si>
  <si>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</si>
  <si>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</si>
  <si>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</si>
  <si>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</si>
  <si>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</si>
  <si>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</si>
  <si>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</si>
  <si>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</si>
  <si>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</si>
  <si>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</si>
  <si>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</si>
  <si>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</si>
  <si>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</si>
  <si>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</si>
  <si>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</si>
  <si>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</si>
  <si>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</si>
  <si>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</si>
  <si>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</si>
  <si>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</si>
  <si>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</si>
  <si>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</si>
  <si>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</si>
  <si>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</si>
  <si>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</si>
  <si>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</si>
  <si>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</si>
  <si>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</si>
  <si>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</si>
  <si>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</si>
  <si>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</si>
  <si>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</si>
  <si>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</si>
  <si>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</si>
  <si>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</si>
  <si>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</si>
  <si>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</si>
  <si>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</si>
  <si>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</si>
  <si>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</si>
  <si>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</si>
  <si>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</si>
  <si>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</si>
  <si>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</si>
  <si>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</si>
  <si>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</si>
  <si>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</si>
  <si>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</si>
  <si>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</si>
  <si>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</si>
  <si>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</si>
  <si>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</si>
  <si>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</si>
  <si>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</si>
  <si>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</si>
  <si>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</si>
  <si>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</si>
  <si>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</si>
  <si>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</si>
  <si>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</si>
  <si>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</si>
  <si>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</si>
  <si>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</si>
  <si>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</si>
  <si>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</si>
  <si>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</si>
  <si>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</si>
  <si>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</si>
  <si>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</si>
  <si>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</si>
  <si>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</si>
  <si>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</si>
  <si>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</si>
  <si>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</si>
  <si>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</si>
  <si>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</si>
  <si>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</si>
  <si>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</si>
  <si>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</si>
  <si>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</si>
  <si>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</si>
  <si>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</si>
  <si>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</si>
  <si>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</si>
  <si>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</si>
  <si>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</si>
  <si>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</si>
  <si>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</si>
  <si>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</si>
  <si>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</si>
  <si>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</si>
  <si>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</si>
  <si>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</si>
  <si>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</si>
  <si>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</si>
  <si>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</si>
  <si>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</si>
  <si>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</si>
  <si>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</si>
  <si>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</si>
  <si>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</si>
  <si>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</si>
  <si>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</si>
  <si>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</si>
  <si>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</si>
  <si>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</si>
  <si>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</si>
  <si>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</si>
  <si>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</si>
  <si>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</si>
  <si>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</si>
  <si>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</si>
  <si>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</si>
  <si>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</si>
  <si>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</si>
  <si>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</si>
  <si>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</si>
  <si>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</si>
  <si>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</si>
  <si>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</si>
  <si>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</si>
  <si>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</si>
  <si>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</si>
  <si>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</si>
  <si>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</si>
  <si>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</si>
  <si>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</si>
  <si>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</si>
  <si>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</si>
  <si>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</si>
  <si>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</si>
  <si>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</si>
  <si>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</si>
  <si>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</si>
  <si>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</si>
  <si>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</si>
  <si>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</si>
  <si>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</si>
  <si>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</si>
  <si>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</si>
  <si>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</si>
  <si>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</si>
  <si>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</si>
  <si>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</si>
  <si>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</si>
  <si>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</si>
  <si>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</si>
  <si>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</si>
  <si>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</si>
  <si>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</si>
  <si>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</si>
  <si>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</si>
  <si>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</si>
  <si>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</si>
  <si>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</si>
  <si>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</si>
  <si>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</si>
  <si>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</si>
  <si>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</si>
  <si>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</si>
  <si>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</si>
  <si>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</si>
  <si>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</si>
  <si>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</si>
  <si>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</si>
  <si>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</si>
  <si>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</si>
  <si>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</si>
  <si>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</si>
  <si>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</si>
  <si>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</si>
  <si>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</si>
  <si>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</si>
  <si>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</si>
  <si>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</si>
  <si>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</si>
  <si>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</si>
  <si>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</si>
  <si>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</si>
  <si>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</si>
  <si>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</si>
  <si>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</si>
  <si>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</si>
  <si>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</si>
  <si>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</si>
  <si>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</si>
  <si>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</si>
  <si>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</si>
  <si>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</si>
  <si>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</si>
  <si>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</si>
  <si>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</si>
  <si>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</si>
  <si>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</si>
  <si>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</si>
  <si>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</si>
  <si>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</si>
  <si>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</si>
  <si>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</si>
  <si>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</si>
  <si>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</si>
  <si>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</si>
  <si>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</si>
  <si>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</si>
  <si>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</si>
  <si>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</si>
  <si>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</si>
  <si>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</si>
  <si>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</si>
  <si>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</si>
  <si>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</si>
  <si>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</si>
  <si>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</si>
  <si>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</si>
  <si>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</si>
  <si>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</si>
  <si>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</si>
  <si>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</si>
  <si>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</si>
  <si>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</si>
  <si>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</si>
  <si>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</si>
  <si>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</si>
  <si>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</si>
  <si>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</si>
  <si>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</si>
  <si>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</si>
  <si>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</si>
  <si>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</si>
  <si>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</si>
  <si>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</si>
  <si>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</si>
  <si>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</si>
  <si>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</si>
  <si>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</si>
  <si>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</si>
  <si>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</si>
  <si>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</si>
  <si>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</si>
  <si>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</si>
  <si>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</si>
  <si>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</si>
  <si>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</si>
  <si>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</si>
  <si>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</si>
  <si>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</si>
  <si>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</si>
  <si>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</si>
  <si>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</si>
  <si>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</si>
  <si>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</si>
  <si>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</si>
  <si>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</si>
  <si>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</si>
  <si>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</si>
  <si>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</si>
  <si>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</si>
  <si>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</si>
  <si>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</si>
  <si>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</si>
  <si>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</si>
  <si>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</si>
  <si>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</si>
  <si>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</si>
  <si>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</si>
  <si>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</si>
  <si>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</si>
  <si>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</si>
  <si>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</si>
  <si>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</si>
  <si>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</si>
  <si>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</si>
  <si>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</si>
  <si>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</si>
  <si>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</si>
  <si>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</si>
  <si>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</si>
  <si>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</si>
  <si>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</si>
  <si>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</si>
  <si>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</si>
  <si>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</si>
  <si>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</si>
  <si>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</si>
  <si>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</si>
  <si>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</si>
  <si>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</si>
  <si>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</si>
  <si>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</si>
  <si>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</si>
  <si>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</si>
  <si>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</si>
  <si>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</si>
  <si>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</si>
  <si>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</si>
  <si>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</si>
  <si>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</si>
  <si>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</si>
  <si>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</si>
  <si>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</si>
  <si>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</si>
  <si>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</si>
  <si>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</si>
  <si>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</si>
  <si>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</si>
  <si>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</si>
  <si>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</si>
  <si>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</si>
  <si>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</si>
  <si>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</si>
  <si>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</si>
  <si>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</si>
  <si>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</si>
  <si>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</si>
  <si>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</si>
  <si>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</si>
  <si>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</si>
  <si>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</si>
  <si>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</si>
  <si>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</si>
  <si>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</si>
  <si>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</si>
  <si>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</si>
  <si>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</si>
  <si>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</si>
  <si>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</si>
  <si>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</si>
  <si>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</si>
  <si>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</si>
  <si>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</si>
  <si>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</si>
  <si>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</si>
  <si>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</si>
  <si>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</si>
  <si>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</si>
  <si>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</si>
  <si>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</si>
  <si>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</si>
  <si>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</si>
  <si>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</si>
  <si>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</si>
  <si>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</si>
  <si>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</si>
  <si>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</si>
  <si>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</si>
  <si>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</si>
  <si>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</si>
  <si>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</si>
  <si>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</si>
  <si>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</si>
  <si>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</si>
  <si>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</si>
  <si>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</si>
  <si>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</si>
  <si>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</si>
  <si>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</si>
  <si>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</si>
  <si>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</si>
  <si>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</si>
  <si>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</si>
  <si>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</si>
  <si>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</si>
  <si>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</si>
  <si>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</si>
  <si>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</si>
  <si>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</si>
  <si>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</si>
  <si>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</si>
  <si>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</si>
  <si>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</si>
  <si>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</si>
  <si>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</si>
  <si>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</si>
  <si>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</si>
  <si>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</si>
  <si>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</si>
  <si>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</si>
  <si>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</si>
  <si>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</si>
  <si>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</si>
  <si>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</si>
  <si>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</si>
  <si>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</si>
  <si>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</si>
  <si>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</si>
  <si>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</si>
  <si>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</si>
  <si>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</si>
  <si>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</si>
  <si>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</si>
  <si>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</si>
  <si>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</si>
  <si>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</si>
  <si>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</si>
  <si>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</si>
  <si>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</si>
  <si>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</si>
  <si>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</si>
  <si>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</si>
  <si>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</si>
  <si>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</si>
  <si>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</si>
  <si>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</si>
  <si>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</si>
  <si>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</si>
  <si>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</si>
  <si>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</si>
  <si>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</si>
  <si>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</si>
  <si>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</si>
  <si>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</si>
  <si>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</si>
  <si>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</si>
  <si>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</si>
  <si>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</si>
  <si>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</si>
  <si>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</si>
  <si>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</si>
  <si>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</si>
  <si>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</si>
  <si>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</si>
  <si>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</si>
  <si>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</si>
  <si>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</si>
  <si>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</si>
  <si>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</si>
  <si>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</si>
  <si>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</si>
  <si>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</si>
  <si>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</si>
  <si>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</si>
  <si>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</si>
  <si>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</si>
  <si>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</si>
  <si>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</si>
  <si>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</si>
  <si>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</si>
  <si>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</si>
  <si>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</si>
  <si>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</si>
  <si>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</si>
  <si>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</si>
  <si>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</si>
  <si>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</si>
  <si>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</si>
  <si>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</si>
  <si>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</si>
  <si>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</si>
  <si>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</si>
  <si>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</si>
  <si>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</si>
  <si>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</si>
  <si>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</si>
  <si>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</si>
  <si>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</si>
  <si>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</si>
  <si>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</si>
  <si>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</si>
  <si>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</si>
  <si>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</si>
  <si>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</si>
  <si>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</si>
  <si>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</si>
  <si>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</si>
  <si>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</si>
  <si>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</si>
  <si>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</si>
  <si>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</si>
  <si>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</si>
  <si>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</si>
  <si>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</si>
  <si>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</si>
  <si>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</si>
  <si>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</si>
  <si>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</si>
  <si>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</si>
  <si>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</si>
  <si>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</si>
  <si>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</si>
  <si>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</si>
  <si>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</si>
  <si>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</si>
  <si>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</si>
  <si>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</si>
  <si>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</si>
  <si>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</si>
  <si>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</si>
  <si>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</si>
  <si>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</si>
  <si>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</si>
  <si>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</si>
  <si>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</si>
  <si>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</si>
  <si>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</si>
  <si>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</si>
  <si>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</si>
  <si>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</si>
  <si>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</si>
  <si>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</si>
  <si>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</si>
  <si>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</si>
  <si>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</si>
  <si>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</si>
  <si>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</si>
  <si>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</si>
  <si>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</si>
  <si>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</si>
  <si>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</si>
  <si>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</si>
  <si>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</si>
  <si>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</si>
  <si>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</si>
  <si>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</si>
  <si>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</si>
  <si>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</si>
  <si>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</si>
  <si>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</si>
  <si>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</si>
  <si>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</si>
  <si>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</si>
  <si>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</si>
  <si>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</si>
  <si>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</si>
  <si>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</si>
  <si>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</si>
  <si>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</si>
  <si>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</si>
  <si>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</si>
  <si>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</si>
  <si>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</si>
  <si>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</si>
  <si>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</si>
  <si>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</si>
  <si>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</si>
  <si>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</si>
  <si>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</si>
  <si>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</si>
  <si>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</si>
  <si>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</si>
  <si>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</si>
  <si>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</si>
  <si>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</si>
  <si>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</si>
  <si>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</si>
  <si>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</si>
  <si>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</si>
  <si>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</si>
  <si>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</si>
  <si>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</si>
  <si>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</si>
  <si>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</si>
  <si>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</si>
  <si>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</si>
  <si>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</si>
  <si>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</si>
  <si>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</si>
  <si>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</si>
  <si>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</si>
  <si>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</si>
  <si>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</si>
  <si>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</si>
  <si>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</si>
  <si>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</si>
  <si>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</si>
  <si>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</si>
  <si>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</si>
  <si>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</si>
  <si>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</si>
  <si>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</si>
  <si>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</si>
  <si>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</si>
  <si>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</si>
  <si>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</si>
  <si>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</si>
  <si>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</si>
  <si>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</si>
  <si>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</si>
  <si>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</si>
  <si>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</si>
  <si>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</si>
  <si>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</si>
  <si>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</si>
  <si>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</si>
  <si>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</si>
  <si>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</si>
  <si>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</si>
  <si>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</si>
  <si>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</si>
  <si>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</si>
  <si>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</si>
  <si>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</si>
  <si>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</si>
  <si>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</si>
  <si>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</si>
  <si>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</si>
  <si>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</si>
  <si>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</si>
  <si>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</si>
  <si>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</si>
  <si>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</si>
  <si>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</si>
  <si>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</si>
  <si>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</si>
  <si>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</si>
  <si>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</si>
  <si>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</si>
  <si>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</si>
  <si>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</si>
  <si>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</si>
  <si>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</si>
  <si>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</si>
  <si>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</si>
  <si>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</si>
  <si>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</si>
  <si>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</si>
  <si>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</si>
  <si>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</si>
  <si>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</si>
  <si>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</si>
  <si>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</si>
  <si>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</si>
  <si>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</si>
  <si>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</si>
  <si>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</si>
  <si>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</si>
  <si>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</si>
  <si>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</si>
  <si>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</si>
  <si>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</si>
  <si>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</si>
  <si>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</si>
  <si>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</si>
  <si>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</si>
  <si>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</si>
  <si>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</si>
  <si>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</si>
  <si>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</si>
  <si>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</si>
  <si>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</si>
  <si>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</si>
  <si>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</si>
  <si>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</si>
  <si>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</si>
  <si>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</si>
  <si>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</si>
  <si>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</si>
  <si>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</si>
  <si>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</si>
  <si>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</si>
  <si>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</si>
  <si>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</si>
  <si>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</si>
  <si>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</si>
  <si>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</si>
  <si>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</si>
  <si>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</si>
  <si>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</si>
  <si>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</si>
  <si>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</si>
  <si>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</si>
  <si>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</si>
  <si>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</si>
  <si>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</si>
  <si>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</si>
  <si>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</si>
  <si>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</si>
  <si>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</si>
  <si>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</si>
  <si>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</si>
  <si>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</si>
  <si>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</si>
  <si>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</si>
  <si>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</si>
  <si>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</si>
  <si>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</si>
  <si>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</si>
  <si>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</si>
  <si>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</si>
  <si>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</si>
  <si>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</si>
  <si>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</si>
  <si>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</si>
  <si>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</si>
  <si>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</si>
  <si>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</si>
  <si>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</si>
  <si>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</si>
  <si>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</si>
  <si>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</si>
  <si>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</si>
  <si>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</si>
  <si>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</si>
  <si>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</si>
  <si>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</si>
  <si>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</si>
  <si>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</si>
  <si>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</si>
  <si>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</si>
  <si>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</si>
  <si>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</si>
  <si>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</si>
  <si>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</si>
  <si>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</si>
  <si>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</si>
  <si>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</si>
  <si>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</si>
  <si>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</si>
  <si>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</si>
  <si>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</si>
  <si>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</si>
  <si>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</si>
  <si>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</si>
  <si>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</si>
  <si>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</si>
  <si>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</si>
  <si>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</si>
  <si>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</si>
  <si>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</si>
  <si>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</si>
  <si>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</si>
  <si>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</si>
  <si>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</si>
  <si>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</si>
  <si>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</si>
  <si>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</si>
  <si>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</si>
  <si>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</si>
  <si>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</si>
  <si>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</si>
  <si>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</si>
  <si>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</si>
  <si>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</si>
  <si>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</si>
  <si>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</si>
  <si>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</si>
  <si>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</si>
  <si>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</si>
  <si>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</si>
  <si>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</si>
  <si>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</si>
  <si>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</si>
  <si>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</si>
  <si>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</si>
  <si>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</si>
  <si>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</si>
  <si>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</si>
  <si>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</si>
  <si>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</si>
  <si>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</si>
  <si>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</si>
  <si>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</si>
  <si>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</si>
  <si>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</si>
  <si>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</si>
  <si>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</si>
  <si>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</si>
  <si>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</si>
  <si>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</si>
  <si>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</si>
  <si>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</si>
  <si>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</si>
  <si>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</si>
  <si>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</si>
  <si>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</si>
  <si>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</si>
  <si>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</si>
  <si>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</si>
  <si>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</si>
  <si>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</si>
  <si>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</si>
  <si>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</si>
  <si>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</si>
  <si>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</si>
  <si>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</si>
  <si>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</si>
  <si>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</si>
  <si>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</si>
  <si>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</si>
  <si>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</si>
  <si>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</si>
  <si>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</si>
  <si>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</si>
  <si>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</si>
  <si>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</si>
  <si>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</si>
  <si>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</si>
  <si>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</si>
  <si>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</si>
  <si>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</si>
  <si>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</si>
  <si>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</si>
  <si>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</si>
  <si>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</si>
  <si>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</si>
  <si>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</si>
  <si>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</si>
  <si>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</si>
  <si>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</si>
  <si>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</si>
  <si>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</si>
  <si>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</si>
  <si>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</si>
  <si>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</si>
  <si>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</si>
  <si>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</si>
  <si>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</si>
  <si>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</si>
  <si>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</si>
  <si>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</si>
  <si>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</si>
  <si>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</si>
  <si>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</si>
  <si>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</si>
  <si>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</si>
  <si>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</si>
  <si>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</si>
  <si>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</si>
  <si>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</si>
  <si>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</si>
  <si>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</si>
  <si>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</si>
  <si>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</si>
  <si>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</si>
  <si>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</si>
  <si>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</si>
  <si>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</si>
  <si>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</si>
  <si>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</si>
  <si>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</si>
  <si>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</si>
  <si>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</si>
  <si>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</si>
  <si>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</si>
  <si>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</si>
  <si>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</si>
  <si>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</si>
  <si>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</si>
  <si>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</si>
  <si>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</si>
  <si>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</si>
  <si>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</si>
  <si>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</si>
  <si>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</si>
  <si>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</si>
  <si>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</si>
  <si>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</si>
  <si>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</si>
  <si>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</si>
  <si>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</si>
  <si>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</si>
  <si>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</si>
  <si>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</si>
  <si>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</si>
  <si>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</si>
  <si>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</si>
  <si>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</si>
  <si>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</si>
  <si>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</si>
  <si>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</si>
  <si>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</si>
  <si>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</si>
  <si>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</si>
  <si>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</si>
  <si>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</si>
  <si>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</si>
  <si>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</si>
  <si>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</si>
  <si>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</si>
  <si>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</si>
  <si>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</si>
  <si>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</si>
  <si>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</si>
  <si>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</si>
  <si>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</si>
  <si>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</si>
  <si>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</si>
  <si>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</si>
  <si>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</si>
  <si>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</si>
  <si>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</si>
  <si>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</si>
  <si>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</si>
  <si>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</si>
  <si>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</si>
  <si>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</si>
  <si>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</si>
  <si>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</si>
  <si>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</si>
  <si>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</si>
  <si>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</si>
  <si>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</si>
  <si>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</si>
  <si>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</si>
  <si>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</si>
  <si>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</si>
  <si>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</si>
  <si>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</si>
  <si>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</si>
  <si>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</si>
  <si>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</si>
  <si>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</si>
  <si>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</si>
  <si>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</si>
  <si>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</si>
  <si>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</si>
  <si>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</si>
  <si>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</si>
  <si>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</si>
  <si>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</si>
  <si>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</si>
  <si>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</si>
  <si>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</si>
  <si>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</si>
  <si>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</si>
  <si>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</si>
  <si>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</si>
  <si>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</si>
  <si>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</si>
  <si>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</si>
  <si>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</si>
  <si>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</si>
  <si>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</si>
  <si>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</si>
  <si>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</si>
  <si>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</si>
  <si>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</si>
  <si>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</si>
  <si>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</si>
  <si>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</si>
  <si>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</si>
  <si>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</si>
  <si>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</si>
  <si>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</si>
  <si>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</si>
  <si>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</si>
  <si>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</si>
  <si>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</si>
  <si>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</si>
  <si>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</si>
  <si>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</si>
  <si>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</si>
  <si>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</si>
  <si>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</si>
  <si>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</si>
  <si>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</si>
  <si>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</si>
  <si>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</si>
  <si>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</si>
  <si>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</si>
  <si>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</si>
  <si>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</si>
  <si>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</si>
  <si>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</si>
  <si>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</si>
  <si>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</si>
  <si>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</si>
  <si>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</si>
  <si>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</si>
  <si>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</si>
  <si>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</si>
  <si>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</si>
  <si>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</si>
  <si>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</si>
  <si>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</si>
  <si>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</si>
  <si>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</si>
  <si>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</si>
  <si>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</si>
  <si>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</si>
  <si>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</si>
  <si>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</si>
  <si>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</si>
  <si>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</si>
  <si>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</si>
  <si>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</si>
  <si>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</si>
  <si>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</si>
  <si>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</si>
  <si>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</si>
  <si>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</si>
  <si>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</si>
  <si>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</si>
  <si>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</si>
  <si>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</si>
  <si>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</si>
  <si>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</si>
  <si>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</si>
  <si>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</si>
  <si>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</si>
  <si>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</si>
  <si>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</si>
  <si>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</si>
  <si>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</si>
  <si>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</si>
  <si>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</si>
  <si>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</si>
  <si>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</si>
  <si>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</si>
  <si>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</si>
  <si>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</si>
  <si>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</si>
  <si>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</si>
  <si>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</si>
  <si>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</si>
  <si>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</si>
  <si>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</si>
  <si>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</si>
  <si>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</si>
  <si>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</si>
  <si>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</si>
  <si>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</si>
  <si>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</si>
  <si>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</si>
  <si>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</si>
  <si>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</si>
  <si>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</si>
  <si>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</si>
  <si>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</si>
  <si>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</si>
  <si>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</si>
  <si>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</si>
  <si>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</si>
  <si>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</si>
  <si>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</si>
  <si>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</si>
  <si>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</si>
  <si>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</si>
  <si>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</si>
  <si>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</si>
  <si>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</si>
  <si>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</si>
  <si>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</si>
  <si>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</si>
  <si>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</si>
  <si>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</si>
  <si>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</si>
  <si>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</si>
  <si>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</si>
  <si>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</si>
  <si>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</si>
  <si>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</si>
  <si>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</si>
  <si>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</si>
  <si>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</si>
  <si>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</si>
  <si>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</si>
  <si>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</si>
  <si>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</si>
  <si>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</si>
  <si>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</si>
  <si>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</si>
  <si>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</si>
  <si>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</si>
  <si>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</si>
  <si>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</si>
  <si>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</si>
  <si>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</si>
  <si>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</si>
  <si>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</si>
  <si>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</si>
  <si>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</si>
  <si>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</si>
  <si>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</si>
  <si>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</si>
  <si>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</si>
  <si>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</si>
  <si>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</si>
  <si>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</si>
  <si>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</si>
  <si>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</si>
  <si>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</si>
  <si>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</si>
  <si>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</si>
  <si>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</si>
  <si>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</si>
  <si>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</si>
  <si>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</si>
  <si>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</si>
  <si>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</si>
  <si>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</si>
  <si>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</si>
  <si>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</si>
  <si>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</si>
  <si>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</si>
  <si>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</si>
  <si>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</si>
  <si>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</si>
  <si>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</si>
  <si>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</si>
  <si>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</si>
  <si>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</si>
  <si>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</si>
  <si>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</si>
  <si>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</si>
  <si>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</si>
  <si>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</si>
  <si>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</si>
  <si>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</si>
  <si>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</si>
  <si>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</si>
  <si>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</si>
  <si>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</si>
  <si>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</si>
  <si>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</si>
  <si>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</si>
  <si>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</si>
  <si>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</si>
  <si>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</si>
  <si>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</si>
  <si>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</si>
  <si>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</si>
  <si>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</si>
  <si>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</si>
  <si>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</si>
  <si>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</si>
  <si>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</si>
  <si>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</si>
  <si>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</si>
  <si>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</si>
  <si>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</si>
  <si>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</si>
  <si>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</si>
  <si>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</si>
  <si>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</si>
  <si>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</si>
  <si>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</si>
  <si>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</si>
  <si>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</si>
  <si>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</si>
  <si>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</si>
  <si>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</si>
  <si>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</si>
  <si>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</si>
  <si>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</si>
  <si>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</si>
  <si>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</si>
  <si>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</si>
  <si>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</si>
  <si>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</si>
  <si>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</si>
  <si>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</si>
  <si>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</si>
  <si>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</si>
  <si>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</si>
  <si>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</si>
  <si>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</si>
  <si>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</si>
  <si>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</si>
  <si>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</si>
  <si>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</si>
  <si>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</si>
  <si>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</si>
  <si>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</si>
  <si>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</si>
  <si>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</si>
  <si>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</si>
  <si>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</si>
  <si>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</si>
  <si>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</si>
  <si>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</si>
  <si>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</si>
  <si>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</si>
  <si>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</si>
  <si>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</si>
  <si>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</si>
  <si>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</si>
  <si>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</si>
  <si>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</si>
  <si>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</si>
  <si>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</si>
  <si>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</si>
  <si>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</si>
  <si>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</si>
  <si>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</si>
  <si>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</si>
  <si>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</si>
  <si>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</si>
  <si>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</si>
  <si>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</si>
  <si>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</si>
  <si>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</si>
  <si>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</si>
  <si>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</si>
  <si>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</si>
  <si>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</si>
  <si>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</si>
  <si>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</si>
  <si>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</si>
  <si>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</si>
  <si>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</si>
  <si>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</si>
  <si>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</si>
  <si>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</si>
  <si>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</si>
  <si>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</si>
  <si>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</si>
  <si>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</si>
  <si>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</si>
  <si>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</si>
  <si>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</si>
  <si>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</si>
  <si>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</si>
  <si>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</si>
  <si>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</si>
  <si>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</si>
  <si>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</si>
  <si>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</si>
  <si>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</si>
  <si>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</si>
  <si>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</si>
  <si>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</si>
  <si>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</si>
  <si>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</si>
  <si>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</si>
  <si>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</si>
  <si>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</si>
  <si>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</si>
  <si>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</si>
  <si>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</si>
  <si>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</si>
  <si>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</si>
  <si>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</si>
  <si>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</si>
  <si>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</si>
  <si>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</si>
  <si>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</si>
  <si>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</si>
  <si>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</si>
  <si>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</si>
  <si>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</si>
  <si>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</si>
  <si>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</si>
  <si>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</si>
  <si>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</si>
  <si>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</si>
  <si>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</si>
  <si>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</si>
  <si>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</si>
  <si>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</si>
  <si>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</si>
  <si>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</si>
  <si>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</si>
  <si>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</si>
  <si>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</si>
  <si>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</si>
  <si>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</si>
  <si>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</si>
  <si>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</si>
  <si>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</si>
  <si>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</si>
  <si>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</si>
  <si>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</si>
  <si>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</si>
  <si>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</si>
  <si>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</si>
  <si>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</si>
  <si>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</si>
  <si>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</si>
  <si>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</si>
  <si>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</si>
  <si>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</si>
  <si>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</si>
  <si>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</si>
  <si>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</si>
  <si>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</si>
  <si>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</si>
  <si>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</si>
  <si>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</si>
  <si>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</si>
  <si>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</si>
  <si>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</si>
  <si>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</si>
  <si>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</si>
  <si>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</si>
  <si>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</si>
  <si>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</si>
  <si>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</si>
  <si>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</si>
  <si>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</si>
  <si>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</si>
  <si>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</si>
  <si>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</si>
  <si>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</si>
  <si>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</si>
  <si>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</si>
  <si>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</si>
  <si>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</si>
  <si>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</si>
  <si>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</si>
  <si>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</si>
  <si>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</si>
  <si>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</si>
  <si>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</si>
  <si>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</si>
  <si>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</si>
  <si>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</si>
  <si>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</si>
  <si>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</si>
  <si>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</si>
  <si>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</si>
  <si>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</si>
  <si>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85.- Presencia de la v?ctima o de una tercera persona que represente en s? misma un peligro para ella misma y, en su caso, para otros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</si>
  <si>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</si>
  <si>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</si>
  <si>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</si>
  <si>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</si>
  <si>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</si>
  <si>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</si>
  <si>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</si>
  <si>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</si>
  <si>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</si>
  <si>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</si>
  <si>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</si>
  <si>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</si>
  <si>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</si>
  <si>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</si>
  <si>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</si>
  <si>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</si>
  <si>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</si>
  <si>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</si>
  <si>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</si>
  <si>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</si>
  <si>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</si>
  <si>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</si>
  <si>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</si>
  <si>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</si>
  <si>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</si>
  <si>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</si>
  <si>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</si>
  <si>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</si>
  <si>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</si>
  <si>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</si>
  <si>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</si>
  <si>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</si>
  <si>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</si>
  <si>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</si>
  <si>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</si>
  <si>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</si>
  <si>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</si>
  <si>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</si>
  <si>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</si>
  <si>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</si>
  <si>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</si>
  <si>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</si>
  <si>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</si>
  <si>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</si>
  <si>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</si>
  <si>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</si>
  <si>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</si>
  <si>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</si>
  <si>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</si>
  <si>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</si>
  <si>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</si>
  <si>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</si>
  <si>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</si>
  <si>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</si>
  <si>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</si>
  <si>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</si>
  <si>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</si>
  <si>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</si>
  <si>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</si>
  <si>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</si>
  <si>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</si>
  <si>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</si>
  <si>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</si>
  <si>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</si>
  <si>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</si>
  <si>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</si>
  <si>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</si>
  <si>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</si>
  <si>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</si>
  <si>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</si>
  <si>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</si>
  <si>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</si>
  <si>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</si>
  <si>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</si>
  <si>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</si>
  <si>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</si>
  <si>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</si>
  <si>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</si>
  <si>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</si>
  <si>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</si>
  <si>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</si>
  <si>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</si>
  <si>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</si>
  <si>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</si>
  <si>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</si>
  <si>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</si>
  <si>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</si>
  <si>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</si>
  <si>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</si>
  <si>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</si>
  <si>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</si>
  <si>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</si>
  <si>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</si>
  <si>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</si>
  <si>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</si>
  <si>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</si>
  <si>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</si>
  <si>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</si>
  <si>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</si>
  <si>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</si>
  <si>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</si>
  <si>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</si>
  <si>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</si>
  <si>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</si>
  <si>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</si>
  <si>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</si>
  <si>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</si>
  <si>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</si>
  <si>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</si>
  <si>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</si>
  <si>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</si>
  <si>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</si>
  <si>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</si>
  <si>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</si>
  <si>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72 Investigación y desarrollo</t>
  </si>
  <si>
    <t>73 Publicidad y estudios de mercado</t>
  </si>
  <si>
    <t>23.- Envuelto por, rodeado de gases o de partículas en suspensión</t>
  </si>
  <si>
    <t>109.- Otros Tipos de lugar conocidos del grupo 100, con excepción de las obras, no mencionados anteriormente</t>
  </si>
  <si>
    <t>enero-octubre 2024</t>
  </si>
  <si>
    <t>58 Edición</t>
  </si>
  <si>
    <t>90 Actividades de creación, artísticas y espectáculos</t>
  </si>
  <si>
    <t>65 Seguros, reaseguros y fondos de pensiones, excepto Seguridad Social obligatoria</t>
  </si>
  <si>
    <t xml:space="preserve">Golpe contra un objeto inmóvil, trabajador en movimiento </t>
  </si>
  <si>
    <t>Choque o golpe contra un objeto en movimiento, colisión 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</si>
</sst>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9"/>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0" fontId="60" fillId="7" borderId="0" xfId="0" applyFont="1" applyFill="1" applyAlignment="1">
      <alignment horizontal="left" vertical="center"/>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6" fillId="6" borderId="0" xfId="0" applyFont="1" applyFill="1" applyBorder="1"/>
    <xf numFmtId="0" fontId="45" fillId="3" borderId="0" xfId="0" applyFont="1" applyFill="1" applyAlignment="1">
      <alignment horizontal="left"/>
    </xf>
    <xf numFmtId="0" fontId="15" fillId="3" borderId="0" xfId="0" applyFont="1" applyFill="1"/>
    <xf numFmtId="0" fontId="45" fillId="3" borderId="0" xfId="0" applyFont="1" applyFill="1"/>
    <xf numFmtId="0" fontId="45" fillId="3" borderId="0" xfId="0" applyFont="1" applyFill="1"/>
    <xf numFmtId="49" fontId="67" fillId="3" borderId="0" xfId="0" applyNumberFormat="1" applyFont="1" applyFill="1" applyBorder="1" applyAlignment="1">
      <alignment vertical="top"/>
    </xf>
    <xf numFmtId="49" fontId="68" fillId="3" borderId="0" xfId="0" applyNumberFormat="1" applyFont="1" applyFill="1" applyBorder="1" applyAlignment="1">
      <alignment horizontal="right" vertical="top"/>
    </xf>
    <xf numFmtId="0" fontId="45" fillId="9" borderId="0" xfId="0" applyFont="1" applyFill="1" applyAlignment="1">
      <alignment horizontal="left" vertical="top"/>
    </xf>
    <xf numFmtId="166" fontId="14" fillId="3" borderId="0" xfId="0" applyNumberFormat="1" applyFont="1" applyFill="1" applyBorder="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4" fillId="3" borderId="0" xfId="0" applyFont="1" applyFill="1" applyBorder="1" applyAlignment="1">
      <alignment vertical="top" wrapText="1"/>
    </xf>
    <xf numFmtId="0" fontId="64" fillId="3" borderId="0" xfId="0" applyFont="1" applyFill="1" applyAlignment="1">
      <alignment horizontal="justify" vertical="top" wrapText="1"/>
    </xf>
    <xf numFmtId="0" fontId="0" fillId="0" borderId="0" xfId="0" applyAlignment="1">
      <alignment wrapText="1"/>
    </xf>
    <xf numFmtId="0" fontId="63"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0" zoomScaleNormal="100" workbookViewId="0">
      <selection activeCell="B27" sqref="B27"/>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7" t="s">
        <v>83</v>
      </c>
      <c r="B8" s="338"/>
    </row>
    <row r="9" spans="1:2" s="27" customFormat="1" ht="2.25" customHeight="1">
      <c r="A9" s="25"/>
      <c r="B9" s="26"/>
    </row>
    <row r="10" spans="1:2" ht="13.5" customHeight="1">
      <c r="A10" s="21" t="s">
        <v>21</v>
      </c>
      <c r="B10" s="22" t="s">
        <v>3303</v>
      </c>
    </row>
    <row r="11" spans="1:2" ht="13.5" customHeight="1">
      <c r="A11" s="21" t="s">
        <v>3305</v>
      </c>
      <c r="B11" s="22" t="s">
        <v>3304</v>
      </c>
    </row>
    <row r="12" spans="1:2" ht="13.5" customHeight="1">
      <c r="A12" s="21" t="s">
        <v>3305</v>
      </c>
      <c r="B12" s="22" t="s">
        <v>3308</v>
      </c>
    </row>
    <row r="13" spans="1:2" ht="13.5" customHeight="1">
      <c r="A13" s="21" t="s">
        <v>3307</v>
      </c>
      <c r="B13" s="22" t="s">
        <v>3306</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3309</v>
      </c>
      <c r="B31" s="22" t="s">
        <v>3310</v>
      </c>
    </row>
    <row r="32" spans="1:2" ht="13.5" customHeight="1">
      <c r="A32" s="21" t="s">
        <v>3311</v>
      </c>
      <c r="B32" s="22" t="s">
        <v>3312</v>
      </c>
    </row>
    <row r="33" spans="1:2" ht="13.5" customHeight="1">
      <c r="A33" s="21" t="s">
        <v>3313</v>
      </c>
      <c r="B33" s="22" t="s">
        <v>3314</v>
      </c>
    </row>
    <row r="34" spans="1:2" ht="13.5" customHeight="1">
      <c r="A34" s="21" t="s">
        <v>3315</v>
      </c>
      <c r="B34" s="22" t="s">
        <v>3316</v>
      </c>
    </row>
    <row r="35" spans="1:2" ht="13.5" customHeight="1">
      <c r="A35" s="21" t="s">
        <v>3317</v>
      </c>
      <c r="B35" s="22" t="s">
        <v>3318</v>
      </c>
    </row>
    <row r="36" spans="1:2" ht="13.5" customHeight="1">
      <c r="A36" s="21" t="s">
        <v>3319</v>
      </c>
      <c r="B36" s="22" t="s">
        <v>3320</v>
      </c>
    </row>
    <row r="37" spans="1:2" s="2" customFormat="1" ht="27" customHeight="1">
      <c r="A37" s="335" t="s">
        <v>4</v>
      </c>
      <c r="B37" s="336"/>
    </row>
    <row r="38" spans="1:2" ht="2.25" customHeight="1">
      <c r="A38" s="30"/>
      <c r="B38" s="31"/>
    </row>
    <row r="39" spans="1:2" ht="13.5" customHeight="1">
      <c r="A39" s="21" t="s">
        <v>3321</v>
      </c>
      <c r="B39" s="22" t="s">
        <v>3322</v>
      </c>
    </row>
    <row r="40" spans="1:2" ht="13.5" customHeight="1">
      <c r="A40" s="21" t="s">
        <v>3323</v>
      </c>
      <c r="B40" s="22" t="s">
        <v>3324</v>
      </c>
    </row>
    <row r="41" spans="1:2" ht="13.5" customHeight="1">
      <c r="A41" s="21" t="s">
        <v>3325</v>
      </c>
      <c r="B41" s="22" t="s">
        <v>3326</v>
      </c>
    </row>
    <row r="42" spans="1:2" ht="12" customHeight="1">
      <c r="A42" s="28"/>
      <c r="B42" s="29"/>
    </row>
    <row r="43" spans="1:2" s="2" customFormat="1" ht="27" customHeight="1">
      <c r="A43" s="335" t="s">
        <v>1634</v>
      </c>
      <c r="B43" s="336"/>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5" t="s">
        <v>2</v>
      </c>
      <c r="B48" s="336"/>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13" zoomScaleNormal="100" workbookViewId="0">
      <selection activeCell="B50" sqref="B50:D6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5" t="s">
        <v>33</v>
      </c>
      <c r="B1" s="345"/>
      <c r="C1" s="345"/>
      <c r="D1" s="345"/>
      <c r="E1" s="345"/>
    </row>
    <row r="2" spans="1:9" s="2" customFormat="1" ht="5.25" customHeight="1">
      <c r="A2" s="145"/>
      <c r="B2" s="48"/>
      <c r="C2" s="48"/>
      <c r="D2" s="1"/>
      <c r="E2" s="1"/>
      <c r="F2" s="1"/>
    </row>
    <row r="3" spans="1:9" s="2" customFormat="1" ht="15" customHeight="1">
      <c r="A3" s="146" t="s">
        <v>3225</v>
      </c>
      <c r="B3" s="42"/>
      <c r="C3" s="42"/>
      <c r="D3" s="4"/>
      <c r="E3" s="4"/>
      <c r="G3" s="300"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1" t="s">
        <v>3693</v>
      </c>
      <c r="B6" s="342"/>
      <c r="C6" s="342"/>
      <c r="D6" s="149"/>
      <c r="E6" s="149"/>
      <c r="F6" s="150"/>
    </row>
    <row r="7" spans="1:9" s="2" customFormat="1" ht="31.5" customHeight="1">
      <c r="A7" s="46"/>
      <c r="B7" s="46"/>
      <c r="C7" s="343" t="s">
        <v>3226</v>
      </c>
      <c r="D7" s="343"/>
      <c r="E7" s="344" t="s">
        <v>3227</v>
      </c>
      <c r="F7" s="344"/>
    </row>
    <row r="8" spans="1:9" s="2" customFormat="1" ht="15.75" customHeight="1" thickBot="1">
      <c r="A8" s="151"/>
      <c r="B8" s="151"/>
      <c r="C8" s="152">
        <v>2023</v>
      </c>
      <c r="D8" s="152">
        <v>2024</v>
      </c>
      <c r="E8" s="153" t="s">
        <v>3228</v>
      </c>
      <c r="F8" s="153" t="s">
        <v>3229</v>
      </c>
    </row>
    <row r="9" spans="1:9" s="8" customFormat="1" ht="24.95" customHeight="1">
      <c r="A9" s="154" t="s">
        <v>3230</v>
      </c>
      <c r="B9" s="54"/>
      <c r="D9" s="155"/>
      <c r="E9" s="155"/>
      <c r="F9" s="155"/>
    </row>
    <row r="10" spans="1:9" s="8" customFormat="1" ht="24.95" customHeight="1">
      <c r="A10" s="224" t="s">
        <v>3256</v>
      </c>
      <c r="C10" s="114">
        <v>4277</v>
      </c>
      <c r="D10" s="114">
        <f>SUM(D11:D12)</f>
        <v>4087</v>
      </c>
      <c r="E10" s="114">
        <f>D10-C10</f>
        <v>-190</v>
      </c>
      <c r="F10" s="158">
        <f>((D10/C10)-1)</f>
        <v>-4.4423661444938034E-2</v>
      </c>
      <c r="I10" s="114"/>
    </row>
    <row r="11" spans="1:9" s="8" customFormat="1" ht="15" customHeight="1">
      <c r="A11" s="156"/>
      <c r="B11" s="157" t="s">
        <v>3231</v>
      </c>
      <c r="C11" s="114">
        <v>3868</v>
      </c>
      <c r="D11" s="114">
        <f>'ATR-A2.1'!F9</f>
        <v>3667</v>
      </c>
      <c r="E11" s="114">
        <f>D11-C11</f>
        <v>-201</v>
      </c>
      <c r="F11" s="158">
        <f>((D11/C11)-1)</f>
        <v>-5.1964839710444632E-2</v>
      </c>
      <c r="I11" s="114"/>
    </row>
    <row r="12" spans="1:9" s="8" customFormat="1" ht="15" customHeight="1">
      <c r="A12" s="156"/>
      <c r="B12" s="157" t="s">
        <v>3232</v>
      </c>
      <c r="C12" s="114">
        <v>409</v>
      </c>
      <c r="D12" s="114">
        <f>'ATR-A2_II'!F9</f>
        <v>420</v>
      </c>
      <c r="E12" s="114">
        <f>D12-C12</f>
        <v>11</v>
      </c>
      <c r="F12" s="158">
        <f>((D12/C12)-1)</f>
        <v>2.689486552567244E-2</v>
      </c>
      <c r="I12" s="114"/>
    </row>
    <row r="13" spans="1:9" s="8" customFormat="1" ht="8.4499999999999993" customHeight="1">
      <c r="A13" s="156"/>
      <c r="B13" s="157"/>
      <c r="C13" s="114"/>
      <c r="D13" s="114"/>
      <c r="E13" s="114"/>
      <c r="F13" s="158"/>
      <c r="I13" s="114"/>
    </row>
    <row r="14" spans="1:9" s="8" customFormat="1" ht="15" customHeight="1">
      <c r="A14" s="156"/>
      <c r="B14" s="157" t="s">
        <v>3340</v>
      </c>
      <c r="C14" s="238">
        <v>3601</v>
      </c>
      <c r="D14" s="238">
        <f>'ATR-A2.2'!F9</f>
        <v>3394</v>
      </c>
      <c r="E14" s="114">
        <f>D14-C14</f>
        <v>-207</v>
      </c>
      <c r="F14" s="158">
        <f>((D14/C14)-1)</f>
        <v>-5.7484032213274139E-2</v>
      </c>
      <c r="I14" s="238"/>
    </row>
    <row r="15" spans="1:9" s="8" customFormat="1" ht="15" customHeight="1">
      <c r="A15" s="156"/>
      <c r="B15" s="157" t="s">
        <v>3341</v>
      </c>
      <c r="C15" s="238">
        <v>267</v>
      </c>
      <c r="D15" s="238">
        <f>D11-D14</f>
        <v>273</v>
      </c>
      <c r="E15" s="114">
        <f>D15-C15</f>
        <v>6</v>
      </c>
      <c r="F15" s="158">
        <f>((D15/C15)-1)</f>
        <v>2.2471910112359605E-2</v>
      </c>
      <c r="I15" s="238"/>
    </row>
    <row r="16" spans="1:9" s="8" customFormat="1" ht="9.9499999999999993" customHeight="1">
      <c r="A16" s="159"/>
      <c r="B16" s="57"/>
      <c r="C16" s="155"/>
      <c r="D16" s="155"/>
      <c r="E16" s="160"/>
      <c r="F16" s="160"/>
      <c r="I16" s="155"/>
    </row>
    <row r="17" spans="1:10" s="8" customFormat="1" ht="15" customHeight="1">
      <c r="A17" s="161" t="s">
        <v>3233</v>
      </c>
      <c r="B17" s="57"/>
      <c r="C17" s="155"/>
      <c r="D17" s="155"/>
      <c r="E17" s="160"/>
      <c r="F17" s="160"/>
      <c r="I17" s="155"/>
    </row>
    <row r="18" spans="1:10" s="8" customFormat="1" ht="15" customHeight="1">
      <c r="A18" s="161" t="s">
        <v>3234</v>
      </c>
      <c r="B18" s="57"/>
      <c r="C18" s="155"/>
      <c r="D18" s="155"/>
      <c r="E18" s="160"/>
      <c r="F18" s="160"/>
      <c r="I18" s="155"/>
    </row>
    <row r="19" spans="1:10" s="8" customFormat="1" ht="15" customHeight="1">
      <c r="A19" s="159"/>
      <c r="B19" s="57" t="s">
        <v>35</v>
      </c>
      <c r="C19" s="155">
        <v>3825</v>
      </c>
      <c r="D19" s="155">
        <f>'ATR-A2.1'!C9</f>
        <v>3642</v>
      </c>
      <c r="E19" s="114">
        <f>D19-C19</f>
        <v>-183</v>
      </c>
      <c r="F19" s="158">
        <f>((D19/C19)-1)</f>
        <v>-4.7843137254901968E-2</v>
      </c>
      <c r="I19" s="155"/>
    </row>
    <row r="20" spans="1:10" s="8" customFormat="1" ht="15" customHeight="1">
      <c r="A20" s="159"/>
      <c r="B20" s="57" t="s">
        <v>36</v>
      </c>
      <c r="C20" s="155">
        <v>30</v>
      </c>
      <c r="D20" s="155">
        <f>'ATR-A2.1'!D9</f>
        <v>20</v>
      </c>
      <c r="E20" s="114">
        <f>D20-C20</f>
        <v>-10</v>
      </c>
      <c r="F20" s="158">
        <f>((D20/C20)-1)</f>
        <v>-0.33333333333333337</v>
      </c>
      <c r="I20" s="155"/>
    </row>
    <row r="21" spans="1:10" s="8" customFormat="1" ht="15" customHeight="1">
      <c r="A21" s="159"/>
      <c r="B21" s="57" t="s">
        <v>3235</v>
      </c>
      <c r="C21" s="155">
        <v>13</v>
      </c>
      <c r="D21" s="155">
        <f>'ATR-A2.1'!E9</f>
        <v>5</v>
      </c>
      <c r="E21" s="114">
        <f>D21-C21</f>
        <v>-8</v>
      </c>
      <c r="F21" s="158">
        <f>((D21/C21)-1)</f>
        <v>-0.61538461538461542</v>
      </c>
      <c r="I21" s="155"/>
    </row>
    <row r="22" spans="1:10" s="8" customFormat="1" ht="9.9499999999999993" customHeight="1">
      <c r="A22" s="161"/>
      <c r="B22" s="55"/>
      <c r="C22" s="155"/>
      <c r="D22" s="155"/>
      <c r="E22" s="160"/>
      <c r="F22" s="160"/>
      <c r="I22" s="155"/>
    </row>
    <row r="23" spans="1:10" s="88" customFormat="1" ht="15" customHeight="1">
      <c r="A23" s="162" t="s">
        <v>3236</v>
      </c>
      <c r="B23" s="163"/>
      <c r="C23" s="155"/>
      <c r="D23" s="155"/>
      <c r="E23" s="160"/>
      <c r="F23" s="160"/>
      <c r="I23" s="155"/>
    </row>
    <row r="24" spans="1:10" s="88" customFormat="1" ht="15" customHeight="1">
      <c r="A24" s="164"/>
      <c r="B24" s="165" t="s">
        <v>3237</v>
      </c>
      <c r="C24" s="155">
        <v>2663</v>
      </c>
      <c r="D24" s="155">
        <f>'ATR-A3'!E23</f>
        <v>2566</v>
      </c>
      <c r="E24" s="114">
        <f>D24-C24</f>
        <v>-97</v>
      </c>
      <c r="F24" s="158">
        <f>((D24/C24)-1)</f>
        <v>-3.6425084491175319E-2</v>
      </c>
      <c r="G24" s="155"/>
      <c r="I24" s="155"/>
    </row>
    <row r="25" spans="1:10" s="88" customFormat="1" ht="15" customHeight="1">
      <c r="A25" s="164"/>
      <c r="B25" s="166" t="s">
        <v>3238</v>
      </c>
      <c r="C25" s="155">
        <v>1205</v>
      </c>
      <c r="D25" s="155">
        <f>'ATR-A3'!E37</f>
        <v>1101</v>
      </c>
      <c r="E25" s="114">
        <f>D25-C25</f>
        <v>-104</v>
      </c>
      <c r="F25" s="158">
        <f>((D25/C25)-1)</f>
        <v>-8.630705394190874E-2</v>
      </c>
      <c r="G25" s="155"/>
      <c r="I25" s="155"/>
    </row>
    <row r="26" spans="1:10" s="88" customFormat="1" ht="9.9499999999999993" customHeight="1">
      <c r="A26" s="161"/>
      <c r="B26" s="55"/>
      <c r="C26" s="155"/>
      <c r="D26" s="155"/>
      <c r="E26" s="160"/>
      <c r="F26" s="160"/>
      <c r="I26" s="155"/>
    </row>
    <row r="27" spans="1:10" s="88" customFormat="1" ht="15" customHeight="1">
      <c r="A27" s="162" t="s">
        <v>3239</v>
      </c>
      <c r="B27" s="167"/>
      <c r="C27" s="155"/>
      <c r="D27" s="155"/>
      <c r="E27" s="160"/>
      <c r="F27" s="160"/>
      <c r="I27" s="81"/>
      <c r="J27" s="114"/>
    </row>
    <row r="28" spans="1:10" s="88" customFormat="1" ht="15" customHeight="1">
      <c r="A28" s="331"/>
      <c r="B28" s="166" t="s">
        <v>3240</v>
      </c>
      <c r="C28" s="114">
        <v>1331</v>
      </c>
      <c r="D28" s="114">
        <v>1283</v>
      </c>
      <c r="E28" s="114">
        <f>D28-C28</f>
        <v>-48</v>
      </c>
      <c r="F28" s="158">
        <f>((D28/C28)-1)</f>
        <v>-3.6063110443275703E-2</v>
      </c>
      <c r="H28" s="41"/>
      <c r="I28" s="166"/>
      <c r="J28" s="114"/>
    </row>
    <row r="29" spans="1:10" s="88" customFormat="1" ht="15" customHeight="1">
      <c r="A29" s="332"/>
      <c r="B29" s="333" t="s">
        <v>3697</v>
      </c>
      <c r="C29" s="114">
        <v>954</v>
      </c>
      <c r="D29" s="114">
        <v>957</v>
      </c>
      <c r="E29" s="114">
        <f>D29-C29</f>
        <v>3</v>
      </c>
      <c r="F29" s="158">
        <f>((D29/C29)-1)</f>
        <v>3.1446540880504248E-3</v>
      </c>
      <c r="H29" s="41"/>
      <c r="I29" s="166"/>
      <c r="J29" s="114"/>
    </row>
    <row r="30" spans="1:10" s="88" customFormat="1" ht="15" customHeight="1">
      <c r="A30" s="332"/>
      <c r="B30" s="333" t="s">
        <v>3698</v>
      </c>
      <c r="C30" s="114">
        <v>704</v>
      </c>
      <c r="D30" s="114">
        <v>686</v>
      </c>
      <c r="E30" s="114">
        <f>D30-C30</f>
        <v>-18</v>
      </c>
      <c r="F30" s="158">
        <f>((D30/C30)-1)</f>
        <v>-2.5568181818181768E-2</v>
      </c>
      <c r="H30" s="41"/>
      <c r="I30" s="166"/>
      <c r="J30" s="114"/>
    </row>
    <row r="31" spans="1:10" s="88" customFormat="1" ht="15" customHeight="1">
      <c r="A31" s="332"/>
      <c r="B31" s="333" t="s">
        <v>3241</v>
      </c>
      <c r="C31" s="114">
        <v>430</v>
      </c>
      <c r="D31" s="114">
        <v>405</v>
      </c>
      <c r="E31" s="114">
        <f>D31-C31</f>
        <v>-25</v>
      </c>
      <c r="F31" s="158">
        <f>((D31/C31)-1)</f>
        <v>-5.8139534883720922E-2</v>
      </c>
      <c r="H31" s="41"/>
      <c r="I31" s="166"/>
      <c r="J31" s="114"/>
    </row>
    <row r="32" spans="1:10" s="88" customFormat="1" ht="15" customHeight="1">
      <c r="A32" s="332"/>
      <c r="B32" s="333" t="s">
        <v>3242</v>
      </c>
      <c r="C32" s="114">
        <v>449</v>
      </c>
      <c r="D32" s="114">
        <v>336</v>
      </c>
      <c r="E32" s="114">
        <f>D32-C32</f>
        <v>-113</v>
      </c>
      <c r="F32" s="158">
        <f>((D32/C32)-1)</f>
        <v>-0.25167037861915365</v>
      </c>
      <c r="H32" s="41"/>
      <c r="I32" s="166"/>
      <c r="J32" s="114"/>
    </row>
    <row r="33" spans="1:10" s="88" customFormat="1" ht="9.9499999999999993" customHeight="1">
      <c r="A33" s="164"/>
      <c r="B33" s="166"/>
      <c r="C33" s="155"/>
      <c r="D33" s="155"/>
      <c r="E33" s="160"/>
      <c r="F33" s="160"/>
      <c r="I33" s="81"/>
      <c r="J33" s="114"/>
    </row>
    <row r="34" spans="1:10" s="88" customFormat="1" ht="15" customHeight="1">
      <c r="A34" s="162" t="s">
        <v>3243</v>
      </c>
      <c r="B34" s="166"/>
      <c r="C34" s="155"/>
      <c r="D34" s="155"/>
      <c r="E34" s="160"/>
      <c r="F34" s="160"/>
      <c r="I34" s="81"/>
      <c r="J34" s="114"/>
    </row>
    <row r="35" spans="1:10" s="88" customFormat="1" ht="15" customHeight="1">
      <c r="A35" s="164"/>
      <c r="B35" s="166" t="s">
        <v>3244</v>
      </c>
      <c r="C35" s="114">
        <v>265</v>
      </c>
      <c r="D35" s="114">
        <f>'ATR-I2.1'!D18</f>
        <v>222</v>
      </c>
      <c r="E35" s="114">
        <f t="shared" ref="E35:E46" si="0">D35-C35</f>
        <v>-43</v>
      </c>
      <c r="F35" s="158">
        <f t="shared" ref="F35:F46" si="1">((D35/C35)-1)</f>
        <v>-0.16226415094339619</v>
      </c>
      <c r="I35" s="81"/>
      <c r="J35" s="114"/>
    </row>
    <row r="36" spans="1:10" s="88" customFormat="1" ht="15" customHeight="1">
      <c r="A36" s="164"/>
      <c r="B36" s="166" t="s">
        <v>3245</v>
      </c>
      <c r="C36" s="114">
        <v>5</v>
      </c>
      <c r="D36" s="114">
        <f>'ATR-I2.1'!D19</f>
        <v>6</v>
      </c>
      <c r="E36" s="114">
        <f t="shared" si="0"/>
        <v>1</v>
      </c>
      <c r="F36" s="158">
        <f t="shared" si="1"/>
        <v>0.19999999999999996</v>
      </c>
      <c r="I36" s="81"/>
      <c r="J36" s="114"/>
    </row>
    <row r="37" spans="1:10" s="88" customFormat="1" ht="15" customHeight="1">
      <c r="A37" s="164"/>
      <c r="B37" s="166" t="s">
        <v>3246</v>
      </c>
      <c r="C37" s="114">
        <v>1092</v>
      </c>
      <c r="D37" s="114">
        <f>'ATR-I2.1'!D20</f>
        <v>1049</v>
      </c>
      <c r="E37" s="114">
        <f t="shared" si="0"/>
        <v>-43</v>
      </c>
      <c r="F37" s="158">
        <f t="shared" si="1"/>
        <v>-3.9377289377289348E-2</v>
      </c>
      <c r="I37" s="81"/>
      <c r="J37" s="114"/>
    </row>
    <row r="38" spans="1:10" s="88" customFormat="1" ht="15" customHeight="1">
      <c r="A38" s="164"/>
      <c r="B38" s="166" t="s">
        <v>3247</v>
      </c>
      <c r="C38" s="114">
        <v>52</v>
      </c>
      <c r="D38" s="114">
        <f>'ATR-I2.1'!D22</f>
        <v>54</v>
      </c>
      <c r="E38" s="114">
        <f t="shared" si="0"/>
        <v>2</v>
      </c>
      <c r="F38" s="158">
        <f t="shared" si="1"/>
        <v>3.8461538461538547E-2</v>
      </c>
      <c r="G38" s="334"/>
      <c r="I38" s="81"/>
      <c r="J38" s="114"/>
    </row>
    <row r="39" spans="1:10" s="88" customFormat="1" ht="15" customHeight="1">
      <c r="A39" s="164"/>
      <c r="B39" s="166" t="s">
        <v>3248</v>
      </c>
      <c r="C39" s="114">
        <v>535</v>
      </c>
      <c r="D39" s="114">
        <f>'ATR-I2.1'!D23</f>
        <v>507</v>
      </c>
      <c r="E39" s="114">
        <f t="shared" si="0"/>
        <v>-28</v>
      </c>
      <c r="F39" s="158">
        <f t="shared" si="1"/>
        <v>-5.2336448598130803E-2</v>
      </c>
      <c r="I39" s="81"/>
      <c r="J39" s="114"/>
    </row>
    <row r="40" spans="1:10" s="88" customFormat="1" ht="15" customHeight="1">
      <c r="A40" s="164"/>
      <c r="B40" s="166" t="s">
        <v>3436</v>
      </c>
      <c r="C40" s="114">
        <v>435</v>
      </c>
      <c r="D40" s="114">
        <f>'ATR-I2.1'!D24</f>
        <v>433</v>
      </c>
      <c r="E40" s="114">
        <f t="shared" si="0"/>
        <v>-2</v>
      </c>
      <c r="F40" s="158">
        <f t="shared" si="1"/>
        <v>-4.5977011494252595E-3</v>
      </c>
      <c r="I40" s="81"/>
      <c r="J40" s="114"/>
    </row>
    <row r="41" spans="1:10" s="88" customFormat="1" ht="15" customHeight="1">
      <c r="A41" s="164"/>
      <c r="B41" s="165" t="s">
        <v>3249</v>
      </c>
      <c r="C41" s="114">
        <v>177</v>
      </c>
      <c r="D41" s="114">
        <f>'ATR-I2.1'!D25</f>
        <v>203</v>
      </c>
      <c r="E41" s="114">
        <f t="shared" si="0"/>
        <v>26</v>
      </c>
      <c r="F41" s="158">
        <f t="shared" si="1"/>
        <v>0.14689265536723162</v>
      </c>
      <c r="I41" s="81"/>
      <c r="J41" s="114"/>
    </row>
    <row r="42" spans="1:10" s="88" customFormat="1" ht="15" customHeight="1">
      <c r="A42" s="164"/>
      <c r="B42" s="166" t="s">
        <v>3250</v>
      </c>
      <c r="C42" s="114">
        <v>234</v>
      </c>
      <c r="D42" s="114">
        <f>'ATR-I2.1'!D26</f>
        <v>209</v>
      </c>
      <c r="E42" s="114">
        <f t="shared" si="0"/>
        <v>-25</v>
      </c>
      <c r="F42" s="158">
        <f t="shared" si="1"/>
        <v>-0.10683760683760679</v>
      </c>
      <c r="I42" s="81"/>
      <c r="J42" s="114"/>
    </row>
    <row r="43" spans="1:10" s="88" customFormat="1" ht="15" customHeight="1">
      <c r="A43" s="164"/>
      <c r="B43" s="165" t="s">
        <v>3251</v>
      </c>
      <c r="C43" s="114">
        <v>341</v>
      </c>
      <c r="D43" s="114">
        <f>'ATR-I2.1'!D31</f>
        <v>306</v>
      </c>
      <c r="E43" s="114">
        <f t="shared" si="0"/>
        <v>-35</v>
      </c>
      <c r="F43" s="158">
        <f t="shared" si="1"/>
        <v>-0.1026392961876833</v>
      </c>
      <c r="I43" s="81"/>
      <c r="J43" s="114"/>
    </row>
    <row r="44" spans="1:10" s="88" customFormat="1" ht="15" customHeight="1">
      <c r="A44" s="164"/>
      <c r="B44" s="166" t="s">
        <v>3252</v>
      </c>
      <c r="C44" s="114">
        <v>119</v>
      </c>
      <c r="D44" s="114">
        <f>'ATR-I2.1'!D32</f>
        <v>136</v>
      </c>
      <c r="E44" s="114">
        <f t="shared" si="0"/>
        <v>17</v>
      </c>
      <c r="F44" s="158">
        <f t="shared" si="1"/>
        <v>0.14285714285714279</v>
      </c>
      <c r="I44" s="81"/>
      <c r="J44" s="114"/>
    </row>
    <row r="45" spans="1:10" s="88" customFormat="1" ht="15" customHeight="1">
      <c r="A45" s="164"/>
      <c r="B45" s="62" t="s">
        <v>3253</v>
      </c>
      <c r="C45" s="114">
        <v>394</v>
      </c>
      <c r="D45" s="114">
        <f>'ATR-I2.1'!D34</f>
        <v>319</v>
      </c>
      <c r="E45" s="114">
        <f t="shared" si="0"/>
        <v>-75</v>
      </c>
      <c r="F45" s="158">
        <f t="shared" si="1"/>
        <v>-0.19035532994923854</v>
      </c>
      <c r="I45" s="81"/>
      <c r="J45" s="114"/>
    </row>
    <row r="46" spans="1:10" s="88" customFormat="1" ht="15" customHeight="1">
      <c r="A46" s="164"/>
      <c r="B46" s="166" t="s">
        <v>3254</v>
      </c>
      <c r="C46" s="114">
        <v>219</v>
      </c>
      <c r="D46" s="114">
        <f>D11-SUM(D35:D45)</f>
        <v>223</v>
      </c>
      <c r="E46" s="114">
        <f t="shared" si="0"/>
        <v>4</v>
      </c>
      <c r="F46" s="158">
        <f t="shared" si="1"/>
        <v>1.8264840182648401E-2</v>
      </c>
      <c r="I46" s="81"/>
      <c r="J46" s="114"/>
    </row>
    <row r="47" spans="1:10" s="88" customFormat="1" ht="9.9499999999999993" customHeight="1">
      <c r="A47" s="164"/>
      <c r="B47" s="166"/>
      <c r="C47" s="155"/>
      <c r="D47" s="155"/>
      <c r="E47" s="160"/>
      <c r="F47" s="160"/>
      <c r="I47" s="81"/>
      <c r="J47" s="114"/>
    </row>
    <row r="48" spans="1:10" s="88" customFormat="1" ht="15" customHeight="1">
      <c r="A48" s="161" t="s">
        <v>3255</v>
      </c>
      <c r="B48" s="55"/>
      <c r="C48" s="155"/>
      <c r="D48" s="155"/>
      <c r="E48" s="160"/>
      <c r="F48" s="160"/>
      <c r="I48" s="81"/>
      <c r="J48" s="114"/>
    </row>
    <row r="49" spans="1:197" s="88" customFormat="1" ht="15" customHeight="1">
      <c r="A49" s="162" t="s">
        <v>3243</v>
      </c>
      <c r="B49" s="166"/>
      <c r="C49" s="155"/>
      <c r="D49" s="155"/>
      <c r="E49" s="160"/>
      <c r="F49" s="160"/>
      <c r="I49" s="81"/>
      <c r="J49" s="114"/>
    </row>
    <row r="50" spans="1:197" s="88" customFormat="1" ht="15" customHeight="1">
      <c r="A50" s="161"/>
      <c r="B50" s="157" t="s">
        <v>3256</v>
      </c>
      <c r="C50" s="114">
        <v>294.61452568432367</v>
      </c>
      <c r="D50" s="114">
        <f>'ATR-I2.1'!I9</f>
        <v>273.84309320970692</v>
      </c>
      <c r="E50" s="114">
        <f t="shared" ref="E50:E61" si="2">D50-C50</f>
        <v>-20.771432474616745</v>
      </c>
      <c r="F50" s="158">
        <f t="shared" ref="F50:F61" si="3">((D50/C50)-1)</f>
        <v>-7.0503762251264979E-2</v>
      </c>
      <c r="I50" s="81"/>
      <c r="J50" s="114"/>
    </row>
    <row r="51" spans="1:197" s="88" customFormat="1" ht="15" customHeight="1">
      <c r="A51" s="164"/>
      <c r="B51" s="165" t="s">
        <v>3244</v>
      </c>
      <c r="C51" s="114">
        <v>367.92269458251184</v>
      </c>
      <c r="D51" s="114">
        <f>'ATR-I2.1'!I18</f>
        <v>299.95946493717065</v>
      </c>
      <c r="E51" s="114">
        <f t="shared" si="2"/>
        <v>-67.963229645341187</v>
      </c>
      <c r="F51" s="158">
        <f t="shared" si="3"/>
        <v>-0.18472149352586209</v>
      </c>
      <c r="I51" s="81"/>
      <c r="J51" s="114"/>
    </row>
    <row r="52" spans="1:197" s="88" customFormat="1" ht="15" customHeight="1">
      <c r="A52" s="164"/>
      <c r="B52" s="165" t="s">
        <v>3245</v>
      </c>
      <c r="C52" s="114">
        <v>414.59369817578772</v>
      </c>
      <c r="D52" s="114">
        <f>'ATR-I2.1'!I19</f>
        <v>517.68766177739428</v>
      </c>
      <c r="E52" s="114">
        <f t="shared" si="2"/>
        <v>103.09396360160656</v>
      </c>
      <c r="F52" s="158">
        <f t="shared" si="3"/>
        <v>0.24866264020707507</v>
      </c>
      <c r="I52" s="81"/>
      <c r="J52" s="114"/>
    </row>
    <row r="53" spans="1:197" s="88" customFormat="1" ht="15" customHeight="1">
      <c r="A53" s="164"/>
      <c r="B53" s="165" t="s">
        <v>3246</v>
      </c>
      <c r="C53" s="114">
        <v>431.95006467384212</v>
      </c>
      <c r="D53" s="114">
        <f>'ATR-I2.1'!I20</f>
        <v>417.28490335617988</v>
      </c>
      <c r="E53" s="114">
        <f t="shared" si="2"/>
        <v>-14.665161317662239</v>
      </c>
      <c r="F53" s="158">
        <f t="shared" si="3"/>
        <v>-3.3951057117529659E-2</v>
      </c>
      <c r="I53" s="81"/>
      <c r="J53" s="114"/>
    </row>
    <row r="54" spans="1:197" s="88" customFormat="1" ht="15" customHeight="1">
      <c r="A54" s="161"/>
      <c r="B54" s="157" t="s">
        <v>3247</v>
      </c>
      <c r="C54" s="114">
        <v>458.4729324634103</v>
      </c>
      <c r="D54" s="114">
        <f>'ATR-I2.1'!I22</f>
        <v>458.63767623577371</v>
      </c>
      <c r="E54" s="114">
        <f t="shared" si="2"/>
        <v>0.16474377236340843</v>
      </c>
      <c r="F54" s="158">
        <f t="shared" si="3"/>
        <v>3.5933151272038444E-4</v>
      </c>
      <c r="I54" s="81"/>
      <c r="J54" s="114"/>
    </row>
    <row r="55" spans="1:197" s="88" customFormat="1" ht="15" customHeight="1">
      <c r="A55" s="164"/>
      <c r="B55" s="166" t="s">
        <v>3248</v>
      </c>
      <c r="C55" s="114">
        <v>617.19137547154583</v>
      </c>
      <c r="D55" s="114">
        <f>'ATR-I2.1'!I23</f>
        <v>587.17253839205057</v>
      </c>
      <c r="E55" s="114">
        <f t="shared" si="2"/>
        <v>-30.018837079495256</v>
      </c>
      <c r="F55" s="158">
        <f t="shared" si="3"/>
        <v>-4.8637810365642742E-2</v>
      </c>
      <c r="I55" s="114"/>
    </row>
    <row r="56" spans="1:197" s="88" customFormat="1" ht="15" customHeight="1">
      <c r="A56" s="164"/>
      <c r="B56" s="166" t="s">
        <v>3436</v>
      </c>
      <c r="C56" s="114">
        <v>225.40611964660465</v>
      </c>
      <c r="D56" s="114">
        <f>'ATR-I2.1'!I24</f>
        <v>222.657595812186</v>
      </c>
      <c r="E56" s="114">
        <f t="shared" si="2"/>
        <v>-2.7485238344186484</v>
      </c>
      <c r="F56" s="158">
        <f t="shared" si="3"/>
        <v>-1.2193652234144481E-2</v>
      </c>
      <c r="I56" s="114"/>
    </row>
    <row r="57" spans="1:197" s="88" customFormat="1" ht="15" customHeight="1">
      <c r="A57" s="164"/>
      <c r="B57" s="165" t="s">
        <v>3249</v>
      </c>
      <c r="C57" s="114">
        <v>376.55568556536537</v>
      </c>
      <c r="D57" s="114">
        <f>'ATR-I2.1'!I25</f>
        <v>410.40777955239264</v>
      </c>
      <c r="E57" s="114">
        <f t="shared" si="2"/>
        <v>33.852093987027274</v>
      </c>
      <c r="F57" s="158">
        <f t="shared" si="3"/>
        <v>8.9899303833910649E-2</v>
      </c>
      <c r="I57" s="114"/>
    </row>
    <row r="58" spans="1:197" s="88" customFormat="1" ht="15" customHeight="1">
      <c r="A58" s="161"/>
      <c r="B58" s="157" t="s">
        <v>3250</v>
      </c>
      <c r="C58" s="114">
        <v>231.07687749962969</v>
      </c>
      <c r="D58" s="114">
        <f>'ATR-I2.1'!I26</f>
        <v>199.14244878513577</v>
      </c>
      <c r="E58" s="114">
        <f t="shared" si="2"/>
        <v>-31.934428714493919</v>
      </c>
      <c r="F58" s="158">
        <f t="shared" si="3"/>
        <v>-0.13819828734073614</v>
      </c>
      <c r="I58" s="114"/>
    </row>
    <row r="59" spans="1:197" s="88" customFormat="1" ht="15" customHeight="1">
      <c r="A59" s="164"/>
      <c r="B59" s="166" t="s">
        <v>3251</v>
      </c>
      <c r="C59" s="114">
        <v>468.26508472714295</v>
      </c>
      <c r="D59" s="114">
        <f>'ATR-I2.1'!I31</f>
        <v>398.27155351936693</v>
      </c>
      <c r="E59" s="114">
        <f t="shared" si="2"/>
        <v>-69.993531207776016</v>
      </c>
      <c r="F59" s="158">
        <f t="shared" si="3"/>
        <v>-0.14947416215872922</v>
      </c>
      <c r="I59" s="114"/>
    </row>
    <row r="60" spans="1:197" s="88" customFormat="1" ht="15" customHeight="1">
      <c r="A60" s="164"/>
      <c r="B60" s="166" t="s">
        <v>3252</v>
      </c>
      <c r="C60" s="114">
        <v>168.74166926632824</v>
      </c>
      <c r="D60" s="114">
        <f>'ATR-I2.1'!I32</f>
        <v>190.09281001900928</v>
      </c>
      <c r="E60" s="114">
        <f t="shared" si="2"/>
        <v>21.351140752681033</v>
      </c>
      <c r="F60" s="158">
        <f t="shared" si="3"/>
        <v>0.12653152505551013</v>
      </c>
      <c r="I60" s="114"/>
    </row>
    <row r="61" spans="1:197" s="88" customFormat="1" ht="15" customHeight="1">
      <c r="A61" s="164"/>
      <c r="B61" s="62" t="s">
        <v>3253</v>
      </c>
      <c r="C61" s="114">
        <v>305.27726769097262</v>
      </c>
      <c r="D61" s="114">
        <f>'ATR-I2.1'!I34</f>
        <v>236.994992644983</v>
      </c>
      <c r="E61" s="114">
        <f t="shared" si="2"/>
        <v>-68.282275045989621</v>
      </c>
      <c r="F61" s="158">
        <f t="shared" si="3"/>
        <v>-0.22367297625026794</v>
      </c>
      <c r="I61" s="114"/>
    </row>
    <row r="62" spans="1:197" s="88" customFormat="1" ht="9.9499999999999993" customHeight="1">
      <c r="A62" s="161"/>
      <c r="B62" s="55"/>
      <c r="C62" s="1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3257</v>
      </c>
      <c r="B63" s="166"/>
      <c r="C63" s="155"/>
      <c r="D63" s="155"/>
      <c r="E63" s="160"/>
      <c r="F63" s="160"/>
      <c r="I63" s="155"/>
    </row>
    <row r="64" spans="1:197" s="88" customFormat="1" ht="15" customHeight="1">
      <c r="A64" s="170" t="s">
        <v>3234</v>
      </c>
      <c r="B64" s="165"/>
      <c r="C64" s="155"/>
      <c r="D64" s="155"/>
      <c r="E64" s="160"/>
      <c r="F64" s="160"/>
      <c r="I64" s="155"/>
    </row>
    <row r="65" spans="1:9" s="88" customFormat="1" ht="15" customHeight="1">
      <c r="A65" s="171"/>
      <c r="B65" s="165" t="s">
        <v>35</v>
      </c>
      <c r="C65" s="155">
        <v>404</v>
      </c>
      <c r="D65" s="155">
        <f>'ATR-A2_II'!C9</f>
        <v>414</v>
      </c>
      <c r="E65" s="114">
        <f>D65-C65</f>
        <v>10</v>
      </c>
      <c r="F65" s="158">
        <f>((D65/C65)-1)</f>
        <v>2.4752475247524774E-2</v>
      </c>
      <c r="I65" s="155"/>
    </row>
    <row r="66" spans="1:9" s="88" customFormat="1" ht="15" customHeight="1">
      <c r="A66" s="161"/>
      <c r="B66" s="165" t="s">
        <v>36</v>
      </c>
      <c r="C66" s="155">
        <v>4</v>
      </c>
      <c r="D66" s="155">
        <f>'ATR-A2_II'!D9</f>
        <v>5</v>
      </c>
      <c r="E66" s="114">
        <f>D66-C66</f>
        <v>1</v>
      </c>
      <c r="F66" s="158">
        <f>((D66/C66)-1)</f>
        <v>0.25</v>
      </c>
      <c r="I66" s="155"/>
    </row>
    <row r="67" spans="1:9" s="88" customFormat="1" ht="15" customHeight="1">
      <c r="A67" s="171"/>
      <c r="B67" s="165" t="s">
        <v>3235</v>
      </c>
      <c r="C67" s="155">
        <v>1</v>
      </c>
      <c r="D67" s="155">
        <f>'ATR-A2_II'!E9</f>
        <v>1</v>
      </c>
      <c r="E67" s="114">
        <v>0</v>
      </c>
      <c r="F67" s="114">
        <v>0</v>
      </c>
      <c r="I67" s="155"/>
    </row>
    <row r="68" spans="1:9" s="88" customFormat="1" ht="9.9499999999999993" customHeight="1">
      <c r="A68" s="164"/>
      <c r="B68" s="166"/>
      <c r="C68" s="155"/>
      <c r="D68" s="155"/>
      <c r="E68" s="160"/>
      <c r="F68" s="160"/>
      <c r="I68" s="155"/>
    </row>
    <row r="69" spans="1:9" s="88" customFormat="1" ht="15" customHeight="1">
      <c r="A69" s="161" t="s">
        <v>3236</v>
      </c>
      <c r="B69" s="55"/>
      <c r="C69" s="155"/>
      <c r="D69" s="155"/>
      <c r="E69" s="160"/>
      <c r="F69" s="160"/>
      <c r="I69" s="155"/>
    </row>
    <row r="70" spans="1:9" s="88" customFormat="1" ht="15" customHeight="1">
      <c r="A70" s="164"/>
      <c r="B70" s="166" t="s">
        <v>3237</v>
      </c>
      <c r="C70" s="155">
        <v>161</v>
      </c>
      <c r="D70" s="155">
        <f>'ATR-A3_II'!E22</f>
        <v>186</v>
      </c>
      <c r="E70" s="114">
        <f>D70-C70</f>
        <v>25</v>
      </c>
      <c r="F70" s="158">
        <f>((D70/C70)-1)</f>
        <v>0.15527950310559002</v>
      </c>
      <c r="I70" s="155"/>
    </row>
    <row r="71" spans="1:9" s="88" customFormat="1" ht="15" customHeight="1">
      <c r="A71" s="164"/>
      <c r="B71" s="165" t="s">
        <v>3238</v>
      </c>
      <c r="C71" s="155">
        <v>248</v>
      </c>
      <c r="D71" s="155">
        <f>'ATR-A3_II'!E35</f>
        <v>234</v>
      </c>
      <c r="E71" s="114">
        <f>D71-C71</f>
        <v>-14</v>
      </c>
      <c r="F71" s="158">
        <f>((D71/C71)-1)</f>
        <v>-5.6451612903225756E-2</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9" t="s">
        <v>3258</v>
      </c>
      <c r="B74" s="340"/>
      <c r="C74" s="340"/>
      <c r="D74" s="340"/>
      <c r="E74" s="340"/>
      <c r="F74" s="340"/>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G256"/>
  <sheetViews>
    <sheetView zoomScaleNormal="100" workbookViewId="0">
      <selection activeCell="F18" sqref="F18"/>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6" t="s">
        <v>33</v>
      </c>
      <c r="B1" s="347"/>
      <c r="C1" s="348"/>
      <c r="D1" s="1"/>
      <c r="E1" s="354" t="s">
        <v>102</v>
      </c>
      <c r="F1" s="354"/>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9" t="s">
        <v>3693</v>
      </c>
      <c r="B6" s="350"/>
      <c r="C6" s="9"/>
      <c r="D6" s="9"/>
    </row>
    <row r="7" spans="1:7" s="2" customFormat="1" ht="21.75" customHeight="1">
      <c r="A7" s="51"/>
      <c r="B7" s="351"/>
      <c r="C7" s="353"/>
      <c r="D7" s="353"/>
      <c r="E7" s="353"/>
      <c r="F7" s="302"/>
    </row>
    <row r="8" spans="1:7" s="2" customFormat="1" ht="21.75" customHeight="1">
      <c r="A8" s="52"/>
      <c r="B8" s="352"/>
      <c r="C8" s="45" t="s">
        <v>35</v>
      </c>
      <c r="D8" s="45" t="s">
        <v>36</v>
      </c>
      <c r="E8" s="45" t="s">
        <v>37</v>
      </c>
      <c r="F8" s="45" t="s">
        <v>38</v>
      </c>
    </row>
    <row r="9" spans="1:7" s="8" customFormat="1" ht="26.25" customHeight="1">
      <c r="A9" s="53"/>
      <c r="B9" s="54" t="s">
        <v>38</v>
      </c>
      <c r="C9" s="155">
        <f>SUM(C12:C15)</f>
        <v>3642</v>
      </c>
      <c r="D9" s="155">
        <f>SUM(D12:D15)</f>
        <v>20</v>
      </c>
      <c r="E9" s="155">
        <f>SUM(E12:E15)</f>
        <v>5</v>
      </c>
      <c r="F9" s="155">
        <f>SUM(F12:F15)</f>
        <v>3667</v>
      </c>
      <c r="G9" s="10"/>
    </row>
    <row r="10" spans="1:7" s="8" customFormat="1" ht="11.25" customHeight="1">
      <c r="A10" s="53"/>
      <c r="B10" s="55"/>
      <c r="C10" s="285"/>
      <c r="D10" s="285"/>
      <c r="E10" s="285"/>
      <c r="F10" s="285"/>
      <c r="G10" s="10"/>
    </row>
    <row r="11" spans="1:7" s="8" customFormat="1" ht="13.5" customHeight="1">
      <c r="A11" s="53"/>
      <c r="B11" s="55" t="s">
        <v>9</v>
      </c>
      <c r="C11" s="285"/>
      <c r="D11" s="285"/>
      <c r="E11" s="285"/>
      <c r="F11" s="285"/>
      <c r="G11" s="10"/>
    </row>
    <row r="12" spans="1:7" s="8" customFormat="1" ht="13.5" customHeight="1">
      <c r="A12" s="56"/>
      <c r="B12" s="57" t="s">
        <v>5</v>
      </c>
      <c r="C12" s="298">
        <f>SUM(C17:C20)</f>
        <v>219</v>
      </c>
      <c r="D12" s="298">
        <f>SUM(D17:D20)</f>
        <v>3</v>
      </c>
      <c r="E12" s="298">
        <f>SUM(E17:E20)</f>
        <v>0</v>
      </c>
      <c r="F12" s="155">
        <f>SUM(C12:E12)</f>
        <v>222</v>
      </c>
    </row>
    <row r="13" spans="1:7" s="8" customFormat="1" ht="13.5" customHeight="1">
      <c r="A13" s="56"/>
      <c r="B13" s="57" t="s">
        <v>6</v>
      </c>
      <c r="C13" s="298">
        <f>SUM(C21:C44)</f>
        <v>1104</v>
      </c>
      <c r="D13" s="298">
        <f>SUM(D21:D44)</f>
        <v>5</v>
      </c>
      <c r="E13" s="298">
        <f>SUM(E21:E44)</f>
        <v>0</v>
      </c>
      <c r="F13" s="155">
        <f t="shared" ref="F13:F15" si="0">SUM(C13:E13)</f>
        <v>1109</v>
      </c>
    </row>
    <row r="14" spans="1:7" s="8" customFormat="1" ht="13.5" customHeight="1">
      <c r="A14" s="56"/>
      <c r="B14" s="57" t="s">
        <v>44</v>
      </c>
      <c r="C14" s="298">
        <f>SUM(C45:C47)</f>
        <v>503</v>
      </c>
      <c r="D14" s="298">
        <f>SUM(D45:D47)</f>
        <v>2</v>
      </c>
      <c r="E14" s="298">
        <f>SUM(E45:E47)</f>
        <v>2</v>
      </c>
      <c r="F14" s="155">
        <f t="shared" si="0"/>
        <v>507</v>
      </c>
    </row>
    <row r="15" spans="1:7" s="8" customFormat="1" ht="13.5" customHeight="1">
      <c r="A15" s="56"/>
      <c r="B15" s="57" t="s">
        <v>7</v>
      </c>
      <c r="C15" s="298">
        <f>SUM(C48:C100)</f>
        <v>1816</v>
      </c>
      <c r="D15" s="298">
        <f>SUM(D48:D100)</f>
        <v>10</v>
      </c>
      <c r="E15" s="298">
        <f>SUM(E48:E100)</f>
        <v>3</v>
      </c>
      <c r="F15" s="155">
        <f t="shared" si="0"/>
        <v>1829</v>
      </c>
    </row>
    <row r="16" spans="1:7" s="8" customFormat="1" ht="9" customHeight="1">
      <c r="A16" s="56"/>
      <c r="B16" s="57"/>
      <c r="C16" s="234"/>
      <c r="D16" s="234"/>
      <c r="E16" s="234"/>
      <c r="F16" s="234"/>
    </row>
    <row r="17" spans="1:7" s="8" customFormat="1" ht="13.5" customHeight="1">
      <c r="A17" s="56"/>
      <c r="B17" s="55" t="s">
        <v>10</v>
      </c>
      <c r="C17" s="234"/>
      <c r="D17" s="234"/>
      <c r="E17" s="234"/>
      <c r="F17" s="234"/>
    </row>
    <row r="18" spans="1:7" s="88" customFormat="1" ht="15" customHeight="1">
      <c r="A18" s="59"/>
      <c r="B18" s="120" t="s">
        <v>3355</v>
      </c>
      <c r="C18" s="127">
        <v>198</v>
      </c>
      <c r="D18" s="127">
        <v>3</v>
      </c>
      <c r="E18" s="127">
        <v>0</v>
      </c>
      <c r="F18" s="155">
        <f>SUM(C18:E18)</f>
        <v>201</v>
      </c>
      <c r="G18" s="11"/>
    </row>
    <row r="19" spans="1:7" s="88" customFormat="1" ht="15" customHeight="1">
      <c r="A19" s="59"/>
      <c r="B19" s="120" t="s">
        <v>3555</v>
      </c>
      <c r="C19" s="127">
        <v>20</v>
      </c>
      <c r="D19" s="127">
        <v>0</v>
      </c>
      <c r="E19" s="127">
        <v>0</v>
      </c>
      <c r="F19" s="155">
        <f t="shared" ref="F19:F82" si="1">SUM(C19:E19)</f>
        <v>20</v>
      </c>
      <c r="G19" s="11"/>
    </row>
    <row r="20" spans="1:7" s="88" customFormat="1" ht="15" customHeight="1">
      <c r="A20" s="59"/>
      <c r="B20" s="120" t="s">
        <v>3556</v>
      </c>
      <c r="C20" s="127">
        <v>1</v>
      </c>
      <c r="D20" s="127">
        <v>0</v>
      </c>
      <c r="E20" s="127">
        <v>0</v>
      </c>
      <c r="F20" s="155">
        <f t="shared" si="1"/>
        <v>1</v>
      </c>
      <c r="G20" s="11"/>
    </row>
    <row r="21" spans="1:7" s="88" customFormat="1" ht="15" customHeight="1">
      <c r="A21" s="59"/>
      <c r="B21" s="120" t="s">
        <v>3569</v>
      </c>
      <c r="C21" s="127">
        <v>6</v>
      </c>
      <c r="D21" s="127">
        <v>0</v>
      </c>
      <c r="E21" s="127">
        <v>0</v>
      </c>
      <c r="F21" s="155">
        <f t="shared" si="1"/>
        <v>6</v>
      </c>
      <c r="G21" s="11"/>
    </row>
    <row r="22" spans="1:7" s="88" customFormat="1" ht="15" customHeight="1">
      <c r="A22" s="59"/>
      <c r="B22" s="120" t="s">
        <v>3415</v>
      </c>
      <c r="C22" s="127">
        <v>240</v>
      </c>
      <c r="D22" s="127">
        <v>1</v>
      </c>
      <c r="E22" s="127">
        <v>0</v>
      </c>
      <c r="F22" s="155">
        <f t="shared" si="1"/>
        <v>241</v>
      </c>
      <c r="G22" s="11"/>
    </row>
    <row r="23" spans="1:7" s="88" customFormat="1" ht="15" customHeight="1">
      <c r="A23" s="59"/>
      <c r="B23" s="120" t="s">
        <v>3400</v>
      </c>
      <c r="C23" s="127">
        <v>57</v>
      </c>
      <c r="D23" s="127">
        <v>0</v>
      </c>
      <c r="E23" s="127">
        <v>0</v>
      </c>
      <c r="F23" s="155">
        <f t="shared" si="1"/>
        <v>57</v>
      </c>
      <c r="G23" s="11"/>
    </row>
    <row r="24" spans="1:7" s="88" customFormat="1" ht="15" customHeight="1">
      <c r="A24" s="59"/>
      <c r="B24" s="120" t="s">
        <v>3356</v>
      </c>
      <c r="C24" s="127">
        <v>21</v>
      </c>
      <c r="D24" s="127">
        <v>0</v>
      </c>
      <c r="E24" s="127">
        <v>0</v>
      </c>
      <c r="F24" s="155">
        <f t="shared" si="1"/>
        <v>21</v>
      </c>
      <c r="G24" s="11"/>
    </row>
    <row r="25" spans="1:7" s="88" customFormat="1" ht="15" customHeight="1">
      <c r="A25" s="59"/>
      <c r="B25" s="120" t="s">
        <v>3557</v>
      </c>
      <c r="C25" s="127">
        <v>1</v>
      </c>
      <c r="D25" s="127">
        <v>0</v>
      </c>
      <c r="E25" s="127">
        <v>0</v>
      </c>
      <c r="F25" s="155">
        <f t="shared" si="1"/>
        <v>1</v>
      </c>
      <c r="G25" s="11"/>
    </row>
    <row r="26" spans="1:7" s="88" customFormat="1" ht="15" customHeight="1">
      <c r="A26" s="59"/>
      <c r="B26" s="120" t="s">
        <v>3357</v>
      </c>
      <c r="C26" s="127">
        <v>88</v>
      </c>
      <c r="D26" s="127">
        <v>0</v>
      </c>
      <c r="E26" s="127">
        <v>0</v>
      </c>
      <c r="F26" s="155">
        <f t="shared" si="1"/>
        <v>88</v>
      </c>
      <c r="G26" s="11"/>
    </row>
    <row r="27" spans="1:7" s="88" customFormat="1" ht="15" customHeight="1">
      <c r="A27" s="59"/>
      <c r="B27" s="120" t="s">
        <v>3405</v>
      </c>
      <c r="C27" s="127">
        <v>58</v>
      </c>
      <c r="D27" s="127">
        <v>0</v>
      </c>
      <c r="E27" s="127">
        <v>0</v>
      </c>
      <c r="F27" s="155">
        <f t="shared" si="1"/>
        <v>58</v>
      </c>
      <c r="G27" s="11"/>
    </row>
    <row r="28" spans="1:7" s="88" customFormat="1" ht="15" customHeight="1">
      <c r="A28" s="59"/>
      <c r="B28" s="120" t="s">
        <v>3358</v>
      </c>
      <c r="C28" s="127">
        <v>14</v>
      </c>
      <c r="D28" s="127">
        <v>0</v>
      </c>
      <c r="E28" s="127">
        <v>0</v>
      </c>
      <c r="F28" s="155">
        <f t="shared" si="1"/>
        <v>14</v>
      </c>
      <c r="G28" s="11"/>
    </row>
    <row r="29" spans="1:7" s="88" customFormat="1" ht="15" customHeight="1">
      <c r="A29" s="59"/>
      <c r="B29" s="120" t="s">
        <v>3411</v>
      </c>
      <c r="C29" s="127">
        <v>11</v>
      </c>
      <c r="D29" s="127">
        <v>0</v>
      </c>
      <c r="E29" s="127">
        <v>0</v>
      </c>
      <c r="F29" s="155">
        <f t="shared" si="1"/>
        <v>11</v>
      </c>
      <c r="G29" s="11"/>
    </row>
    <row r="30" spans="1:7" s="88" customFormat="1" ht="15" customHeight="1">
      <c r="A30" s="59"/>
      <c r="B30" s="120" t="s">
        <v>3406</v>
      </c>
      <c r="C30" s="127">
        <v>22</v>
      </c>
      <c r="D30" s="127">
        <v>0</v>
      </c>
      <c r="E30" s="127">
        <v>0</v>
      </c>
      <c r="F30" s="155">
        <f t="shared" si="1"/>
        <v>22</v>
      </c>
      <c r="G30" s="11"/>
    </row>
    <row r="31" spans="1:7" s="88" customFormat="1" ht="15" customHeight="1">
      <c r="A31" s="59"/>
      <c r="B31" s="120" t="s">
        <v>3412</v>
      </c>
      <c r="C31" s="127">
        <v>82</v>
      </c>
      <c r="D31" s="127">
        <v>0</v>
      </c>
      <c r="E31" s="127">
        <v>0</v>
      </c>
      <c r="F31" s="155">
        <f t="shared" si="1"/>
        <v>82</v>
      </c>
      <c r="G31" s="11"/>
    </row>
    <row r="32" spans="1:7" s="88" customFormat="1" ht="15" customHeight="1">
      <c r="A32" s="59"/>
      <c r="B32" s="120" t="s">
        <v>3413</v>
      </c>
      <c r="C32" s="127">
        <v>61</v>
      </c>
      <c r="D32" s="127">
        <v>0</v>
      </c>
      <c r="E32" s="127">
        <v>0</v>
      </c>
      <c r="F32" s="155">
        <f t="shared" si="1"/>
        <v>61</v>
      </c>
      <c r="G32" s="11"/>
    </row>
    <row r="33" spans="1:7" s="88" customFormat="1" ht="15" customHeight="1">
      <c r="A33" s="59"/>
      <c r="B33" s="120" t="s">
        <v>3416</v>
      </c>
      <c r="C33" s="127">
        <v>10</v>
      </c>
      <c r="D33" s="127">
        <v>0</v>
      </c>
      <c r="E33" s="127">
        <v>0</v>
      </c>
      <c r="F33" s="155">
        <f t="shared" si="1"/>
        <v>10</v>
      </c>
      <c r="G33" s="11"/>
    </row>
    <row r="34" spans="1:7" s="88" customFormat="1" ht="15" customHeight="1">
      <c r="A34" s="59"/>
      <c r="B34" s="120" t="s">
        <v>3414</v>
      </c>
      <c r="C34" s="127">
        <v>161</v>
      </c>
      <c r="D34" s="127">
        <v>0</v>
      </c>
      <c r="E34" s="127">
        <v>0</v>
      </c>
      <c r="F34" s="155">
        <f t="shared" si="1"/>
        <v>161</v>
      </c>
      <c r="G34" s="11"/>
    </row>
    <row r="35" spans="1:7" s="88" customFormat="1" ht="15" customHeight="1">
      <c r="A35" s="59"/>
      <c r="B35" s="120" t="s">
        <v>3417</v>
      </c>
      <c r="C35" s="127">
        <v>15</v>
      </c>
      <c r="D35" s="127">
        <v>0</v>
      </c>
      <c r="E35" s="127">
        <v>0</v>
      </c>
      <c r="F35" s="155">
        <f t="shared" si="1"/>
        <v>15</v>
      </c>
      <c r="G35" s="11"/>
    </row>
    <row r="36" spans="1:7" s="88" customFormat="1" ht="15" customHeight="1">
      <c r="A36" s="59"/>
      <c r="B36" s="120" t="s">
        <v>3401</v>
      </c>
      <c r="C36" s="127">
        <v>44</v>
      </c>
      <c r="D36" s="127">
        <v>1</v>
      </c>
      <c r="E36" s="127">
        <v>0</v>
      </c>
      <c r="F36" s="155">
        <f t="shared" si="1"/>
        <v>45</v>
      </c>
      <c r="G36" s="11"/>
    </row>
    <row r="37" spans="1:7" s="88" customFormat="1" ht="15" customHeight="1">
      <c r="A37" s="59"/>
      <c r="B37" s="120" t="s">
        <v>3407</v>
      </c>
      <c r="C37" s="127">
        <v>54</v>
      </c>
      <c r="D37" s="127">
        <v>0</v>
      </c>
      <c r="E37" s="127">
        <v>0</v>
      </c>
      <c r="F37" s="155">
        <f t="shared" si="1"/>
        <v>54</v>
      </c>
      <c r="G37" s="11"/>
    </row>
    <row r="38" spans="1:7" s="88" customFormat="1" ht="15" customHeight="1">
      <c r="A38" s="59"/>
      <c r="B38" s="120" t="s">
        <v>3402</v>
      </c>
      <c r="C38" s="127">
        <v>12</v>
      </c>
      <c r="D38" s="127">
        <v>0</v>
      </c>
      <c r="E38" s="127">
        <v>0</v>
      </c>
      <c r="F38" s="155">
        <f t="shared" si="1"/>
        <v>12</v>
      </c>
      <c r="G38" s="11"/>
    </row>
    <row r="39" spans="1:7" s="88" customFormat="1" ht="15" customHeight="1">
      <c r="A39" s="59"/>
      <c r="B39" s="120" t="s">
        <v>3403</v>
      </c>
      <c r="C39" s="127">
        <v>53</v>
      </c>
      <c r="D39" s="127">
        <v>1</v>
      </c>
      <c r="E39" s="127">
        <v>0</v>
      </c>
      <c r="F39" s="155">
        <f t="shared" si="1"/>
        <v>54</v>
      </c>
      <c r="G39" s="11"/>
    </row>
    <row r="40" spans="1:7" s="88" customFormat="1" ht="15" customHeight="1">
      <c r="A40" s="59"/>
      <c r="B40" s="120" t="s">
        <v>3576</v>
      </c>
      <c r="C40" s="127">
        <v>1</v>
      </c>
      <c r="D40" s="127">
        <v>0</v>
      </c>
      <c r="E40" s="127">
        <v>0</v>
      </c>
      <c r="F40" s="155">
        <f t="shared" si="1"/>
        <v>1</v>
      </c>
      <c r="G40" s="11"/>
    </row>
    <row r="41" spans="1:7" s="88" customFormat="1" ht="15" customHeight="1">
      <c r="A41" s="59"/>
      <c r="B41" s="120" t="s">
        <v>3404</v>
      </c>
      <c r="C41" s="127">
        <v>41</v>
      </c>
      <c r="D41" s="127">
        <v>0</v>
      </c>
      <c r="E41" s="127">
        <v>0</v>
      </c>
      <c r="F41" s="155">
        <f t="shared" si="1"/>
        <v>41</v>
      </c>
      <c r="G41" s="11"/>
    </row>
    <row r="42" spans="1:7" s="88" customFormat="1" ht="15" customHeight="1">
      <c r="A42" s="59"/>
      <c r="B42" s="120" t="s">
        <v>3418</v>
      </c>
      <c r="C42" s="127">
        <v>2</v>
      </c>
      <c r="D42" s="127">
        <v>0</v>
      </c>
      <c r="E42" s="127">
        <v>0</v>
      </c>
      <c r="F42" s="155">
        <f t="shared" si="1"/>
        <v>2</v>
      </c>
      <c r="G42" s="11"/>
    </row>
    <row r="43" spans="1:7" s="88" customFormat="1" ht="15" customHeight="1">
      <c r="A43" s="59"/>
      <c r="B43" s="120" t="s">
        <v>3573</v>
      </c>
      <c r="C43" s="127">
        <v>4</v>
      </c>
      <c r="D43" s="127">
        <v>1</v>
      </c>
      <c r="E43" s="127">
        <v>0</v>
      </c>
      <c r="F43" s="155">
        <f t="shared" si="1"/>
        <v>5</v>
      </c>
      <c r="G43" s="11"/>
    </row>
    <row r="44" spans="1:7" s="88" customFormat="1" ht="15" customHeight="1">
      <c r="A44" s="59"/>
      <c r="B44" s="120" t="s">
        <v>3419</v>
      </c>
      <c r="C44" s="127">
        <v>46</v>
      </c>
      <c r="D44" s="127">
        <v>1</v>
      </c>
      <c r="E44" s="127">
        <v>0</v>
      </c>
      <c r="F44" s="155">
        <f t="shared" si="1"/>
        <v>47</v>
      </c>
      <c r="G44" s="11"/>
    </row>
    <row r="45" spans="1:7" s="88" customFormat="1" ht="15" customHeight="1">
      <c r="A45" s="59"/>
      <c r="B45" s="120" t="s">
        <v>3359</v>
      </c>
      <c r="C45" s="127">
        <v>185</v>
      </c>
      <c r="D45" s="127">
        <v>1</v>
      </c>
      <c r="E45" s="127">
        <v>0</v>
      </c>
      <c r="F45" s="155">
        <f t="shared" si="1"/>
        <v>186</v>
      </c>
      <c r="G45" s="11"/>
    </row>
    <row r="46" spans="1:7" s="88" customFormat="1" ht="15" customHeight="1">
      <c r="A46" s="59"/>
      <c r="B46" s="120" t="s">
        <v>3408</v>
      </c>
      <c r="C46" s="127">
        <v>16</v>
      </c>
      <c r="D46" s="127">
        <v>0</v>
      </c>
      <c r="E46" s="127">
        <v>0</v>
      </c>
      <c r="F46" s="155">
        <f t="shared" si="1"/>
        <v>16</v>
      </c>
      <c r="G46" s="11"/>
    </row>
    <row r="47" spans="1:7" s="88" customFormat="1" ht="15" customHeight="1">
      <c r="A47" s="59"/>
      <c r="B47" s="120" t="s">
        <v>3360</v>
      </c>
      <c r="C47" s="127">
        <v>302</v>
      </c>
      <c r="D47" s="127">
        <v>1</v>
      </c>
      <c r="E47" s="127">
        <v>2</v>
      </c>
      <c r="F47" s="155">
        <f t="shared" si="1"/>
        <v>305</v>
      </c>
      <c r="G47" s="11"/>
    </row>
    <row r="48" spans="1:7" s="88" customFormat="1" ht="15" customHeight="1">
      <c r="A48" s="59"/>
      <c r="B48" s="120" t="s">
        <v>3409</v>
      </c>
      <c r="C48" s="127">
        <v>71</v>
      </c>
      <c r="D48" s="127">
        <v>2</v>
      </c>
      <c r="E48" s="127">
        <v>0</v>
      </c>
      <c r="F48" s="155">
        <f t="shared" si="1"/>
        <v>73</v>
      </c>
      <c r="G48" s="11"/>
    </row>
    <row r="49" spans="1:7" s="88" customFormat="1" ht="15" customHeight="1">
      <c r="A49" s="59"/>
      <c r="B49" s="120" t="s">
        <v>3688</v>
      </c>
      <c r="C49" s="127">
        <v>157</v>
      </c>
      <c r="D49" s="127">
        <v>2</v>
      </c>
      <c r="E49" s="127">
        <v>0</v>
      </c>
      <c r="F49" s="155">
        <f t="shared" si="1"/>
        <v>159</v>
      </c>
      <c r="G49" s="11"/>
    </row>
    <row r="50" spans="1:7" s="88" customFormat="1" ht="15" customHeight="1">
      <c r="A50" s="59"/>
      <c r="B50" s="120" t="s">
        <v>3361</v>
      </c>
      <c r="C50" s="127">
        <v>200</v>
      </c>
      <c r="D50" s="127">
        <v>1</v>
      </c>
      <c r="E50" s="127">
        <v>0</v>
      </c>
      <c r="F50" s="155">
        <f t="shared" si="1"/>
        <v>201</v>
      </c>
      <c r="G50" s="11"/>
    </row>
    <row r="51" spans="1:7" s="88" customFormat="1" ht="15" customHeight="1">
      <c r="A51" s="59"/>
      <c r="B51" s="120" t="s">
        <v>3362</v>
      </c>
      <c r="C51" s="127">
        <v>141</v>
      </c>
      <c r="D51" s="127">
        <v>3</v>
      </c>
      <c r="E51" s="127">
        <v>0</v>
      </c>
      <c r="F51" s="155">
        <f t="shared" si="1"/>
        <v>144</v>
      </c>
      <c r="G51" s="11"/>
    </row>
    <row r="52" spans="1:7" s="88" customFormat="1" ht="15" customHeight="1">
      <c r="A52" s="59"/>
      <c r="B52" s="120" t="s">
        <v>3363</v>
      </c>
      <c r="C52" s="127">
        <v>14</v>
      </c>
      <c r="D52" s="127">
        <v>0</v>
      </c>
      <c r="E52" s="127">
        <v>0</v>
      </c>
      <c r="F52" s="155">
        <f t="shared" si="1"/>
        <v>14</v>
      </c>
      <c r="G52" s="11"/>
    </row>
    <row r="53" spans="1:7" s="88" customFormat="1" ht="15" customHeight="1">
      <c r="A53" s="59"/>
      <c r="B53" s="120" t="s">
        <v>3364</v>
      </c>
      <c r="C53" s="127">
        <v>45</v>
      </c>
      <c r="D53" s="127">
        <v>0</v>
      </c>
      <c r="E53" s="127">
        <v>0</v>
      </c>
      <c r="F53" s="155">
        <f t="shared" si="1"/>
        <v>45</v>
      </c>
      <c r="G53" s="11"/>
    </row>
    <row r="54" spans="1:7" s="88" customFormat="1" ht="15" customHeight="1">
      <c r="A54" s="59"/>
      <c r="B54" s="120" t="s">
        <v>3365</v>
      </c>
      <c r="C54" s="127">
        <v>33</v>
      </c>
      <c r="D54" s="127">
        <v>0</v>
      </c>
      <c r="E54" s="127">
        <v>0</v>
      </c>
      <c r="F54" s="155">
        <f t="shared" si="1"/>
        <v>33</v>
      </c>
      <c r="G54" s="11"/>
    </row>
    <row r="55" spans="1:7" s="88" customFormat="1" ht="15" customHeight="1">
      <c r="A55" s="59"/>
      <c r="B55" s="120" t="s">
        <v>3366</v>
      </c>
      <c r="C55" s="127">
        <v>175</v>
      </c>
      <c r="D55" s="127">
        <v>1</v>
      </c>
      <c r="E55" s="127">
        <v>0</v>
      </c>
      <c r="F55" s="155">
        <f t="shared" si="1"/>
        <v>176</v>
      </c>
      <c r="G55" s="11"/>
    </row>
    <row r="56" spans="1:7" s="88" customFormat="1" ht="15" customHeight="1">
      <c r="A56" s="59"/>
      <c r="B56" s="120" t="s">
        <v>3694</v>
      </c>
      <c r="C56" s="127">
        <v>2</v>
      </c>
      <c r="D56" s="127">
        <v>0</v>
      </c>
      <c r="E56" s="127">
        <v>0</v>
      </c>
      <c r="F56" s="155">
        <f t="shared" si="1"/>
        <v>2</v>
      </c>
      <c r="G56" s="11"/>
    </row>
    <row r="57" spans="1:7" s="88" customFormat="1" ht="15" customHeight="1">
      <c r="A57" s="59"/>
      <c r="B57" s="120" t="s">
        <v>3420</v>
      </c>
      <c r="C57" s="127">
        <v>1</v>
      </c>
      <c r="D57" s="127">
        <v>0</v>
      </c>
      <c r="E57" s="127">
        <v>0</v>
      </c>
      <c r="F57" s="155">
        <f t="shared" si="1"/>
        <v>1</v>
      </c>
      <c r="G57" s="11"/>
    </row>
    <row r="58" spans="1:7" s="88" customFormat="1" ht="15" customHeight="1">
      <c r="A58" s="59"/>
      <c r="B58" s="120" t="s">
        <v>3558</v>
      </c>
      <c r="C58" s="127">
        <v>1</v>
      </c>
      <c r="D58" s="127">
        <v>0</v>
      </c>
      <c r="E58" s="127">
        <v>0</v>
      </c>
      <c r="F58" s="155">
        <f t="shared" si="1"/>
        <v>1</v>
      </c>
      <c r="G58" s="11"/>
    </row>
    <row r="59" spans="1:7" s="88" customFormat="1" ht="15" customHeight="1">
      <c r="A59" s="59"/>
      <c r="B59" s="120" t="s">
        <v>3559</v>
      </c>
      <c r="C59" s="127">
        <v>4</v>
      </c>
      <c r="D59" s="127">
        <v>0</v>
      </c>
      <c r="E59" s="127">
        <v>0</v>
      </c>
      <c r="F59" s="155">
        <f t="shared" si="1"/>
        <v>4</v>
      </c>
      <c r="G59" s="11"/>
    </row>
    <row r="60" spans="1:7" s="88" customFormat="1" ht="15" customHeight="1">
      <c r="A60" s="59"/>
      <c r="B60" s="120" t="s">
        <v>3425</v>
      </c>
      <c r="C60" s="127">
        <v>3</v>
      </c>
      <c r="D60" s="127">
        <v>0</v>
      </c>
      <c r="E60" s="127">
        <v>0</v>
      </c>
      <c r="F60" s="155">
        <f t="shared" si="1"/>
        <v>3</v>
      </c>
      <c r="G60" s="11"/>
    </row>
    <row r="61" spans="1:7" s="88" customFormat="1" ht="15" customHeight="1">
      <c r="A61" s="59"/>
      <c r="B61" s="120" t="s">
        <v>3560</v>
      </c>
      <c r="C61" s="127">
        <v>1</v>
      </c>
      <c r="D61" s="127">
        <v>0</v>
      </c>
      <c r="E61" s="127">
        <v>0</v>
      </c>
      <c r="F61" s="155">
        <f t="shared" si="1"/>
        <v>1</v>
      </c>
      <c r="G61" s="11"/>
    </row>
    <row r="62" spans="1:7" s="88" customFormat="1" ht="15" customHeight="1">
      <c r="A62" s="59"/>
      <c r="B62" s="120" t="s">
        <v>3561</v>
      </c>
      <c r="C62" s="127">
        <v>5</v>
      </c>
      <c r="D62" s="127">
        <v>0</v>
      </c>
      <c r="E62" s="127">
        <v>0</v>
      </c>
      <c r="F62" s="155">
        <f t="shared" si="1"/>
        <v>5</v>
      </c>
      <c r="G62" s="11"/>
    </row>
    <row r="63" spans="1:7" s="88" customFormat="1" ht="15" customHeight="1">
      <c r="A63" s="59"/>
      <c r="B63" s="120" t="s">
        <v>3563</v>
      </c>
      <c r="C63" s="127">
        <v>1</v>
      </c>
      <c r="D63" s="127">
        <v>0</v>
      </c>
      <c r="E63" s="127">
        <v>0</v>
      </c>
      <c r="F63" s="155">
        <f t="shared" si="1"/>
        <v>1</v>
      </c>
      <c r="G63" s="11"/>
    </row>
    <row r="64" spans="1:7" s="88" customFormat="1" ht="15" customHeight="1">
      <c r="A64" s="59"/>
      <c r="B64" s="120" t="s">
        <v>3426</v>
      </c>
      <c r="C64" s="127">
        <v>10</v>
      </c>
      <c r="D64" s="127">
        <v>0</v>
      </c>
      <c r="E64" s="127">
        <v>0</v>
      </c>
      <c r="F64" s="155">
        <f t="shared" si="1"/>
        <v>10</v>
      </c>
      <c r="G64" s="11"/>
    </row>
    <row r="65" spans="1:7" s="88" customFormat="1" ht="15" customHeight="1">
      <c r="A65" s="59"/>
      <c r="B65" s="120" t="s">
        <v>3689</v>
      </c>
      <c r="C65" s="127">
        <v>1</v>
      </c>
      <c r="D65" s="127">
        <v>0</v>
      </c>
      <c r="E65" s="127">
        <v>0</v>
      </c>
      <c r="F65" s="155">
        <f t="shared" si="1"/>
        <v>1</v>
      </c>
      <c r="G65" s="11"/>
    </row>
    <row r="66" spans="1:7" s="88" customFormat="1" ht="15" customHeight="1">
      <c r="A66" s="59"/>
      <c r="B66" s="120" t="s">
        <v>3690</v>
      </c>
      <c r="C66" s="127">
        <v>1</v>
      </c>
      <c r="D66" s="127">
        <v>0</v>
      </c>
      <c r="E66" s="127">
        <v>0</v>
      </c>
      <c r="F66" s="155">
        <f t="shared" si="1"/>
        <v>1</v>
      </c>
      <c r="G66" s="11"/>
    </row>
    <row r="67" spans="1:7" s="88" customFormat="1" ht="15" customHeight="1">
      <c r="A67" s="59"/>
      <c r="B67" s="120" t="s">
        <v>3398</v>
      </c>
      <c r="C67" s="127">
        <v>7</v>
      </c>
      <c r="D67" s="127">
        <v>0</v>
      </c>
      <c r="E67" s="127">
        <v>0</v>
      </c>
      <c r="F67" s="155">
        <f t="shared" si="1"/>
        <v>7</v>
      </c>
      <c r="G67" s="11"/>
    </row>
    <row r="68" spans="1:7" s="88" customFormat="1" ht="15" customHeight="1">
      <c r="A68" s="59"/>
      <c r="B68" s="120" t="s">
        <v>3421</v>
      </c>
      <c r="C68" s="127">
        <v>1</v>
      </c>
      <c r="D68" s="127">
        <v>0</v>
      </c>
      <c r="E68" s="127">
        <v>0</v>
      </c>
      <c r="F68" s="155">
        <f t="shared" si="1"/>
        <v>1</v>
      </c>
      <c r="G68" s="11"/>
    </row>
    <row r="69" spans="1:7" s="88" customFormat="1" ht="15" customHeight="1">
      <c r="A69" s="59"/>
      <c r="B69" s="120" t="s">
        <v>3434</v>
      </c>
      <c r="C69" s="127">
        <v>9</v>
      </c>
      <c r="D69" s="127">
        <v>0</v>
      </c>
      <c r="E69" s="127">
        <v>0</v>
      </c>
      <c r="F69" s="155">
        <f t="shared" si="1"/>
        <v>9</v>
      </c>
      <c r="G69" s="11"/>
    </row>
    <row r="70" spans="1:7" s="88" customFormat="1" ht="15" customHeight="1">
      <c r="A70" s="59"/>
      <c r="B70" s="120" t="s">
        <v>3367</v>
      </c>
      <c r="C70" s="127">
        <v>126</v>
      </c>
      <c r="D70" s="127">
        <v>0</v>
      </c>
      <c r="E70" s="127">
        <v>0</v>
      </c>
      <c r="F70" s="155">
        <f t="shared" si="1"/>
        <v>126</v>
      </c>
      <c r="G70" s="11"/>
    </row>
    <row r="71" spans="1:7" s="88" customFormat="1" ht="15" customHeight="1">
      <c r="A71" s="59"/>
      <c r="B71" s="120" t="s">
        <v>3578</v>
      </c>
      <c r="C71" s="127">
        <v>2</v>
      </c>
      <c r="D71" s="127">
        <v>0</v>
      </c>
      <c r="E71" s="127">
        <v>0</v>
      </c>
      <c r="F71" s="155">
        <f t="shared" si="1"/>
        <v>2</v>
      </c>
      <c r="G71" s="11"/>
    </row>
    <row r="72" spans="1:7" s="88" customFormat="1" ht="15" customHeight="1">
      <c r="A72" s="59"/>
      <c r="B72" s="120" t="s">
        <v>3422</v>
      </c>
      <c r="C72" s="127">
        <v>9</v>
      </c>
      <c r="D72" s="127">
        <v>1</v>
      </c>
      <c r="E72" s="127">
        <v>0</v>
      </c>
      <c r="F72" s="155">
        <f t="shared" si="1"/>
        <v>10</v>
      </c>
      <c r="G72" s="11"/>
    </row>
    <row r="73" spans="1:7" s="88" customFormat="1" ht="15" customHeight="1">
      <c r="A73" s="59"/>
      <c r="B73" s="120" t="s">
        <v>3410</v>
      </c>
      <c r="C73" s="127">
        <v>141</v>
      </c>
      <c r="D73" s="127">
        <v>0</v>
      </c>
      <c r="E73" s="127">
        <v>1</v>
      </c>
      <c r="F73" s="155">
        <f t="shared" si="1"/>
        <v>142</v>
      </c>
      <c r="G73" s="11"/>
    </row>
    <row r="74" spans="1:7" s="88" customFormat="1" ht="15" customHeight="1">
      <c r="A74" s="59"/>
      <c r="B74" s="120" t="s">
        <v>3368</v>
      </c>
      <c r="C74" s="127">
        <v>17</v>
      </c>
      <c r="D74" s="127">
        <v>0</v>
      </c>
      <c r="E74" s="127">
        <v>0</v>
      </c>
      <c r="F74" s="155">
        <f t="shared" si="1"/>
        <v>17</v>
      </c>
      <c r="G74" s="11"/>
    </row>
    <row r="75" spans="1:7" s="88" customFormat="1" ht="15" customHeight="1">
      <c r="A75" s="59"/>
      <c r="B75" s="120" t="s">
        <v>3579</v>
      </c>
      <c r="C75" s="127">
        <v>135</v>
      </c>
      <c r="D75" s="127">
        <v>0</v>
      </c>
      <c r="E75" s="127">
        <v>1</v>
      </c>
      <c r="F75" s="155">
        <f t="shared" si="1"/>
        <v>136</v>
      </c>
      <c r="G75" s="11"/>
    </row>
    <row r="76" spans="1:7" s="88" customFormat="1" ht="15" customHeight="1">
      <c r="A76" s="59"/>
      <c r="B76" s="120" t="s">
        <v>3423</v>
      </c>
      <c r="C76" s="127">
        <v>41</v>
      </c>
      <c r="D76" s="127">
        <v>0</v>
      </c>
      <c r="E76" s="127">
        <v>0</v>
      </c>
      <c r="F76" s="155">
        <f t="shared" si="1"/>
        <v>41</v>
      </c>
      <c r="G76" s="11"/>
    </row>
    <row r="77" spans="1:7" s="88" customFormat="1" ht="15" customHeight="1">
      <c r="A77" s="59"/>
      <c r="B77" s="120" t="s">
        <v>3369</v>
      </c>
      <c r="C77" s="127">
        <v>97</v>
      </c>
      <c r="D77" s="127">
        <v>0</v>
      </c>
      <c r="E77" s="127">
        <v>0</v>
      </c>
      <c r="F77" s="155">
        <f t="shared" si="1"/>
        <v>97</v>
      </c>
      <c r="G77" s="11"/>
    </row>
    <row r="78" spans="1:7" s="88" customFormat="1" ht="15" customHeight="1">
      <c r="A78" s="59"/>
      <c r="B78" s="120" t="s">
        <v>3370</v>
      </c>
      <c r="C78" s="127">
        <v>127</v>
      </c>
      <c r="D78" s="127">
        <v>0</v>
      </c>
      <c r="E78" s="127">
        <v>0</v>
      </c>
      <c r="F78" s="155">
        <f t="shared" si="1"/>
        <v>127</v>
      </c>
      <c r="G78" s="11"/>
    </row>
    <row r="79" spans="1:7" s="88" customFormat="1" ht="15" customHeight="1">
      <c r="A79" s="59"/>
      <c r="B79" s="120" t="s">
        <v>3371</v>
      </c>
      <c r="C79" s="127">
        <v>94</v>
      </c>
      <c r="D79" s="127">
        <v>0</v>
      </c>
      <c r="E79" s="127">
        <v>1</v>
      </c>
      <c r="F79" s="155">
        <f t="shared" si="1"/>
        <v>95</v>
      </c>
      <c r="G79" s="11"/>
    </row>
    <row r="80" spans="1:7" s="88" customFormat="1" ht="15" customHeight="1">
      <c r="A80" s="59"/>
      <c r="B80" s="120" t="s">
        <v>3695</v>
      </c>
      <c r="C80" s="127">
        <v>1</v>
      </c>
      <c r="D80" s="127">
        <v>0</v>
      </c>
      <c r="E80" s="127">
        <v>0</v>
      </c>
      <c r="F80" s="155">
        <f t="shared" si="1"/>
        <v>1</v>
      </c>
      <c r="G80" s="11"/>
    </row>
    <row r="81" spans="1:7" s="88" customFormat="1" ht="15" customHeight="1">
      <c r="A81" s="59"/>
      <c r="B81" s="120" t="s">
        <v>3577</v>
      </c>
      <c r="C81" s="127">
        <v>1</v>
      </c>
      <c r="D81" s="127">
        <v>0</v>
      </c>
      <c r="E81" s="127">
        <v>0</v>
      </c>
      <c r="F81" s="155">
        <f t="shared" si="1"/>
        <v>1</v>
      </c>
      <c r="G81" s="11"/>
    </row>
    <row r="82" spans="1:7" s="88" customFormat="1" ht="15" customHeight="1">
      <c r="A82" s="59"/>
      <c r="B82" s="120" t="s">
        <v>3562</v>
      </c>
      <c r="C82" s="127">
        <v>5</v>
      </c>
      <c r="D82" s="127">
        <v>0</v>
      </c>
      <c r="E82" s="127">
        <v>0</v>
      </c>
      <c r="F82" s="155">
        <f t="shared" si="1"/>
        <v>5</v>
      </c>
      <c r="G82" s="11"/>
    </row>
    <row r="83" spans="1:7" s="88" customFormat="1" ht="15" customHeight="1">
      <c r="A83" s="59"/>
      <c r="B83" s="120" t="s">
        <v>3372</v>
      </c>
      <c r="C83" s="127">
        <v>94</v>
      </c>
      <c r="D83" s="127">
        <v>0</v>
      </c>
      <c r="E83" s="127">
        <v>0</v>
      </c>
      <c r="F83" s="155">
        <f t="shared" ref="F83:F87" si="2">SUM(C83:E83)</f>
        <v>94</v>
      </c>
      <c r="G83" s="11"/>
    </row>
    <row r="84" spans="1:7" s="88" customFormat="1" ht="15" customHeight="1">
      <c r="A84" s="59"/>
      <c r="B84" s="120" t="s">
        <v>3373</v>
      </c>
      <c r="C84" s="127">
        <v>5</v>
      </c>
      <c r="D84" s="127">
        <v>0</v>
      </c>
      <c r="E84" s="127">
        <v>0</v>
      </c>
      <c r="F84" s="155">
        <f t="shared" si="2"/>
        <v>5</v>
      </c>
      <c r="G84" s="11"/>
    </row>
    <row r="85" spans="1:7" s="88" customFormat="1" ht="15" customHeight="1">
      <c r="A85" s="59"/>
      <c r="B85" s="120" t="s">
        <v>3575</v>
      </c>
      <c r="C85" s="127">
        <v>7</v>
      </c>
      <c r="D85" s="127">
        <v>0</v>
      </c>
      <c r="E85" s="127">
        <v>0</v>
      </c>
      <c r="F85" s="155">
        <f t="shared" si="2"/>
        <v>7</v>
      </c>
      <c r="G85" s="11"/>
    </row>
    <row r="86" spans="1:7" s="328" customFormat="1" ht="15" customHeight="1">
      <c r="A86" s="329"/>
      <c r="B86" s="327" t="s">
        <v>3374</v>
      </c>
      <c r="C86" s="127">
        <v>22</v>
      </c>
      <c r="D86" s="127">
        <v>0</v>
      </c>
      <c r="E86" s="127">
        <v>0</v>
      </c>
      <c r="F86" s="155">
        <f t="shared" si="2"/>
        <v>22</v>
      </c>
    </row>
    <row r="87" spans="1:7" s="328" customFormat="1" ht="15" customHeight="1">
      <c r="A87" s="330"/>
      <c r="B87" s="327" t="s">
        <v>3424</v>
      </c>
      <c r="C87" s="127">
        <v>9</v>
      </c>
      <c r="D87" s="127">
        <v>0</v>
      </c>
      <c r="E87" s="127">
        <v>0</v>
      </c>
      <c r="F87" s="155">
        <f t="shared" si="2"/>
        <v>9</v>
      </c>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9" zoomScaleNormal="100" workbookViewId="0">
      <selection activeCell="E15" sqref="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6" t="s">
        <v>33</v>
      </c>
      <c r="B1" s="347"/>
      <c r="C1" s="348"/>
      <c r="D1" s="1"/>
      <c r="E1" s="354" t="s">
        <v>102</v>
      </c>
      <c r="F1" s="354"/>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3327</v>
      </c>
      <c r="B4" s="43"/>
      <c r="C4" s="5"/>
      <c r="D4" s="5"/>
      <c r="E4" s="5"/>
      <c r="F4" s="5"/>
      <c r="G4" s="6"/>
    </row>
    <row r="5" spans="1:8" s="8" customFormat="1" ht="6" customHeight="1">
      <c r="A5" s="49"/>
      <c r="B5" s="50"/>
      <c r="C5" s="7"/>
      <c r="D5" s="7"/>
      <c r="E5" s="7"/>
      <c r="F5" s="7"/>
    </row>
    <row r="6" spans="1:8" s="8" customFormat="1" ht="15" customHeight="1" thickBot="1">
      <c r="A6" s="349" t="s">
        <v>3693</v>
      </c>
      <c r="B6" s="350"/>
      <c r="C6" s="9"/>
      <c r="D6" s="9"/>
    </row>
    <row r="7" spans="1:8" s="2" customFormat="1" ht="21.75" customHeight="1">
      <c r="A7" s="51"/>
      <c r="B7" s="351"/>
      <c r="C7" s="353"/>
      <c r="D7" s="353"/>
      <c r="E7" s="353"/>
      <c r="F7" s="302"/>
    </row>
    <row r="8" spans="1:8" s="2" customFormat="1" ht="21.75" customHeight="1">
      <c r="A8" s="52"/>
      <c r="B8" s="352"/>
      <c r="C8" s="45" t="s">
        <v>35</v>
      </c>
      <c r="D8" s="45" t="s">
        <v>36</v>
      </c>
      <c r="E8" s="45" t="s">
        <v>37</v>
      </c>
      <c r="F8" s="45" t="s">
        <v>38</v>
      </c>
    </row>
    <row r="9" spans="1:8" s="8" customFormat="1" ht="26.25" customHeight="1">
      <c r="A9" s="53"/>
      <c r="B9" s="54" t="s">
        <v>38</v>
      </c>
      <c r="C9" s="155">
        <f>SUM(C12:C15)</f>
        <v>3372</v>
      </c>
      <c r="D9" s="155">
        <f>SUM(D12:D15)</f>
        <v>18</v>
      </c>
      <c r="E9" s="155">
        <f>SUM(E12:E15)</f>
        <v>4</v>
      </c>
      <c r="F9" s="155">
        <f>SUM(F12:F15)</f>
        <v>3394</v>
      </c>
      <c r="G9" s="10"/>
      <c r="H9" s="306"/>
    </row>
    <row r="10" spans="1:8" s="8" customFormat="1" ht="11.25" customHeight="1">
      <c r="A10" s="53"/>
      <c r="B10" s="55"/>
      <c r="C10" s="285"/>
      <c r="D10" s="285"/>
      <c r="E10" s="285"/>
      <c r="F10" s="285"/>
      <c r="G10" s="10"/>
    </row>
    <row r="11" spans="1:8" s="8" customFormat="1" ht="13.5" customHeight="1">
      <c r="A11" s="53"/>
      <c r="B11" s="55" t="s">
        <v>9</v>
      </c>
      <c r="C11" s="285"/>
      <c r="D11" s="285"/>
      <c r="E11" s="285"/>
      <c r="F11" s="285"/>
      <c r="G11" s="10"/>
    </row>
    <row r="12" spans="1:8" s="8" customFormat="1" ht="13.5" customHeight="1">
      <c r="A12" s="56"/>
      <c r="B12" s="57" t="s">
        <v>5</v>
      </c>
      <c r="C12" s="298">
        <f>SUM(C18:C20)</f>
        <v>163</v>
      </c>
      <c r="D12" s="298">
        <f t="shared" ref="D12:E12" si="0">SUM(D17:D20)</f>
        <v>2</v>
      </c>
      <c r="E12" s="298">
        <f t="shared" si="0"/>
        <v>0</v>
      </c>
      <c r="F12" s="155">
        <f>SUM(C12:E12)</f>
        <v>165</v>
      </c>
    </row>
    <row r="13" spans="1:8" s="8" customFormat="1" ht="13.5" customHeight="1">
      <c r="A13" s="56"/>
      <c r="B13" s="57" t="s">
        <v>6</v>
      </c>
      <c r="C13" s="298">
        <f>SUM(C21:C44)</f>
        <v>1071</v>
      </c>
      <c r="D13" s="298">
        <f t="shared" ref="D13:E13" si="1">SUM(D21:D44)</f>
        <v>5</v>
      </c>
      <c r="E13" s="298">
        <f t="shared" si="1"/>
        <v>0</v>
      </c>
      <c r="F13" s="155">
        <f t="shared" ref="F13:F15" si="2">SUM(C13:E13)</f>
        <v>1076</v>
      </c>
    </row>
    <row r="14" spans="1:8" s="8" customFormat="1" ht="13.5" customHeight="1">
      <c r="A14" s="56"/>
      <c r="B14" s="57" t="s">
        <v>44</v>
      </c>
      <c r="C14" s="298">
        <f>SUM(C45:C47)</f>
        <v>424</v>
      </c>
      <c r="D14" s="298">
        <f t="shared" ref="D14:E14" si="3">SUM(D45:D47)</f>
        <v>2</v>
      </c>
      <c r="E14" s="298">
        <f t="shared" si="3"/>
        <v>1</v>
      </c>
      <c r="F14" s="155">
        <f t="shared" si="2"/>
        <v>427</v>
      </c>
    </row>
    <row r="15" spans="1:8" s="8" customFormat="1" ht="13.5" customHeight="1">
      <c r="A15" s="56"/>
      <c r="B15" s="57" t="s">
        <v>7</v>
      </c>
      <c r="C15" s="298">
        <f>SUM(C48:C101)</f>
        <v>1714</v>
      </c>
      <c r="D15" s="298">
        <f t="shared" ref="D15:E15" si="4">SUM(D48:D101)</f>
        <v>9</v>
      </c>
      <c r="E15" s="298">
        <f t="shared" si="4"/>
        <v>3</v>
      </c>
      <c r="F15" s="155">
        <f t="shared" si="2"/>
        <v>1726</v>
      </c>
    </row>
    <row r="16" spans="1:8" s="8" customFormat="1" ht="9" customHeight="1">
      <c r="A16" s="56"/>
      <c r="B16" s="57"/>
      <c r="C16" s="234"/>
      <c r="D16" s="234"/>
      <c r="E16" s="234"/>
      <c r="F16" s="234"/>
    </row>
    <row r="17" spans="1:68" s="8" customFormat="1" ht="13.5" customHeight="1">
      <c r="A17" s="56"/>
      <c r="B17" s="55" t="s">
        <v>10</v>
      </c>
      <c r="C17" s="234"/>
      <c r="D17" s="234"/>
      <c r="E17" s="234"/>
      <c r="F17" s="234"/>
    </row>
    <row r="18" spans="1:68" s="88" customFormat="1" ht="15" customHeight="1">
      <c r="A18" s="58"/>
      <c r="B18" s="120" t="s">
        <v>3355</v>
      </c>
      <c r="C18" s="235">
        <v>142</v>
      </c>
      <c r="D18" s="235">
        <v>2</v>
      </c>
      <c r="E18" s="235">
        <v>0</v>
      </c>
      <c r="F18" s="155">
        <f>SUM(C18:E18)</f>
        <v>144</v>
      </c>
      <c r="G18" s="326"/>
      <c r="H18" s="326"/>
      <c r="I18" s="326"/>
      <c r="J18" s="326"/>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3555</v>
      </c>
      <c r="C19" s="235">
        <v>20</v>
      </c>
      <c r="D19" s="235">
        <v>0</v>
      </c>
      <c r="E19" s="235">
        <v>0</v>
      </c>
      <c r="F19" s="155">
        <f t="shared" ref="F19:F82" si="5">SUM(C19:E19)</f>
        <v>20</v>
      </c>
      <c r="G19" s="326"/>
      <c r="H19" s="326"/>
      <c r="I19" s="326"/>
      <c r="J19" s="326"/>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3556</v>
      </c>
      <c r="C20" s="235">
        <v>1</v>
      </c>
      <c r="D20" s="235">
        <v>0</v>
      </c>
      <c r="E20" s="235">
        <v>0</v>
      </c>
      <c r="F20" s="155">
        <f t="shared" si="5"/>
        <v>1</v>
      </c>
      <c r="G20" s="326"/>
      <c r="H20" s="326"/>
      <c r="I20" s="326"/>
      <c r="J20" s="326"/>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3569</v>
      </c>
      <c r="C21" s="235">
        <v>6</v>
      </c>
      <c r="D21" s="235">
        <v>0</v>
      </c>
      <c r="E21" s="235">
        <v>0</v>
      </c>
      <c r="F21" s="155">
        <f t="shared" si="5"/>
        <v>6</v>
      </c>
      <c r="G21" s="326"/>
      <c r="H21" s="326"/>
      <c r="I21" s="326"/>
      <c r="J21" s="326"/>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3415</v>
      </c>
      <c r="C22" s="235">
        <v>234</v>
      </c>
      <c r="D22" s="235">
        <v>1</v>
      </c>
      <c r="E22" s="235">
        <v>0</v>
      </c>
      <c r="F22" s="155">
        <f t="shared" si="5"/>
        <v>235</v>
      </c>
      <c r="G22" s="326"/>
      <c r="H22" s="326"/>
      <c r="I22" s="326"/>
      <c r="J22" s="326"/>
    </row>
    <row r="23" spans="1:68" s="88" customFormat="1" ht="15" customHeight="1">
      <c r="A23" s="59"/>
      <c r="B23" s="120" t="s">
        <v>3400</v>
      </c>
      <c r="C23" s="235">
        <v>55</v>
      </c>
      <c r="D23" s="235">
        <v>0</v>
      </c>
      <c r="E23" s="235">
        <v>0</v>
      </c>
      <c r="F23" s="155">
        <f t="shared" si="5"/>
        <v>55</v>
      </c>
      <c r="G23" s="326"/>
      <c r="H23" s="326"/>
      <c r="I23" s="326"/>
      <c r="J23" s="326"/>
    </row>
    <row r="24" spans="1:68" s="88" customFormat="1" ht="15" customHeight="1">
      <c r="A24" s="59"/>
      <c r="B24" s="120" t="s">
        <v>3356</v>
      </c>
      <c r="C24" s="235">
        <v>20</v>
      </c>
      <c r="D24" s="235">
        <v>0</v>
      </c>
      <c r="E24" s="235">
        <v>0</v>
      </c>
      <c r="F24" s="155">
        <f t="shared" si="5"/>
        <v>20</v>
      </c>
      <c r="G24" s="326"/>
      <c r="H24" s="326"/>
      <c r="I24" s="326"/>
      <c r="J24" s="326"/>
    </row>
    <row r="25" spans="1:68" s="88" customFormat="1" ht="15" customHeight="1">
      <c r="A25" s="59"/>
      <c r="B25" s="120" t="s">
        <v>3557</v>
      </c>
      <c r="C25" s="235">
        <v>1</v>
      </c>
      <c r="D25" s="235">
        <v>0</v>
      </c>
      <c r="E25" s="235">
        <v>0</v>
      </c>
      <c r="F25" s="155">
        <f t="shared" si="5"/>
        <v>1</v>
      </c>
      <c r="G25" s="326"/>
      <c r="H25" s="326"/>
      <c r="I25" s="326"/>
      <c r="J25" s="326"/>
    </row>
    <row r="26" spans="1:68" s="88" customFormat="1" ht="15" customHeight="1">
      <c r="A26" s="59"/>
      <c r="B26" s="120" t="s">
        <v>3357</v>
      </c>
      <c r="C26" s="235">
        <v>87</v>
      </c>
      <c r="D26" s="235">
        <v>0</v>
      </c>
      <c r="E26" s="235">
        <v>0</v>
      </c>
      <c r="F26" s="155">
        <f t="shared" si="5"/>
        <v>87</v>
      </c>
      <c r="G26" s="326"/>
      <c r="H26" s="326"/>
      <c r="I26" s="326"/>
      <c r="J26" s="326"/>
    </row>
    <row r="27" spans="1:68" s="88" customFormat="1" ht="15" customHeight="1">
      <c r="A27" s="59"/>
      <c r="B27" s="120" t="s">
        <v>3405</v>
      </c>
      <c r="C27" s="235">
        <v>56</v>
      </c>
      <c r="D27" s="235">
        <v>0</v>
      </c>
      <c r="E27" s="235">
        <v>0</v>
      </c>
      <c r="F27" s="155">
        <f t="shared" si="5"/>
        <v>56</v>
      </c>
      <c r="G27" s="326"/>
      <c r="H27" s="326"/>
      <c r="I27" s="326"/>
      <c r="J27" s="326"/>
    </row>
    <row r="28" spans="1:68" s="88" customFormat="1" ht="15" customHeight="1">
      <c r="A28" s="58"/>
      <c r="B28" s="120" t="s">
        <v>3358</v>
      </c>
      <c r="C28" s="235">
        <v>14</v>
      </c>
      <c r="D28" s="235">
        <v>0</v>
      </c>
      <c r="E28" s="235">
        <v>0</v>
      </c>
      <c r="F28" s="155">
        <f t="shared" si="5"/>
        <v>14</v>
      </c>
      <c r="G28" s="326"/>
      <c r="H28" s="326"/>
      <c r="I28" s="326"/>
      <c r="J28" s="326"/>
    </row>
    <row r="29" spans="1:68" s="88" customFormat="1" ht="15" customHeight="1">
      <c r="A29" s="59"/>
      <c r="B29" s="120" t="s">
        <v>3411</v>
      </c>
      <c r="C29" s="235">
        <v>11</v>
      </c>
      <c r="D29" s="235">
        <v>0</v>
      </c>
      <c r="E29" s="235">
        <v>0</v>
      </c>
      <c r="F29" s="155">
        <f t="shared" si="5"/>
        <v>11</v>
      </c>
      <c r="G29" s="326"/>
      <c r="H29" s="326"/>
      <c r="I29" s="326"/>
      <c r="J29" s="326"/>
    </row>
    <row r="30" spans="1:68" s="88" customFormat="1" ht="15" customHeight="1">
      <c r="A30" s="59"/>
      <c r="B30" s="120" t="s">
        <v>3406</v>
      </c>
      <c r="C30" s="235">
        <v>20</v>
      </c>
      <c r="D30" s="235">
        <v>0</v>
      </c>
      <c r="E30" s="235">
        <v>0</v>
      </c>
      <c r="F30" s="155">
        <f t="shared" si="5"/>
        <v>20</v>
      </c>
      <c r="G30" s="326"/>
      <c r="H30" s="326"/>
      <c r="I30" s="326"/>
      <c r="J30" s="326"/>
    </row>
    <row r="31" spans="1:68" s="88" customFormat="1" ht="15" customHeight="1">
      <c r="A31" s="59"/>
      <c r="B31" s="120" t="s">
        <v>3412</v>
      </c>
      <c r="C31" s="235">
        <v>82</v>
      </c>
      <c r="D31" s="235">
        <v>0</v>
      </c>
      <c r="E31" s="235">
        <v>0</v>
      </c>
      <c r="F31" s="155">
        <f t="shared" si="5"/>
        <v>82</v>
      </c>
      <c r="G31" s="326"/>
      <c r="H31" s="326"/>
      <c r="I31" s="326"/>
      <c r="J31" s="326"/>
    </row>
    <row r="32" spans="1:68" s="88" customFormat="1" ht="15" customHeight="1">
      <c r="A32" s="59"/>
      <c r="B32" s="120" t="s">
        <v>3413</v>
      </c>
      <c r="C32" s="235">
        <v>61</v>
      </c>
      <c r="D32" s="235">
        <v>0</v>
      </c>
      <c r="E32" s="235">
        <v>0</v>
      </c>
      <c r="F32" s="155">
        <f t="shared" si="5"/>
        <v>61</v>
      </c>
      <c r="G32" s="326"/>
      <c r="H32" s="326"/>
      <c r="I32" s="326"/>
      <c r="J32" s="326"/>
    </row>
    <row r="33" spans="1:10" s="88" customFormat="1" ht="15" customHeight="1">
      <c r="A33" s="59"/>
      <c r="B33" s="120" t="s">
        <v>3416</v>
      </c>
      <c r="C33" s="235">
        <v>10</v>
      </c>
      <c r="D33" s="235">
        <v>0</v>
      </c>
      <c r="E33" s="235">
        <v>0</v>
      </c>
      <c r="F33" s="155">
        <f t="shared" si="5"/>
        <v>10</v>
      </c>
      <c r="G33" s="326"/>
      <c r="H33" s="326"/>
      <c r="I33" s="326"/>
      <c r="J33" s="326"/>
    </row>
    <row r="34" spans="1:10" s="88" customFormat="1" ht="15" customHeight="1">
      <c r="A34" s="59"/>
      <c r="B34" s="120" t="s">
        <v>3414</v>
      </c>
      <c r="C34" s="235">
        <v>154</v>
      </c>
      <c r="D34" s="235">
        <v>0</v>
      </c>
      <c r="E34" s="235">
        <v>0</v>
      </c>
      <c r="F34" s="155">
        <f t="shared" si="5"/>
        <v>154</v>
      </c>
      <c r="G34" s="326"/>
      <c r="H34" s="326"/>
      <c r="I34" s="326"/>
      <c r="J34" s="326"/>
    </row>
    <row r="35" spans="1:10" s="88" customFormat="1" ht="16.899999999999999" customHeight="1">
      <c r="A35" s="59"/>
      <c r="B35" s="120" t="s">
        <v>3417</v>
      </c>
      <c r="C35" s="235">
        <v>15</v>
      </c>
      <c r="D35" s="235">
        <v>0</v>
      </c>
      <c r="E35" s="235">
        <v>0</v>
      </c>
      <c r="F35" s="155">
        <f t="shared" si="5"/>
        <v>15</v>
      </c>
      <c r="G35" s="231"/>
      <c r="H35" s="231"/>
      <c r="I35" s="231"/>
      <c r="J35" s="231"/>
    </row>
    <row r="36" spans="1:10" s="88" customFormat="1" ht="25.15" customHeight="1">
      <c r="A36" s="59"/>
      <c r="B36" s="120" t="s">
        <v>3401</v>
      </c>
      <c r="C36" s="235">
        <v>42</v>
      </c>
      <c r="D36" s="235">
        <v>1</v>
      </c>
      <c r="E36" s="235">
        <v>0</v>
      </c>
      <c r="F36" s="155">
        <f t="shared" si="5"/>
        <v>43</v>
      </c>
      <c r="G36" s="326"/>
      <c r="H36" s="326"/>
      <c r="I36" s="326"/>
      <c r="J36" s="326"/>
    </row>
    <row r="37" spans="1:10" s="88" customFormat="1" ht="15" customHeight="1">
      <c r="A37" s="59"/>
      <c r="B37" s="120" t="s">
        <v>3407</v>
      </c>
      <c r="C37" s="235">
        <v>54</v>
      </c>
      <c r="D37" s="235">
        <v>0</v>
      </c>
      <c r="E37" s="235">
        <v>0</v>
      </c>
      <c r="F37" s="155">
        <f t="shared" si="5"/>
        <v>54</v>
      </c>
      <c r="G37" s="326"/>
      <c r="H37" s="326"/>
      <c r="I37" s="326"/>
      <c r="J37" s="326"/>
    </row>
    <row r="38" spans="1:10" s="88" customFormat="1" ht="15" customHeight="1">
      <c r="A38" s="59"/>
      <c r="B38" s="120" t="s">
        <v>3402</v>
      </c>
      <c r="C38" s="235">
        <v>12</v>
      </c>
      <c r="D38" s="235">
        <v>0</v>
      </c>
      <c r="E38" s="235">
        <v>0</v>
      </c>
      <c r="F38" s="155">
        <f t="shared" si="5"/>
        <v>12</v>
      </c>
      <c r="G38" s="326"/>
      <c r="H38" s="326"/>
      <c r="I38" s="326"/>
      <c r="J38" s="326"/>
    </row>
    <row r="39" spans="1:10" s="88" customFormat="1" ht="15" customHeight="1">
      <c r="A39" s="59"/>
      <c r="B39" s="120" t="s">
        <v>3403</v>
      </c>
      <c r="C39" s="235">
        <v>48</v>
      </c>
      <c r="D39" s="235">
        <v>1</v>
      </c>
      <c r="E39" s="235">
        <v>0</v>
      </c>
      <c r="F39" s="155">
        <f t="shared" si="5"/>
        <v>49</v>
      </c>
      <c r="G39" s="326"/>
      <c r="H39" s="326"/>
      <c r="I39" s="326"/>
      <c r="J39" s="326"/>
    </row>
    <row r="40" spans="1:10" s="88" customFormat="1" ht="15" customHeight="1">
      <c r="A40" s="59"/>
      <c r="B40" s="120" t="s">
        <v>3576</v>
      </c>
      <c r="C40" s="235">
        <v>1</v>
      </c>
      <c r="D40" s="235">
        <v>0</v>
      </c>
      <c r="E40" s="235">
        <v>0</v>
      </c>
      <c r="F40" s="155">
        <f t="shared" si="5"/>
        <v>1</v>
      </c>
      <c r="G40" s="326"/>
      <c r="H40" s="326"/>
      <c r="I40" s="326"/>
      <c r="J40" s="326"/>
    </row>
    <row r="41" spans="1:10" s="88" customFormat="1" ht="15" customHeight="1">
      <c r="A41" s="59"/>
      <c r="B41" s="120" t="s">
        <v>3404</v>
      </c>
      <c r="C41" s="127">
        <v>36</v>
      </c>
      <c r="D41" s="127">
        <v>0</v>
      </c>
      <c r="E41" s="127">
        <v>0</v>
      </c>
      <c r="F41" s="155">
        <f t="shared" si="5"/>
        <v>36</v>
      </c>
      <c r="G41" s="326"/>
      <c r="H41" s="326"/>
      <c r="I41" s="326"/>
      <c r="J41" s="326"/>
    </row>
    <row r="42" spans="1:10" s="88" customFormat="1" ht="15" customHeight="1">
      <c r="A42" s="59"/>
      <c r="B42" s="120" t="s">
        <v>3418</v>
      </c>
      <c r="C42" s="127">
        <v>2</v>
      </c>
      <c r="D42" s="127">
        <v>0</v>
      </c>
      <c r="E42" s="127">
        <v>0</v>
      </c>
      <c r="F42" s="155">
        <f t="shared" si="5"/>
        <v>2</v>
      </c>
      <c r="G42" s="326"/>
      <c r="H42" s="326"/>
      <c r="I42" s="326"/>
      <c r="J42" s="326"/>
    </row>
    <row r="43" spans="1:10" s="88" customFormat="1" ht="15" customHeight="1">
      <c r="A43" s="59"/>
      <c r="B43" s="120" t="s">
        <v>3573</v>
      </c>
      <c r="C43" s="127">
        <v>4</v>
      </c>
      <c r="D43" s="127">
        <v>1</v>
      </c>
      <c r="E43" s="127">
        <v>0</v>
      </c>
      <c r="F43" s="155">
        <f t="shared" si="5"/>
        <v>5</v>
      </c>
      <c r="G43" s="326"/>
      <c r="H43" s="326"/>
      <c r="I43" s="326"/>
      <c r="J43" s="326"/>
    </row>
    <row r="44" spans="1:10" s="88" customFormat="1" ht="15" customHeight="1">
      <c r="A44" s="59"/>
      <c r="B44" s="120" t="s">
        <v>3419</v>
      </c>
      <c r="C44" s="127">
        <v>46</v>
      </c>
      <c r="D44" s="127">
        <v>1</v>
      </c>
      <c r="E44" s="127">
        <v>0</v>
      </c>
      <c r="F44" s="155">
        <f t="shared" si="5"/>
        <v>47</v>
      </c>
      <c r="G44" s="326"/>
      <c r="H44" s="326"/>
      <c r="I44" s="326"/>
      <c r="J44" s="326"/>
    </row>
    <row r="45" spans="1:10" s="88" customFormat="1" ht="15" customHeight="1">
      <c r="A45" s="59"/>
      <c r="B45" s="120" t="s">
        <v>3359</v>
      </c>
      <c r="C45" s="127">
        <v>160</v>
      </c>
      <c r="D45" s="127">
        <v>1</v>
      </c>
      <c r="E45" s="127">
        <v>0</v>
      </c>
      <c r="F45" s="155">
        <f t="shared" si="5"/>
        <v>161</v>
      </c>
      <c r="G45" s="326"/>
      <c r="H45" s="326"/>
      <c r="I45" s="326"/>
      <c r="J45" s="326"/>
    </row>
    <row r="46" spans="1:10" s="88" customFormat="1" ht="15" customHeight="1">
      <c r="A46" s="59"/>
      <c r="B46" s="120" t="s">
        <v>3408</v>
      </c>
      <c r="C46" s="127">
        <v>16</v>
      </c>
      <c r="D46" s="127">
        <v>0</v>
      </c>
      <c r="E46" s="127">
        <v>0</v>
      </c>
      <c r="F46" s="155">
        <f t="shared" si="5"/>
        <v>16</v>
      </c>
      <c r="G46" s="326"/>
      <c r="H46" s="326"/>
      <c r="I46" s="326"/>
      <c r="J46" s="326"/>
    </row>
    <row r="47" spans="1:10" s="88" customFormat="1" ht="15" customHeight="1">
      <c r="A47" s="59"/>
      <c r="B47" s="120" t="s">
        <v>3360</v>
      </c>
      <c r="C47" s="127">
        <v>248</v>
      </c>
      <c r="D47" s="127">
        <v>1</v>
      </c>
      <c r="E47" s="127">
        <v>1</v>
      </c>
      <c r="F47" s="155">
        <f t="shared" si="5"/>
        <v>250</v>
      </c>
      <c r="G47" s="326"/>
      <c r="H47" s="326"/>
      <c r="I47" s="326"/>
      <c r="J47" s="326"/>
    </row>
    <row r="48" spans="1:10" s="88" customFormat="1" ht="15" customHeight="1">
      <c r="A48" s="59"/>
      <c r="B48" s="120" t="s">
        <v>3409</v>
      </c>
      <c r="C48" s="127">
        <v>62</v>
      </c>
      <c r="D48" s="127">
        <v>2</v>
      </c>
      <c r="E48" s="127">
        <v>0</v>
      </c>
      <c r="F48" s="155">
        <f t="shared" si="5"/>
        <v>64</v>
      </c>
      <c r="G48" s="326"/>
      <c r="H48" s="326"/>
      <c r="I48" s="326"/>
      <c r="J48" s="326"/>
    </row>
    <row r="49" spans="1:10" s="88" customFormat="1" ht="15" customHeight="1">
      <c r="A49" s="59"/>
      <c r="B49" s="120" t="s">
        <v>3688</v>
      </c>
      <c r="C49" s="127">
        <v>152</v>
      </c>
      <c r="D49" s="127">
        <v>2</v>
      </c>
      <c r="E49" s="127">
        <v>0</v>
      </c>
      <c r="F49" s="155">
        <f t="shared" si="5"/>
        <v>154</v>
      </c>
      <c r="G49" s="326"/>
      <c r="H49" s="326"/>
      <c r="I49" s="326"/>
      <c r="J49" s="326"/>
    </row>
    <row r="50" spans="1:10" s="88" customFormat="1" ht="15" customHeight="1">
      <c r="A50" s="59"/>
      <c r="B50" s="120" t="s">
        <v>3361</v>
      </c>
      <c r="C50" s="127">
        <v>182</v>
      </c>
      <c r="D50" s="127">
        <v>1</v>
      </c>
      <c r="E50" s="127">
        <v>0</v>
      </c>
      <c r="F50" s="155">
        <f t="shared" si="5"/>
        <v>183</v>
      </c>
      <c r="G50" s="326"/>
      <c r="H50" s="326"/>
      <c r="I50" s="326"/>
      <c r="J50" s="326"/>
    </row>
    <row r="51" spans="1:10" s="88" customFormat="1" ht="15" customHeight="1">
      <c r="A51" s="59"/>
      <c r="B51" s="120" t="s">
        <v>3362</v>
      </c>
      <c r="C51" s="127">
        <v>125</v>
      </c>
      <c r="D51" s="127">
        <v>3</v>
      </c>
      <c r="E51" s="127">
        <v>0</v>
      </c>
      <c r="F51" s="155">
        <f t="shared" si="5"/>
        <v>128</v>
      </c>
      <c r="G51" s="326"/>
      <c r="H51" s="326"/>
      <c r="I51" s="326"/>
      <c r="J51" s="326"/>
    </row>
    <row r="52" spans="1:10" s="88" customFormat="1" ht="15" customHeight="1">
      <c r="A52" s="59"/>
      <c r="B52" s="120" t="s">
        <v>3363</v>
      </c>
      <c r="C52" s="127">
        <v>14</v>
      </c>
      <c r="D52" s="127">
        <v>0</v>
      </c>
      <c r="E52" s="127">
        <v>0</v>
      </c>
      <c r="F52" s="155">
        <f t="shared" si="5"/>
        <v>14</v>
      </c>
      <c r="G52" s="326"/>
      <c r="H52" s="326"/>
      <c r="I52" s="326"/>
      <c r="J52" s="326"/>
    </row>
    <row r="53" spans="1:10" s="88" customFormat="1" ht="15" customHeight="1">
      <c r="A53" s="59"/>
      <c r="B53" s="120" t="s">
        <v>3364</v>
      </c>
      <c r="C53" s="127">
        <v>42</v>
      </c>
      <c r="D53" s="127">
        <v>0</v>
      </c>
      <c r="E53" s="127">
        <v>0</v>
      </c>
      <c r="F53" s="155">
        <f t="shared" si="5"/>
        <v>42</v>
      </c>
      <c r="G53" s="326"/>
      <c r="H53" s="326"/>
      <c r="I53" s="326"/>
      <c r="J53" s="326"/>
    </row>
    <row r="54" spans="1:10" s="88" customFormat="1" ht="15" customHeight="1">
      <c r="A54" s="59"/>
      <c r="B54" s="120" t="s">
        <v>3365</v>
      </c>
      <c r="C54" s="127">
        <v>31</v>
      </c>
      <c r="D54" s="127">
        <v>0</v>
      </c>
      <c r="E54" s="127">
        <v>0</v>
      </c>
      <c r="F54" s="155">
        <f t="shared" si="5"/>
        <v>31</v>
      </c>
      <c r="G54" s="326"/>
      <c r="H54" s="326"/>
      <c r="I54" s="326"/>
      <c r="J54" s="326"/>
    </row>
    <row r="55" spans="1:10" s="88" customFormat="1" ht="15" customHeight="1">
      <c r="A55" s="59"/>
      <c r="B55" s="120" t="s">
        <v>3366</v>
      </c>
      <c r="C55" s="127">
        <v>157</v>
      </c>
      <c r="D55" s="127">
        <v>1</v>
      </c>
      <c r="E55" s="127">
        <v>0</v>
      </c>
      <c r="F55" s="155">
        <f t="shared" si="5"/>
        <v>158</v>
      </c>
      <c r="G55" s="326"/>
      <c r="H55" s="326"/>
      <c r="I55" s="326"/>
      <c r="J55" s="326"/>
    </row>
    <row r="56" spans="1:10" s="88" customFormat="1" ht="15" customHeight="1">
      <c r="A56" s="59"/>
      <c r="B56" s="120" t="s">
        <v>3694</v>
      </c>
      <c r="C56" s="127">
        <v>2</v>
      </c>
      <c r="D56" s="127">
        <v>0</v>
      </c>
      <c r="E56" s="127">
        <v>0</v>
      </c>
      <c r="F56" s="155">
        <f t="shared" si="5"/>
        <v>2</v>
      </c>
      <c r="G56" s="326"/>
      <c r="H56" s="326"/>
      <c r="I56" s="326"/>
      <c r="J56" s="326"/>
    </row>
    <row r="57" spans="1:10" s="88" customFormat="1" ht="15" customHeight="1">
      <c r="A57" s="59"/>
      <c r="B57" s="120" t="s">
        <v>3420</v>
      </c>
      <c r="C57" s="127">
        <v>1</v>
      </c>
      <c r="D57" s="127">
        <v>0</v>
      </c>
      <c r="E57" s="127">
        <v>0</v>
      </c>
      <c r="F57" s="155">
        <f t="shared" si="5"/>
        <v>1</v>
      </c>
      <c r="G57" s="326"/>
      <c r="H57" s="326"/>
      <c r="I57" s="326"/>
      <c r="J57" s="326"/>
    </row>
    <row r="58" spans="1:10" s="88" customFormat="1" ht="15" customHeight="1">
      <c r="A58" s="59"/>
      <c r="B58" s="120" t="s">
        <v>3558</v>
      </c>
      <c r="C58" s="127">
        <v>1</v>
      </c>
      <c r="D58" s="127">
        <v>0</v>
      </c>
      <c r="E58" s="127">
        <v>0</v>
      </c>
      <c r="F58" s="155">
        <f t="shared" si="5"/>
        <v>1</v>
      </c>
      <c r="G58" s="326"/>
      <c r="H58" s="326"/>
      <c r="I58" s="326"/>
      <c r="J58" s="326"/>
    </row>
    <row r="59" spans="1:10" s="88" customFormat="1" ht="15" customHeight="1">
      <c r="A59" s="59"/>
      <c r="B59" s="120" t="s">
        <v>3559</v>
      </c>
      <c r="C59" s="127">
        <v>4</v>
      </c>
      <c r="D59" s="127">
        <v>0</v>
      </c>
      <c r="E59" s="127">
        <v>0</v>
      </c>
      <c r="F59" s="155">
        <f t="shared" si="5"/>
        <v>4</v>
      </c>
      <c r="G59" s="326"/>
      <c r="H59" s="326"/>
      <c r="I59" s="326"/>
      <c r="J59" s="326"/>
    </row>
    <row r="60" spans="1:10" s="88" customFormat="1" ht="15" customHeight="1">
      <c r="A60" s="59"/>
      <c r="B60" s="120" t="s">
        <v>3425</v>
      </c>
      <c r="C60" s="127">
        <v>2</v>
      </c>
      <c r="D60" s="127">
        <v>0</v>
      </c>
      <c r="E60" s="127">
        <v>0</v>
      </c>
      <c r="F60" s="155">
        <f t="shared" si="5"/>
        <v>2</v>
      </c>
      <c r="G60" s="326"/>
      <c r="H60" s="326"/>
      <c r="I60" s="326"/>
      <c r="J60" s="326"/>
    </row>
    <row r="61" spans="1:10" s="88" customFormat="1" ht="15" customHeight="1">
      <c r="A61" s="59"/>
      <c r="B61" s="120" t="s">
        <v>3561</v>
      </c>
      <c r="C61" s="127">
        <v>4</v>
      </c>
      <c r="D61" s="127">
        <v>0</v>
      </c>
      <c r="E61" s="127">
        <v>0</v>
      </c>
      <c r="F61" s="155">
        <f t="shared" si="5"/>
        <v>4</v>
      </c>
      <c r="G61" s="326"/>
      <c r="H61" s="326"/>
      <c r="I61" s="326"/>
      <c r="J61" s="326"/>
    </row>
    <row r="62" spans="1:10" s="88" customFormat="1" ht="15" customHeight="1">
      <c r="A62" s="59"/>
      <c r="B62" s="120" t="s">
        <v>3426</v>
      </c>
      <c r="C62" s="127">
        <v>8</v>
      </c>
      <c r="D62" s="127">
        <v>0</v>
      </c>
      <c r="E62" s="127">
        <v>0</v>
      </c>
      <c r="F62" s="155">
        <f t="shared" si="5"/>
        <v>8</v>
      </c>
      <c r="G62" s="326"/>
      <c r="H62" s="326"/>
      <c r="I62" s="326"/>
      <c r="J62" s="326"/>
    </row>
    <row r="63" spans="1:10" s="88" customFormat="1" ht="15" customHeight="1">
      <c r="A63" s="59"/>
      <c r="B63" s="120" t="s">
        <v>3689</v>
      </c>
      <c r="C63" s="127">
        <v>1</v>
      </c>
      <c r="D63" s="127">
        <v>0</v>
      </c>
      <c r="E63" s="127">
        <v>0</v>
      </c>
      <c r="F63" s="155">
        <f t="shared" si="5"/>
        <v>1</v>
      </c>
      <c r="G63" s="326"/>
      <c r="H63" s="326"/>
      <c r="I63" s="326"/>
      <c r="J63" s="326"/>
    </row>
    <row r="64" spans="1:10" s="88" customFormat="1" ht="15" customHeight="1">
      <c r="A64" s="59"/>
      <c r="B64" s="120" t="s">
        <v>3690</v>
      </c>
      <c r="C64" s="127">
        <v>1</v>
      </c>
      <c r="D64" s="127">
        <v>0</v>
      </c>
      <c r="E64" s="127">
        <v>0</v>
      </c>
      <c r="F64" s="155">
        <f t="shared" si="5"/>
        <v>1</v>
      </c>
      <c r="G64" s="326"/>
      <c r="H64" s="326"/>
      <c r="I64" s="326"/>
      <c r="J64" s="326"/>
    </row>
    <row r="65" spans="1:10" s="88" customFormat="1" ht="15" customHeight="1">
      <c r="A65" s="59"/>
      <c r="B65" s="120" t="s">
        <v>3398</v>
      </c>
      <c r="C65" s="127">
        <v>4</v>
      </c>
      <c r="D65" s="127">
        <v>0</v>
      </c>
      <c r="E65" s="127">
        <v>0</v>
      </c>
      <c r="F65" s="155">
        <f t="shared" si="5"/>
        <v>4</v>
      </c>
      <c r="G65" s="326"/>
      <c r="H65" s="326"/>
      <c r="I65" s="326"/>
      <c r="J65" s="326"/>
    </row>
    <row r="66" spans="1:10" s="88" customFormat="1" ht="15" customHeight="1">
      <c r="A66" s="59"/>
      <c r="B66" s="120" t="s">
        <v>3421</v>
      </c>
      <c r="C66" s="127">
        <v>1</v>
      </c>
      <c r="D66" s="127">
        <v>0</v>
      </c>
      <c r="E66" s="127">
        <v>0</v>
      </c>
      <c r="F66" s="155">
        <f t="shared" si="5"/>
        <v>1</v>
      </c>
      <c r="G66" s="326"/>
      <c r="H66" s="326"/>
      <c r="I66" s="326"/>
      <c r="J66" s="326"/>
    </row>
    <row r="67" spans="1:10" s="88" customFormat="1" ht="15" customHeight="1">
      <c r="A67" s="59"/>
      <c r="B67" s="120" t="s">
        <v>3434</v>
      </c>
      <c r="C67" s="127">
        <v>8</v>
      </c>
      <c r="D67" s="127">
        <v>0</v>
      </c>
      <c r="E67" s="127">
        <v>0</v>
      </c>
      <c r="F67" s="155">
        <f t="shared" si="5"/>
        <v>8</v>
      </c>
      <c r="G67" s="326"/>
      <c r="H67" s="326"/>
      <c r="I67" s="326"/>
      <c r="J67" s="326"/>
    </row>
    <row r="68" spans="1:10" s="88" customFormat="1" ht="15" customHeight="1">
      <c r="A68" s="59"/>
      <c r="B68" s="120" t="s">
        <v>3367</v>
      </c>
      <c r="C68" s="127">
        <v>126</v>
      </c>
      <c r="D68" s="127">
        <v>0</v>
      </c>
      <c r="E68" s="127">
        <v>0</v>
      </c>
      <c r="F68" s="155">
        <f t="shared" si="5"/>
        <v>126</v>
      </c>
      <c r="G68" s="326"/>
      <c r="H68" s="326"/>
      <c r="I68" s="326"/>
      <c r="J68" s="326"/>
    </row>
    <row r="69" spans="1:10" s="88" customFormat="1" ht="15" customHeight="1">
      <c r="A69" s="59"/>
      <c r="B69" s="120" t="s">
        <v>3578</v>
      </c>
      <c r="C69" s="127">
        <v>2</v>
      </c>
      <c r="D69" s="127">
        <v>0</v>
      </c>
      <c r="E69" s="127">
        <v>0</v>
      </c>
      <c r="F69" s="155">
        <f t="shared" si="5"/>
        <v>2</v>
      </c>
      <c r="G69" s="326"/>
      <c r="H69" s="326"/>
      <c r="I69" s="326"/>
      <c r="J69" s="326"/>
    </row>
    <row r="70" spans="1:10" s="88" customFormat="1" ht="15" customHeight="1">
      <c r="A70" s="59"/>
      <c r="B70" s="120" t="s">
        <v>3422</v>
      </c>
      <c r="C70" s="127">
        <v>9</v>
      </c>
      <c r="D70" s="127">
        <v>0</v>
      </c>
      <c r="E70" s="127">
        <v>0</v>
      </c>
      <c r="F70" s="155">
        <f t="shared" si="5"/>
        <v>9</v>
      </c>
      <c r="G70" s="326"/>
      <c r="H70" s="326"/>
      <c r="I70" s="326"/>
      <c r="J70" s="326"/>
    </row>
    <row r="71" spans="1:10" s="88" customFormat="1" ht="15" customHeight="1">
      <c r="A71" s="59"/>
      <c r="B71" s="120" t="s">
        <v>3410</v>
      </c>
      <c r="C71" s="127">
        <v>138</v>
      </c>
      <c r="D71" s="127">
        <v>0</v>
      </c>
      <c r="E71" s="127">
        <v>1</v>
      </c>
      <c r="F71" s="155">
        <f t="shared" si="5"/>
        <v>139</v>
      </c>
      <c r="G71" s="326"/>
      <c r="H71" s="326"/>
      <c r="I71" s="326"/>
      <c r="J71" s="326"/>
    </row>
    <row r="72" spans="1:10" s="88" customFormat="1" ht="15" customHeight="1">
      <c r="A72" s="59"/>
      <c r="B72" s="120" t="s">
        <v>3368</v>
      </c>
      <c r="C72" s="127">
        <v>13</v>
      </c>
      <c r="D72" s="127">
        <v>0</v>
      </c>
      <c r="E72" s="127">
        <v>0</v>
      </c>
      <c r="F72" s="155">
        <f t="shared" si="5"/>
        <v>13</v>
      </c>
      <c r="G72" s="326"/>
      <c r="H72" s="326"/>
      <c r="I72" s="326"/>
      <c r="J72" s="326"/>
    </row>
    <row r="73" spans="1:10" s="88" customFormat="1" ht="15" customHeight="1">
      <c r="A73" s="59"/>
      <c r="B73" s="120" t="s">
        <v>3579</v>
      </c>
      <c r="C73" s="127">
        <v>135</v>
      </c>
      <c r="D73" s="127">
        <v>0</v>
      </c>
      <c r="E73" s="127">
        <v>1</v>
      </c>
      <c r="F73" s="155">
        <f t="shared" si="5"/>
        <v>136</v>
      </c>
      <c r="G73" s="326"/>
      <c r="H73" s="326"/>
      <c r="I73" s="326"/>
      <c r="J73" s="326"/>
    </row>
    <row r="74" spans="1:10" s="88" customFormat="1" ht="15" customHeight="1">
      <c r="A74" s="59"/>
      <c r="B74" s="120" t="s">
        <v>3423</v>
      </c>
      <c r="C74" s="127">
        <v>39</v>
      </c>
      <c r="D74" s="127">
        <v>0</v>
      </c>
      <c r="E74" s="127">
        <v>0</v>
      </c>
      <c r="F74" s="155">
        <f t="shared" si="5"/>
        <v>39</v>
      </c>
      <c r="G74" s="326"/>
      <c r="H74" s="326"/>
      <c r="I74" s="326"/>
      <c r="J74" s="326"/>
    </row>
    <row r="75" spans="1:10" s="88" customFormat="1" ht="15" customHeight="1">
      <c r="A75" s="59"/>
      <c r="B75" s="120" t="s">
        <v>3369</v>
      </c>
      <c r="C75" s="127">
        <v>96</v>
      </c>
      <c r="D75" s="127">
        <v>0</v>
      </c>
      <c r="E75" s="127">
        <v>0</v>
      </c>
      <c r="F75" s="155">
        <f t="shared" si="5"/>
        <v>96</v>
      </c>
      <c r="G75" s="326"/>
      <c r="H75" s="326"/>
      <c r="I75" s="326"/>
      <c r="J75" s="326"/>
    </row>
    <row r="76" spans="1:10" s="88" customFormat="1" ht="15" customHeight="1">
      <c r="A76" s="59"/>
      <c r="B76" s="120" t="s">
        <v>3370</v>
      </c>
      <c r="C76" s="127">
        <v>127</v>
      </c>
      <c r="D76" s="127">
        <v>0</v>
      </c>
      <c r="E76" s="127">
        <v>0</v>
      </c>
      <c r="F76" s="155">
        <f t="shared" si="5"/>
        <v>127</v>
      </c>
      <c r="G76" s="326"/>
      <c r="H76" s="326"/>
      <c r="I76" s="326"/>
      <c r="J76" s="326"/>
    </row>
    <row r="77" spans="1:10" s="88" customFormat="1" ht="15" customHeight="1">
      <c r="A77" s="59"/>
      <c r="B77" s="120" t="s">
        <v>3371</v>
      </c>
      <c r="C77" s="127">
        <v>94</v>
      </c>
      <c r="D77" s="127">
        <v>0</v>
      </c>
      <c r="E77" s="127">
        <v>1</v>
      </c>
      <c r="F77" s="155">
        <f t="shared" si="5"/>
        <v>95</v>
      </c>
      <c r="G77" s="326"/>
      <c r="H77" s="326"/>
      <c r="I77" s="326"/>
      <c r="J77" s="326"/>
    </row>
    <row r="78" spans="1:10" s="88" customFormat="1" ht="15" customHeight="1">
      <c r="A78" s="59"/>
      <c r="B78" s="120" t="s">
        <v>3695</v>
      </c>
      <c r="C78" s="127">
        <v>1</v>
      </c>
      <c r="D78" s="127">
        <v>0</v>
      </c>
      <c r="E78" s="127">
        <v>0</v>
      </c>
      <c r="F78" s="155">
        <f t="shared" si="5"/>
        <v>1</v>
      </c>
      <c r="G78" s="326"/>
      <c r="H78" s="326"/>
      <c r="I78" s="326"/>
      <c r="J78" s="326"/>
    </row>
    <row r="79" spans="1:10" s="88" customFormat="1" ht="15" customHeight="1">
      <c r="A79" s="59"/>
      <c r="B79" s="120" t="s">
        <v>3577</v>
      </c>
      <c r="C79" s="127">
        <v>1</v>
      </c>
      <c r="D79" s="127">
        <v>0</v>
      </c>
      <c r="E79" s="127">
        <v>0</v>
      </c>
      <c r="F79" s="155">
        <f t="shared" si="5"/>
        <v>1</v>
      </c>
      <c r="G79" s="326"/>
      <c r="H79" s="326"/>
      <c r="I79" s="326"/>
      <c r="J79" s="326"/>
    </row>
    <row r="80" spans="1:10" s="88" customFormat="1" ht="15" customHeight="1">
      <c r="A80" s="59"/>
      <c r="B80" s="120" t="s">
        <v>3562</v>
      </c>
      <c r="C80" s="127">
        <v>5</v>
      </c>
      <c r="D80" s="127">
        <v>0</v>
      </c>
      <c r="E80" s="127">
        <v>0</v>
      </c>
      <c r="F80" s="155">
        <f t="shared" si="5"/>
        <v>5</v>
      </c>
      <c r="G80" s="326"/>
      <c r="H80" s="326"/>
      <c r="I80" s="326"/>
      <c r="J80" s="326"/>
    </row>
    <row r="81" spans="1:8" s="88" customFormat="1" ht="15" customHeight="1">
      <c r="A81" s="59"/>
      <c r="B81" s="120" t="s">
        <v>3372</v>
      </c>
      <c r="C81" s="127">
        <v>92</v>
      </c>
      <c r="D81" s="127">
        <v>0</v>
      </c>
      <c r="E81" s="127">
        <v>0</v>
      </c>
      <c r="F81" s="155">
        <f t="shared" si="5"/>
        <v>92</v>
      </c>
      <c r="G81" s="11"/>
      <c r="H81" s="11"/>
    </row>
    <row r="82" spans="1:8" s="88" customFormat="1" ht="15" customHeight="1">
      <c r="A82" s="59"/>
      <c r="B82" s="120" t="s">
        <v>3373</v>
      </c>
      <c r="C82" s="127">
        <v>5</v>
      </c>
      <c r="D82" s="127">
        <v>0</v>
      </c>
      <c r="E82" s="127">
        <v>0</v>
      </c>
      <c r="F82" s="155">
        <f t="shared" si="5"/>
        <v>5</v>
      </c>
      <c r="G82" s="11"/>
      <c r="H82" s="11"/>
    </row>
    <row r="83" spans="1:8" s="88" customFormat="1" ht="15" customHeight="1">
      <c r="A83" s="59"/>
      <c r="B83" s="120" t="s">
        <v>3575</v>
      </c>
      <c r="C83" s="127">
        <v>6</v>
      </c>
      <c r="D83" s="127">
        <v>0</v>
      </c>
      <c r="E83" s="127">
        <v>0</v>
      </c>
      <c r="F83" s="155">
        <f t="shared" ref="F83:F85" si="6">SUM(C83:E83)</f>
        <v>6</v>
      </c>
      <c r="G83" s="11"/>
      <c r="H83" s="11"/>
    </row>
    <row r="84" spans="1:8" s="88" customFormat="1" ht="15" customHeight="1">
      <c r="A84" s="59"/>
      <c r="B84" s="120" t="s">
        <v>3374</v>
      </c>
      <c r="C84" s="127">
        <v>14</v>
      </c>
      <c r="D84" s="127">
        <v>0</v>
      </c>
      <c r="E84" s="127">
        <v>0</v>
      </c>
      <c r="F84" s="155">
        <f t="shared" si="6"/>
        <v>14</v>
      </c>
      <c r="G84" s="11"/>
      <c r="H84" s="11"/>
    </row>
    <row r="85" spans="1:8" s="88" customFormat="1" ht="15" customHeight="1">
      <c r="A85" s="59"/>
      <c r="B85" s="120" t="s">
        <v>3424</v>
      </c>
      <c r="C85" s="127">
        <v>9</v>
      </c>
      <c r="D85" s="127">
        <v>0</v>
      </c>
      <c r="E85" s="127">
        <v>0</v>
      </c>
      <c r="F85" s="155">
        <f t="shared" si="6"/>
        <v>9</v>
      </c>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E16" sqref="E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6" t="s">
        <v>33</v>
      </c>
      <c r="B1" s="347"/>
      <c r="C1" s="348"/>
      <c r="D1" s="1"/>
      <c r="E1" s="354" t="s">
        <v>102</v>
      </c>
      <c r="F1" s="354"/>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3350</v>
      </c>
      <c r="B4" s="43"/>
      <c r="C4" s="5"/>
      <c r="D4" s="5"/>
      <c r="E4" s="5"/>
      <c r="F4" s="5"/>
      <c r="G4" s="6"/>
    </row>
    <row r="5" spans="1:10" s="8" customFormat="1" ht="6" customHeight="1">
      <c r="A5" s="49"/>
      <c r="B5" s="50"/>
      <c r="C5" s="7"/>
      <c r="D5" s="7"/>
      <c r="E5" s="7"/>
      <c r="F5" s="7"/>
    </row>
    <row r="6" spans="1:10" s="8" customFormat="1" ht="15" customHeight="1" thickBot="1">
      <c r="A6" s="349" t="s">
        <v>3693</v>
      </c>
      <c r="B6" s="350"/>
      <c r="C6" s="9"/>
      <c r="D6" s="9"/>
    </row>
    <row r="7" spans="1:10" s="2" customFormat="1" ht="21.75" customHeight="1">
      <c r="A7" s="51"/>
      <c r="B7" s="351"/>
      <c r="C7" s="353"/>
      <c r="D7" s="353"/>
      <c r="E7" s="353"/>
      <c r="F7" s="221"/>
    </row>
    <row r="8" spans="1:10" s="2" customFormat="1" ht="21.75" customHeight="1">
      <c r="A8" s="52"/>
      <c r="B8" s="352"/>
      <c r="C8" s="45" t="s">
        <v>35</v>
      </c>
      <c r="D8" s="45" t="s">
        <v>36</v>
      </c>
      <c r="E8" s="45" t="s">
        <v>37</v>
      </c>
      <c r="F8" s="45" t="s">
        <v>38</v>
      </c>
    </row>
    <row r="9" spans="1:10" s="8" customFormat="1" ht="26.25" customHeight="1">
      <c r="A9" s="53"/>
      <c r="B9" s="54" t="s">
        <v>38</v>
      </c>
      <c r="C9" s="155">
        <f>SUM(C12:C15)</f>
        <v>270</v>
      </c>
      <c r="D9" s="155">
        <f t="shared" ref="D9:F9" si="0">SUM(D12:D15)</f>
        <v>2</v>
      </c>
      <c r="E9" s="155">
        <f t="shared" si="0"/>
        <v>1</v>
      </c>
      <c r="F9" s="155">
        <f t="shared" si="0"/>
        <v>273</v>
      </c>
      <c r="G9" s="10"/>
      <c r="H9" s="10"/>
      <c r="I9" s="10"/>
      <c r="J9" s="10"/>
    </row>
    <row r="10" spans="1:10" s="8" customFormat="1" ht="11.25" customHeight="1">
      <c r="A10" s="53"/>
      <c r="B10" s="55"/>
      <c r="C10" s="285"/>
      <c r="D10" s="285"/>
      <c r="E10" s="285"/>
      <c r="F10" s="285"/>
      <c r="G10" s="10"/>
      <c r="H10" s="10"/>
      <c r="I10" s="10"/>
      <c r="J10" s="10"/>
    </row>
    <row r="11" spans="1:10" s="8" customFormat="1" ht="13.5" customHeight="1">
      <c r="A11" s="53"/>
      <c r="B11" s="55" t="s">
        <v>9</v>
      </c>
      <c r="C11" s="285"/>
      <c r="D11" s="285"/>
      <c r="E11" s="285"/>
      <c r="F11" s="285"/>
      <c r="G11" s="10"/>
      <c r="H11" s="10"/>
      <c r="I11" s="10"/>
      <c r="J11" s="10"/>
    </row>
    <row r="12" spans="1:10" s="8" customFormat="1" ht="13.5" customHeight="1">
      <c r="A12" s="56"/>
      <c r="B12" s="57" t="s">
        <v>5</v>
      </c>
      <c r="C12" s="298">
        <f>C18</f>
        <v>56</v>
      </c>
      <c r="D12" s="298">
        <f t="shared" ref="D12:E12" si="1">D18</f>
        <v>1</v>
      </c>
      <c r="E12" s="298">
        <f t="shared" si="1"/>
        <v>0</v>
      </c>
      <c r="F12" s="155">
        <f>SUM(C12:E12)</f>
        <v>57</v>
      </c>
      <c r="G12" s="10"/>
      <c r="H12" s="10"/>
      <c r="I12" s="10"/>
      <c r="J12" s="10"/>
    </row>
    <row r="13" spans="1:10" s="8" customFormat="1" ht="13.5" customHeight="1">
      <c r="A13" s="56"/>
      <c r="B13" s="57" t="s">
        <v>6</v>
      </c>
      <c r="C13" s="298">
        <f>SUM(C19:C28)</f>
        <v>33</v>
      </c>
      <c r="D13" s="298">
        <f>SUM(D19:D28)</f>
        <v>0</v>
      </c>
      <c r="E13" s="298">
        <f>SUM(E19:E28)</f>
        <v>0</v>
      </c>
      <c r="F13" s="155">
        <f t="shared" ref="F13:F15" si="2">SUM(C13:E13)</f>
        <v>33</v>
      </c>
      <c r="G13" s="10"/>
      <c r="H13" s="10"/>
      <c r="I13" s="10"/>
      <c r="J13" s="10"/>
    </row>
    <row r="14" spans="1:10" s="8" customFormat="1" ht="13.5" customHeight="1">
      <c r="A14" s="56"/>
      <c r="B14" s="57" t="s">
        <v>44</v>
      </c>
      <c r="C14" s="298">
        <f>SUM(C29:C30)</f>
        <v>79</v>
      </c>
      <c r="D14" s="298">
        <f>SUM(D29:D30)</f>
        <v>0</v>
      </c>
      <c r="E14" s="298">
        <f>SUM(E29:E30)</f>
        <v>1</v>
      </c>
      <c r="F14" s="155">
        <f t="shared" si="2"/>
        <v>80</v>
      </c>
      <c r="G14" s="10"/>
      <c r="H14" s="10"/>
      <c r="I14" s="10"/>
      <c r="J14" s="10"/>
    </row>
    <row r="15" spans="1:10" s="8" customFormat="1" ht="13.5" customHeight="1">
      <c r="A15" s="56"/>
      <c r="B15" s="57" t="s">
        <v>7</v>
      </c>
      <c r="C15" s="298">
        <f>SUM(C31:C90)</f>
        <v>102</v>
      </c>
      <c r="D15" s="298">
        <f>SUM(D31:D90)</f>
        <v>1</v>
      </c>
      <c r="E15" s="298">
        <f>SUM(E31:E90)</f>
        <v>0</v>
      </c>
      <c r="F15" s="155">
        <f t="shared" si="2"/>
        <v>103</v>
      </c>
      <c r="G15" s="10"/>
      <c r="H15" s="10"/>
      <c r="I15" s="10"/>
      <c r="J15" s="10"/>
    </row>
    <row r="16" spans="1:10" s="8" customFormat="1" ht="9" customHeight="1">
      <c r="A16" s="56"/>
      <c r="B16" s="57"/>
      <c r="C16" s="234"/>
      <c r="D16" s="234"/>
      <c r="E16" s="234"/>
      <c r="F16" s="234"/>
      <c r="G16" s="10"/>
      <c r="H16" s="10"/>
      <c r="I16" s="10"/>
      <c r="J16" s="10"/>
    </row>
    <row r="17" spans="1:68" s="8" customFormat="1" ht="13.5" customHeight="1">
      <c r="A17" s="56"/>
      <c r="B17" s="55" t="s">
        <v>10</v>
      </c>
      <c r="C17" s="234"/>
      <c r="D17" s="234"/>
      <c r="E17" s="234"/>
      <c r="F17" s="234"/>
      <c r="G17" s="280"/>
      <c r="H17" s="280"/>
      <c r="I17" s="280"/>
      <c r="J17" s="10"/>
    </row>
    <row r="18" spans="1:68" s="88" customFormat="1" ht="15" customHeight="1">
      <c r="A18" s="58"/>
      <c r="B18" s="120" t="s">
        <v>3355</v>
      </c>
      <c r="C18" s="235">
        <v>56</v>
      </c>
      <c r="D18" s="235">
        <v>1</v>
      </c>
      <c r="E18" s="235">
        <v>0</v>
      </c>
      <c r="F18" s="155">
        <f>SUM(C18:E18)</f>
        <v>57</v>
      </c>
      <c r="G18" s="228"/>
      <c r="H18" s="228"/>
      <c r="I18" s="28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3415</v>
      </c>
      <c r="C19" s="235">
        <v>6</v>
      </c>
      <c r="D19" s="235">
        <v>0</v>
      </c>
      <c r="E19" s="235">
        <v>0</v>
      </c>
      <c r="F19" s="155">
        <f t="shared" ref="F19:F52" si="3">SUM(C19:E19)</f>
        <v>6</v>
      </c>
      <c r="G19" s="228"/>
      <c r="H19" s="228"/>
      <c r="I19" s="28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3400</v>
      </c>
      <c r="C20" s="235">
        <v>2</v>
      </c>
      <c r="D20" s="235">
        <v>0</v>
      </c>
      <c r="E20" s="235">
        <v>0</v>
      </c>
      <c r="F20" s="155">
        <f t="shared" si="3"/>
        <v>2</v>
      </c>
      <c r="G20" s="228"/>
      <c r="H20" s="228"/>
      <c r="I20" s="28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3356</v>
      </c>
      <c r="C21" s="235">
        <v>1</v>
      </c>
      <c r="D21" s="235">
        <v>0</v>
      </c>
      <c r="E21" s="235">
        <v>0</v>
      </c>
      <c r="F21" s="155">
        <f t="shared" si="3"/>
        <v>1</v>
      </c>
      <c r="G21" s="228"/>
      <c r="H21" s="228"/>
      <c r="I21" s="28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3357</v>
      </c>
      <c r="C22" s="235">
        <v>1</v>
      </c>
      <c r="D22" s="235">
        <v>0</v>
      </c>
      <c r="E22" s="235">
        <v>0</v>
      </c>
      <c r="F22" s="155">
        <f t="shared" si="3"/>
        <v>1</v>
      </c>
      <c r="G22" s="228"/>
      <c r="H22" s="228"/>
      <c r="I22" s="280"/>
      <c r="J22" s="10"/>
    </row>
    <row r="23" spans="1:68" s="88" customFormat="1" ht="15" customHeight="1">
      <c r="A23" s="59"/>
      <c r="B23" s="120" t="s">
        <v>3405</v>
      </c>
      <c r="C23" s="235">
        <v>2</v>
      </c>
      <c r="D23" s="235">
        <v>0</v>
      </c>
      <c r="E23" s="235">
        <v>0</v>
      </c>
      <c r="F23" s="155">
        <f t="shared" si="3"/>
        <v>2</v>
      </c>
      <c r="G23" s="228"/>
      <c r="H23" s="228"/>
      <c r="I23" s="280"/>
      <c r="J23" s="10"/>
    </row>
    <row r="24" spans="1:68" s="88" customFormat="1" ht="15" customHeight="1">
      <c r="A24" s="59"/>
      <c r="B24" s="120" t="s">
        <v>3406</v>
      </c>
      <c r="C24" s="235">
        <v>2</v>
      </c>
      <c r="D24" s="235">
        <v>0</v>
      </c>
      <c r="E24" s="235">
        <v>0</v>
      </c>
      <c r="F24" s="155">
        <f t="shared" si="3"/>
        <v>2</v>
      </c>
      <c r="G24" s="228"/>
      <c r="H24" s="228"/>
      <c r="I24" s="280"/>
      <c r="J24" s="10"/>
    </row>
    <row r="25" spans="1:68" s="88" customFormat="1" ht="15" customHeight="1">
      <c r="A25" s="59"/>
      <c r="B25" s="120" t="s">
        <v>3414</v>
      </c>
      <c r="C25" s="235">
        <v>7</v>
      </c>
      <c r="D25" s="235">
        <v>0</v>
      </c>
      <c r="E25" s="235">
        <v>0</v>
      </c>
      <c r="F25" s="155">
        <f t="shared" si="3"/>
        <v>7</v>
      </c>
      <c r="G25" s="228"/>
      <c r="H25" s="228"/>
      <c r="I25" s="280"/>
      <c r="J25" s="10"/>
    </row>
    <row r="26" spans="1:68" s="88" customFormat="1" ht="15" customHeight="1">
      <c r="A26" s="59"/>
      <c r="B26" s="120" t="s">
        <v>3401</v>
      </c>
      <c r="C26" s="235">
        <v>2</v>
      </c>
      <c r="D26" s="235">
        <v>0</v>
      </c>
      <c r="E26" s="235">
        <v>0</v>
      </c>
      <c r="F26" s="155">
        <f t="shared" si="3"/>
        <v>2</v>
      </c>
      <c r="G26" s="228"/>
      <c r="H26" s="228"/>
      <c r="I26" s="280"/>
      <c r="J26" s="10"/>
    </row>
    <row r="27" spans="1:68" s="88" customFormat="1" ht="15" customHeight="1">
      <c r="A27" s="59"/>
      <c r="B27" s="120" t="s">
        <v>3403</v>
      </c>
      <c r="C27" s="235">
        <v>5</v>
      </c>
      <c r="D27" s="235">
        <v>0</v>
      </c>
      <c r="E27" s="235">
        <v>0</v>
      </c>
      <c r="F27" s="155">
        <f t="shared" si="3"/>
        <v>5</v>
      </c>
      <c r="G27" s="228"/>
      <c r="H27" s="228"/>
      <c r="I27" s="280"/>
      <c r="J27" s="10"/>
    </row>
    <row r="28" spans="1:68" s="88" customFormat="1" ht="15" customHeight="1">
      <c r="A28" s="58"/>
      <c r="B28" s="120" t="s">
        <v>3404</v>
      </c>
      <c r="C28" s="235">
        <v>5</v>
      </c>
      <c r="D28" s="235">
        <v>0</v>
      </c>
      <c r="E28" s="235">
        <v>0</v>
      </c>
      <c r="F28" s="155">
        <f t="shared" si="3"/>
        <v>5</v>
      </c>
      <c r="G28" s="228"/>
      <c r="H28" s="228"/>
      <c r="I28" s="280"/>
      <c r="J28" s="10"/>
    </row>
    <row r="29" spans="1:68" s="88" customFormat="1" ht="15" customHeight="1">
      <c r="A29" s="59"/>
      <c r="B29" s="120" t="s">
        <v>3359</v>
      </c>
      <c r="C29" s="235">
        <v>25</v>
      </c>
      <c r="D29" s="235">
        <v>0</v>
      </c>
      <c r="E29" s="235">
        <v>0</v>
      </c>
      <c r="F29" s="155">
        <f t="shared" si="3"/>
        <v>25</v>
      </c>
      <c r="G29" s="228"/>
      <c r="H29" s="228"/>
      <c r="I29" s="280"/>
      <c r="J29" s="10"/>
    </row>
    <row r="30" spans="1:68" s="88" customFormat="1" ht="15" customHeight="1">
      <c r="A30" s="59"/>
      <c r="B30" s="120" t="s">
        <v>3360</v>
      </c>
      <c r="C30" s="235">
        <v>54</v>
      </c>
      <c r="D30" s="235">
        <v>0</v>
      </c>
      <c r="E30" s="235">
        <v>1</v>
      </c>
      <c r="F30" s="155">
        <f t="shared" si="3"/>
        <v>55</v>
      </c>
      <c r="G30" s="228"/>
      <c r="H30" s="228"/>
      <c r="I30" s="280"/>
      <c r="J30" s="10"/>
    </row>
    <row r="31" spans="1:68" s="88" customFormat="1" ht="15" customHeight="1">
      <c r="A31" s="59"/>
      <c r="B31" s="120" t="s">
        <v>3409</v>
      </c>
      <c r="C31" s="235">
        <v>9</v>
      </c>
      <c r="D31" s="235">
        <v>0</v>
      </c>
      <c r="E31" s="235">
        <v>0</v>
      </c>
      <c r="F31" s="155">
        <f t="shared" si="3"/>
        <v>9</v>
      </c>
      <c r="G31" s="228"/>
      <c r="H31" s="228"/>
      <c r="I31" s="280"/>
      <c r="J31" s="10"/>
    </row>
    <row r="32" spans="1:68" s="88" customFormat="1" ht="15" customHeight="1">
      <c r="A32" s="59"/>
      <c r="B32" s="120" t="s">
        <v>3688</v>
      </c>
      <c r="C32" s="235">
        <v>5</v>
      </c>
      <c r="D32" s="235">
        <v>0</v>
      </c>
      <c r="E32" s="235">
        <v>0</v>
      </c>
      <c r="F32" s="155">
        <f t="shared" si="3"/>
        <v>5</v>
      </c>
      <c r="G32" s="228"/>
      <c r="H32" s="228"/>
      <c r="I32" s="280"/>
      <c r="J32" s="10"/>
    </row>
    <row r="33" spans="1:10" s="88" customFormat="1" ht="15" customHeight="1">
      <c r="A33" s="59"/>
      <c r="B33" s="120" t="s">
        <v>3361</v>
      </c>
      <c r="C33" s="235">
        <v>18</v>
      </c>
      <c r="D33" s="235">
        <v>0</v>
      </c>
      <c r="E33" s="235">
        <v>0</v>
      </c>
      <c r="F33" s="155">
        <f t="shared" si="3"/>
        <v>18</v>
      </c>
      <c r="G33" s="228"/>
      <c r="H33" s="228"/>
      <c r="I33" s="280"/>
      <c r="J33" s="10"/>
    </row>
    <row r="34" spans="1:10" s="88" customFormat="1" ht="15" customHeight="1">
      <c r="A34" s="59"/>
      <c r="B34" s="120" t="s">
        <v>3362</v>
      </c>
      <c r="C34" s="235">
        <v>16</v>
      </c>
      <c r="D34" s="235">
        <v>0</v>
      </c>
      <c r="E34" s="235">
        <v>0</v>
      </c>
      <c r="F34" s="155">
        <f t="shared" si="3"/>
        <v>16</v>
      </c>
      <c r="G34" s="228"/>
      <c r="H34" s="228"/>
      <c r="I34" s="280"/>
      <c r="J34" s="10"/>
    </row>
    <row r="35" spans="1:10" s="88" customFormat="1" ht="25.15" customHeight="1">
      <c r="A35" s="59"/>
      <c r="B35" s="120" t="s">
        <v>3364</v>
      </c>
      <c r="C35" s="235">
        <v>3</v>
      </c>
      <c r="D35" s="235">
        <v>0</v>
      </c>
      <c r="E35" s="235">
        <v>0</v>
      </c>
      <c r="F35" s="155">
        <f t="shared" si="3"/>
        <v>3</v>
      </c>
      <c r="G35" s="228"/>
      <c r="H35" s="228"/>
      <c r="I35" s="280"/>
      <c r="J35" s="10"/>
    </row>
    <row r="36" spans="1:10" s="88" customFormat="1" ht="15" customHeight="1">
      <c r="A36" s="59"/>
      <c r="B36" s="120" t="s">
        <v>3365</v>
      </c>
      <c r="C36" s="235">
        <v>2</v>
      </c>
      <c r="D36" s="235">
        <v>0</v>
      </c>
      <c r="E36" s="235">
        <v>0</v>
      </c>
      <c r="F36" s="155">
        <f t="shared" si="3"/>
        <v>2</v>
      </c>
      <c r="G36" s="228"/>
      <c r="H36" s="228"/>
      <c r="I36" s="280"/>
      <c r="J36" s="10"/>
    </row>
    <row r="37" spans="1:10" s="88" customFormat="1" ht="15" customHeight="1">
      <c r="A37" s="59"/>
      <c r="B37" s="120" t="s">
        <v>3366</v>
      </c>
      <c r="C37" s="235">
        <v>18</v>
      </c>
      <c r="D37" s="235">
        <v>0</v>
      </c>
      <c r="E37" s="235">
        <v>0</v>
      </c>
      <c r="F37" s="155">
        <f t="shared" si="3"/>
        <v>18</v>
      </c>
      <c r="G37" s="228"/>
      <c r="H37" s="228"/>
      <c r="I37" s="280"/>
      <c r="J37" s="10"/>
    </row>
    <row r="38" spans="1:10" s="88" customFormat="1" ht="15" customHeight="1">
      <c r="A38" s="59"/>
      <c r="B38" s="120" t="s">
        <v>3425</v>
      </c>
      <c r="C38" s="235">
        <v>1</v>
      </c>
      <c r="D38" s="235">
        <v>0</v>
      </c>
      <c r="E38" s="235">
        <v>0</v>
      </c>
      <c r="F38" s="155">
        <f t="shared" si="3"/>
        <v>1</v>
      </c>
      <c r="G38" s="228"/>
      <c r="H38" s="228"/>
      <c r="I38" s="280"/>
      <c r="J38" s="10"/>
    </row>
    <row r="39" spans="1:10" s="88" customFormat="1" ht="15" customHeight="1">
      <c r="A39" s="59"/>
      <c r="B39" s="120" t="s">
        <v>3560</v>
      </c>
      <c r="C39" s="235">
        <v>1</v>
      </c>
      <c r="D39" s="235">
        <v>0</v>
      </c>
      <c r="E39" s="235">
        <v>0</v>
      </c>
      <c r="F39" s="155">
        <f t="shared" si="3"/>
        <v>1</v>
      </c>
      <c r="G39" s="228"/>
      <c r="H39" s="228"/>
      <c r="I39" s="280"/>
      <c r="J39" s="10"/>
    </row>
    <row r="40" spans="1:10" s="88" customFormat="1" ht="15" customHeight="1">
      <c r="A40" s="59"/>
      <c r="B40" s="120" t="s">
        <v>3561</v>
      </c>
      <c r="C40" s="88">
        <v>1</v>
      </c>
      <c r="D40" s="88">
        <v>0</v>
      </c>
      <c r="E40" s="88">
        <v>0</v>
      </c>
      <c r="F40" s="155">
        <f t="shared" si="3"/>
        <v>1</v>
      </c>
      <c r="G40" s="228"/>
      <c r="H40" s="228"/>
      <c r="I40" s="280"/>
      <c r="J40" s="10"/>
    </row>
    <row r="41" spans="1:10" s="88" customFormat="1" ht="15" customHeight="1">
      <c r="A41" s="59"/>
      <c r="B41" s="120" t="s">
        <v>3563</v>
      </c>
      <c r="C41" s="235">
        <v>1</v>
      </c>
      <c r="D41" s="235">
        <v>0</v>
      </c>
      <c r="E41" s="235">
        <v>0</v>
      </c>
      <c r="F41" s="155">
        <f t="shared" si="3"/>
        <v>1</v>
      </c>
      <c r="G41" s="228"/>
      <c r="H41" s="228"/>
      <c r="I41" s="280"/>
      <c r="J41" s="10"/>
    </row>
    <row r="42" spans="1:10" s="88" customFormat="1" ht="15" customHeight="1">
      <c r="A42" s="59"/>
      <c r="B42" s="120" t="s">
        <v>3426</v>
      </c>
      <c r="C42" s="127">
        <v>2</v>
      </c>
      <c r="D42" s="127">
        <v>0</v>
      </c>
      <c r="E42" s="127">
        <v>0</v>
      </c>
      <c r="F42" s="155">
        <f t="shared" si="3"/>
        <v>2</v>
      </c>
      <c r="G42" s="228"/>
      <c r="H42" s="228"/>
      <c r="I42" s="280"/>
      <c r="J42" s="10"/>
    </row>
    <row r="43" spans="1:10" s="88" customFormat="1" ht="15" customHeight="1">
      <c r="A43" s="59"/>
      <c r="B43" s="120" t="s">
        <v>3398</v>
      </c>
      <c r="C43" s="127">
        <v>3</v>
      </c>
      <c r="D43" s="127">
        <v>0</v>
      </c>
      <c r="E43" s="127">
        <v>0</v>
      </c>
      <c r="F43" s="155">
        <f t="shared" si="3"/>
        <v>3</v>
      </c>
      <c r="G43" s="228"/>
      <c r="H43" s="228"/>
      <c r="I43" s="280"/>
      <c r="J43" s="10"/>
    </row>
    <row r="44" spans="1:10" s="88" customFormat="1" ht="15" customHeight="1">
      <c r="A44" s="59"/>
      <c r="B44" s="120" t="s">
        <v>3434</v>
      </c>
      <c r="C44" s="127">
        <v>1</v>
      </c>
      <c r="D44" s="127">
        <v>0</v>
      </c>
      <c r="E44" s="127">
        <v>0</v>
      </c>
      <c r="F44" s="155">
        <f t="shared" si="3"/>
        <v>1</v>
      </c>
      <c r="G44" s="228"/>
      <c r="H44" s="228"/>
      <c r="I44" s="280"/>
      <c r="J44" s="10"/>
    </row>
    <row r="45" spans="1:10" s="88" customFormat="1" ht="15" customHeight="1">
      <c r="A45" s="59"/>
      <c r="B45" s="120" t="s">
        <v>3422</v>
      </c>
      <c r="C45" s="127">
        <v>0</v>
      </c>
      <c r="D45" s="127">
        <v>1</v>
      </c>
      <c r="E45" s="127">
        <v>0</v>
      </c>
      <c r="F45" s="155">
        <f t="shared" si="3"/>
        <v>1</v>
      </c>
      <c r="G45" s="228"/>
      <c r="H45" s="228"/>
      <c r="I45" s="280"/>
      <c r="J45" s="10"/>
    </row>
    <row r="46" spans="1:10" s="88" customFormat="1" ht="15" customHeight="1">
      <c r="A46" s="59"/>
      <c r="B46" s="120" t="s">
        <v>3410</v>
      </c>
      <c r="C46" s="127">
        <v>3</v>
      </c>
      <c r="D46" s="127">
        <v>0</v>
      </c>
      <c r="E46" s="127">
        <v>0</v>
      </c>
      <c r="F46" s="155">
        <f t="shared" si="3"/>
        <v>3</v>
      </c>
      <c r="G46" s="11"/>
      <c r="H46" s="11"/>
    </row>
    <row r="47" spans="1:10" s="88" customFormat="1" ht="15" customHeight="1">
      <c r="A47" s="59"/>
      <c r="B47" s="120" t="s">
        <v>3368</v>
      </c>
      <c r="C47" s="127">
        <v>4</v>
      </c>
      <c r="D47" s="127">
        <v>0</v>
      </c>
      <c r="E47" s="127">
        <v>0</v>
      </c>
      <c r="F47" s="155">
        <f t="shared" si="3"/>
        <v>4</v>
      </c>
      <c r="G47" s="11"/>
      <c r="H47" s="11"/>
    </row>
    <row r="48" spans="1:10" s="88" customFormat="1" ht="15" customHeight="1">
      <c r="A48" s="59"/>
      <c r="B48" s="120" t="s">
        <v>3423</v>
      </c>
      <c r="C48" s="127">
        <v>2</v>
      </c>
      <c r="D48" s="127">
        <v>0</v>
      </c>
      <c r="E48" s="127">
        <v>0</v>
      </c>
      <c r="F48" s="155">
        <f t="shared" si="3"/>
        <v>2</v>
      </c>
      <c r="G48" s="11"/>
      <c r="H48" s="11"/>
    </row>
    <row r="49" spans="1:8" s="88" customFormat="1" ht="15" customHeight="1">
      <c r="A49" s="59"/>
      <c r="B49" s="120" t="s">
        <v>3369</v>
      </c>
      <c r="C49" s="127">
        <v>1</v>
      </c>
      <c r="D49" s="127">
        <v>0</v>
      </c>
      <c r="E49" s="127">
        <v>0</v>
      </c>
      <c r="F49" s="155">
        <f t="shared" si="3"/>
        <v>1</v>
      </c>
      <c r="G49" s="11"/>
      <c r="H49" s="11"/>
    </row>
    <row r="50" spans="1:8" s="88" customFormat="1" ht="15" customHeight="1">
      <c r="A50" s="59"/>
      <c r="B50" s="120" t="s">
        <v>3372</v>
      </c>
      <c r="C50" s="127">
        <v>2</v>
      </c>
      <c r="D50" s="127">
        <v>0</v>
      </c>
      <c r="E50" s="127">
        <v>0</v>
      </c>
      <c r="F50" s="155">
        <f t="shared" si="3"/>
        <v>2</v>
      </c>
      <c r="G50" s="11"/>
      <c r="H50" s="11"/>
    </row>
    <row r="51" spans="1:8" s="88" customFormat="1" ht="15" customHeight="1">
      <c r="A51" s="59"/>
      <c r="B51" s="120" t="s">
        <v>3575</v>
      </c>
      <c r="C51" s="127">
        <v>1</v>
      </c>
      <c r="D51" s="127">
        <v>0</v>
      </c>
      <c r="E51" s="127">
        <v>0</v>
      </c>
      <c r="F51" s="155">
        <f t="shared" si="3"/>
        <v>1</v>
      </c>
      <c r="G51" s="11"/>
      <c r="H51" s="11"/>
    </row>
    <row r="52" spans="1:8" s="88" customFormat="1" ht="15" customHeight="1">
      <c r="A52" s="59"/>
      <c r="B52" s="120" t="s">
        <v>3374</v>
      </c>
      <c r="C52" s="127">
        <v>8</v>
      </c>
      <c r="D52" s="127">
        <v>0</v>
      </c>
      <c r="E52" s="127">
        <v>0</v>
      </c>
      <c r="F52" s="155">
        <f t="shared" si="3"/>
        <v>8</v>
      </c>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22"/>
      <c r="B81" s="121"/>
      <c r="C81" s="222"/>
      <c r="D81" s="222"/>
      <c r="E81" s="222"/>
      <c r="F81" s="222"/>
    </row>
    <row r="82" spans="1:6" s="15" customFormat="1" ht="15" customHeight="1">
      <c r="A82" s="90"/>
      <c r="B82" s="220"/>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topLeftCell="A7" workbookViewId="0">
      <selection activeCell="E16" sqref="E16"/>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6" t="s">
        <v>33</v>
      </c>
      <c r="B1" s="347"/>
      <c r="C1" s="348"/>
      <c r="D1" s="1"/>
      <c r="E1" s="354" t="s">
        <v>102</v>
      </c>
      <c r="F1" s="354"/>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9" t="s">
        <v>3693</v>
      </c>
      <c r="B6" s="350"/>
      <c r="C6" s="9"/>
    </row>
    <row r="7" spans="1:7" s="2" customFormat="1" ht="21.75" customHeight="1">
      <c r="A7" s="51"/>
      <c r="B7" s="351"/>
      <c r="C7" s="353"/>
      <c r="D7" s="353"/>
      <c r="E7" s="353"/>
      <c r="F7" s="138"/>
    </row>
    <row r="8" spans="1:7" s="2" customFormat="1" ht="21.75" customHeight="1">
      <c r="A8" s="52"/>
      <c r="B8" s="352"/>
      <c r="C8" s="45" t="s">
        <v>35</v>
      </c>
      <c r="D8" s="45" t="s">
        <v>36</v>
      </c>
      <c r="E8" s="45" t="s">
        <v>37</v>
      </c>
      <c r="F8" s="45" t="s">
        <v>38</v>
      </c>
    </row>
    <row r="9" spans="1:7" s="8" customFormat="1" ht="26.25" customHeight="1">
      <c r="A9" s="53"/>
      <c r="B9" s="54" t="s">
        <v>38</v>
      </c>
      <c r="C9" s="155">
        <f>SUM(C12:C15)</f>
        <v>414</v>
      </c>
      <c r="D9" s="155">
        <f>SUM(D12:D15)</f>
        <v>5</v>
      </c>
      <c r="E9" s="155">
        <f>SUM(E12:E15)</f>
        <v>1</v>
      </c>
      <c r="F9" s="155">
        <f>SUM(C9:E9)</f>
        <v>420</v>
      </c>
      <c r="G9" s="10"/>
    </row>
    <row r="10" spans="1:7" s="8" customFormat="1" ht="9.9499999999999993" customHeight="1">
      <c r="A10" s="53"/>
      <c r="B10" s="55"/>
      <c r="C10" s="285"/>
      <c r="D10" s="285"/>
      <c r="E10" s="285"/>
      <c r="F10" s="285"/>
      <c r="G10" s="10"/>
    </row>
    <row r="11" spans="1:7" s="8" customFormat="1" ht="15" customHeight="1">
      <c r="A11" s="53"/>
      <c r="B11" s="55" t="s">
        <v>9</v>
      </c>
      <c r="C11" s="285"/>
      <c r="D11" s="285"/>
      <c r="E11" s="285"/>
      <c r="F11" s="285"/>
      <c r="G11" s="10"/>
    </row>
    <row r="12" spans="1:7" s="8" customFormat="1" ht="15" customHeight="1">
      <c r="A12" s="56"/>
      <c r="B12" s="57" t="s">
        <v>5</v>
      </c>
      <c r="C12" s="234">
        <f>C18+C19</f>
        <v>12</v>
      </c>
      <c r="D12" s="234">
        <f t="shared" ref="D12:E12" si="0">D18+D19</f>
        <v>0</v>
      </c>
      <c r="E12" s="234">
        <f t="shared" si="0"/>
        <v>0</v>
      </c>
      <c r="F12" s="285">
        <f>SUM(C12:E12)</f>
        <v>12</v>
      </c>
    </row>
    <row r="13" spans="1:7" s="8" customFormat="1" ht="15" customHeight="1">
      <c r="A13" s="56"/>
      <c r="B13" s="57" t="s">
        <v>6</v>
      </c>
      <c r="C13" s="234">
        <f>SUM(C20:C36)</f>
        <v>87</v>
      </c>
      <c r="D13" s="234">
        <f>SUM(D20:D36)</f>
        <v>2</v>
      </c>
      <c r="E13" s="234">
        <f>SUM(E20:E36)</f>
        <v>0</v>
      </c>
      <c r="F13" s="285">
        <f t="shared" ref="F13:F15" si="1">SUM(C13:E13)</f>
        <v>89</v>
      </c>
    </row>
    <row r="14" spans="1:7" s="8" customFormat="1" ht="15" customHeight="1">
      <c r="A14" s="56"/>
      <c r="B14" s="57" t="s">
        <v>44</v>
      </c>
      <c r="C14" s="234">
        <f>SUM(C37:C38)</f>
        <v>26</v>
      </c>
      <c r="D14" s="234">
        <f>SUM(D37:D38)</f>
        <v>0</v>
      </c>
      <c r="E14" s="234">
        <f>SUM(E37:E38)</f>
        <v>0</v>
      </c>
      <c r="F14" s="285">
        <f t="shared" si="1"/>
        <v>26</v>
      </c>
    </row>
    <row r="15" spans="1:7" s="8" customFormat="1" ht="15" customHeight="1">
      <c r="A15" s="56"/>
      <c r="B15" s="57" t="s">
        <v>7</v>
      </c>
      <c r="C15" s="234">
        <f>SUM(C39:C99)</f>
        <v>289</v>
      </c>
      <c r="D15" s="234">
        <f>SUM(D39:D99)</f>
        <v>3</v>
      </c>
      <c r="E15" s="234">
        <f>SUM(E39:E99)</f>
        <v>1</v>
      </c>
      <c r="F15" s="285">
        <f t="shared" si="1"/>
        <v>293</v>
      </c>
    </row>
    <row r="16" spans="1:7" s="8" customFormat="1" ht="9.9499999999999993" customHeight="1">
      <c r="A16" s="56"/>
      <c r="B16" s="57"/>
      <c r="C16" s="233"/>
      <c r="D16" s="233"/>
      <c r="E16" s="233"/>
      <c r="F16" s="234"/>
    </row>
    <row r="17" spans="1:8" s="8" customFormat="1" ht="13.5" customHeight="1">
      <c r="A17" s="56"/>
      <c r="B17" s="55" t="s">
        <v>10</v>
      </c>
      <c r="C17" s="233"/>
      <c r="D17" s="233"/>
      <c r="E17" s="233"/>
      <c r="F17" s="234"/>
    </row>
    <row r="18" spans="1:8" s="88" customFormat="1" ht="15" customHeight="1">
      <c r="A18" s="62"/>
      <c r="B18" s="120" t="s">
        <v>3355</v>
      </c>
      <c r="C18" s="235">
        <v>10</v>
      </c>
      <c r="D18" s="235">
        <v>0</v>
      </c>
      <c r="E18" s="235">
        <v>0</v>
      </c>
      <c r="F18" s="155">
        <f>SUM(C18:E18)</f>
        <v>10</v>
      </c>
      <c r="G18" s="11"/>
      <c r="H18" s="325"/>
    </row>
    <row r="19" spans="1:8" s="88" customFormat="1" ht="15" customHeight="1">
      <c r="A19" s="62"/>
      <c r="B19" s="120" t="s">
        <v>3555</v>
      </c>
      <c r="C19" s="235">
        <v>2</v>
      </c>
      <c r="D19" s="235">
        <v>0</v>
      </c>
      <c r="E19" s="235">
        <v>0</v>
      </c>
      <c r="F19" s="155">
        <f t="shared" ref="F19:F67" si="2">SUM(C19:E19)</f>
        <v>2</v>
      </c>
      <c r="G19" s="11"/>
      <c r="H19" s="325"/>
    </row>
    <row r="20" spans="1:8" s="88" customFormat="1" ht="15" customHeight="1">
      <c r="A20" s="62"/>
      <c r="B20" s="120" t="s">
        <v>3415</v>
      </c>
      <c r="C20" s="235">
        <v>32</v>
      </c>
      <c r="D20" s="235">
        <v>0</v>
      </c>
      <c r="E20" s="235">
        <v>0</v>
      </c>
      <c r="F20" s="155">
        <f t="shared" si="2"/>
        <v>32</v>
      </c>
      <c r="G20" s="11"/>
      <c r="H20" s="325"/>
    </row>
    <row r="21" spans="1:8" s="88" customFormat="1" ht="15" customHeight="1">
      <c r="A21" s="62"/>
      <c r="B21" s="120" t="s">
        <v>3400</v>
      </c>
      <c r="C21" s="235">
        <v>3</v>
      </c>
      <c r="D21" s="235">
        <v>0</v>
      </c>
      <c r="E21" s="235">
        <v>0</v>
      </c>
      <c r="F21" s="155">
        <f t="shared" si="2"/>
        <v>3</v>
      </c>
      <c r="G21" s="11"/>
      <c r="H21" s="325"/>
    </row>
    <row r="22" spans="1:8" s="88" customFormat="1" ht="15" customHeight="1">
      <c r="A22" s="62"/>
      <c r="B22" s="120" t="s">
        <v>3356</v>
      </c>
      <c r="C22" s="235">
        <v>4</v>
      </c>
      <c r="D22" s="235">
        <v>0</v>
      </c>
      <c r="E22" s="235">
        <v>0</v>
      </c>
      <c r="F22" s="155">
        <f t="shared" si="2"/>
        <v>4</v>
      </c>
      <c r="G22" s="11"/>
      <c r="H22" s="325"/>
    </row>
    <row r="23" spans="1:8" s="88" customFormat="1" ht="15" customHeight="1">
      <c r="A23" s="62"/>
      <c r="B23" s="120" t="s">
        <v>3357</v>
      </c>
      <c r="C23" s="235">
        <v>9</v>
      </c>
      <c r="D23" s="235">
        <v>0</v>
      </c>
      <c r="E23" s="235">
        <v>0</v>
      </c>
      <c r="F23" s="155">
        <f t="shared" si="2"/>
        <v>9</v>
      </c>
      <c r="G23" s="11"/>
      <c r="H23" s="325"/>
    </row>
    <row r="24" spans="1:8" s="88" customFormat="1" ht="15" customHeight="1">
      <c r="A24" s="62"/>
      <c r="B24" s="120" t="s">
        <v>3405</v>
      </c>
      <c r="C24" s="235">
        <v>4</v>
      </c>
      <c r="D24" s="235">
        <v>0</v>
      </c>
      <c r="E24" s="235">
        <v>0</v>
      </c>
      <c r="F24" s="155">
        <f t="shared" si="2"/>
        <v>4</v>
      </c>
      <c r="G24" s="11"/>
      <c r="H24" s="325"/>
    </row>
    <row r="25" spans="1:8" s="88" customFormat="1" ht="15" customHeight="1">
      <c r="A25" s="62"/>
      <c r="B25" s="120" t="s">
        <v>3358</v>
      </c>
      <c r="C25" s="235">
        <v>1</v>
      </c>
      <c r="D25" s="235">
        <v>1</v>
      </c>
      <c r="E25" s="235">
        <v>0</v>
      </c>
      <c r="F25" s="155">
        <f t="shared" si="2"/>
        <v>2</v>
      </c>
      <c r="G25" s="11"/>
      <c r="H25" s="325"/>
    </row>
    <row r="26" spans="1:8" s="88" customFormat="1" ht="15" customHeight="1">
      <c r="A26" s="62"/>
      <c r="B26" s="120" t="s">
        <v>3406</v>
      </c>
      <c r="C26" s="235">
        <v>1</v>
      </c>
      <c r="D26" s="235">
        <v>0</v>
      </c>
      <c r="E26" s="235">
        <v>0</v>
      </c>
      <c r="F26" s="155">
        <f t="shared" si="2"/>
        <v>1</v>
      </c>
      <c r="G26" s="11"/>
      <c r="H26" s="325"/>
    </row>
    <row r="27" spans="1:8" s="88" customFormat="1" ht="15" customHeight="1">
      <c r="A27" s="62"/>
      <c r="B27" s="120" t="s">
        <v>3412</v>
      </c>
      <c r="C27" s="235">
        <v>8</v>
      </c>
      <c r="D27" s="235">
        <v>0</v>
      </c>
      <c r="E27" s="235">
        <v>0</v>
      </c>
      <c r="F27" s="155">
        <f t="shared" si="2"/>
        <v>8</v>
      </c>
      <c r="G27" s="11"/>
      <c r="H27" s="325"/>
    </row>
    <row r="28" spans="1:8" s="88" customFormat="1" ht="15" customHeight="1">
      <c r="A28" s="62"/>
      <c r="B28" s="120" t="s">
        <v>3413</v>
      </c>
      <c r="C28" s="235">
        <v>1</v>
      </c>
      <c r="D28" s="235">
        <v>0</v>
      </c>
      <c r="E28" s="235">
        <v>0</v>
      </c>
      <c r="F28" s="155">
        <f t="shared" si="2"/>
        <v>1</v>
      </c>
      <c r="G28" s="11"/>
      <c r="H28" s="325"/>
    </row>
    <row r="29" spans="1:8" s="88" customFormat="1" ht="15" customHeight="1">
      <c r="A29" s="62"/>
      <c r="B29" s="120" t="s">
        <v>3414</v>
      </c>
      <c r="C29" s="235">
        <v>6</v>
      </c>
      <c r="D29" s="235">
        <v>0</v>
      </c>
      <c r="E29" s="235">
        <v>0</v>
      </c>
      <c r="F29" s="155">
        <f t="shared" si="2"/>
        <v>6</v>
      </c>
      <c r="G29" s="11"/>
      <c r="H29" s="325"/>
    </row>
    <row r="30" spans="1:8" s="88" customFormat="1" ht="15" customHeight="1">
      <c r="A30" s="62"/>
      <c r="B30" s="120" t="s">
        <v>3401</v>
      </c>
      <c r="C30" s="235">
        <v>3</v>
      </c>
      <c r="D30" s="235">
        <v>1</v>
      </c>
      <c r="E30" s="235">
        <v>0</v>
      </c>
      <c r="F30" s="155">
        <f t="shared" si="2"/>
        <v>4</v>
      </c>
      <c r="G30" s="11"/>
      <c r="H30" s="325"/>
    </row>
    <row r="31" spans="1:8" s="88" customFormat="1" ht="15" customHeight="1">
      <c r="A31" s="62"/>
      <c r="B31" s="120" t="s">
        <v>3407</v>
      </c>
      <c r="C31" s="235">
        <v>6</v>
      </c>
      <c r="D31" s="235">
        <v>0</v>
      </c>
      <c r="E31" s="235">
        <v>0</v>
      </c>
      <c r="F31" s="155">
        <f t="shared" si="2"/>
        <v>6</v>
      </c>
      <c r="G31" s="11"/>
      <c r="H31" s="325"/>
    </row>
    <row r="32" spans="1:8" s="88" customFormat="1" ht="15" customHeight="1">
      <c r="A32" s="62"/>
      <c r="B32" s="120" t="s">
        <v>3402</v>
      </c>
      <c r="C32" s="235">
        <v>1</v>
      </c>
      <c r="D32" s="235">
        <v>0</v>
      </c>
      <c r="E32" s="235">
        <v>0</v>
      </c>
      <c r="F32" s="155">
        <f t="shared" si="2"/>
        <v>1</v>
      </c>
      <c r="G32" s="11"/>
      <c r="H32" s="325"/>
    </row>
    <row r="33" spans="1:8" s="88" customFormat="1" ht="15" customHeight="1">
      <c r="A33" s="62"/>
      <c r="B33" s="120" t="s">
        <v>3403</v>
      </c>
      <c r="C33" s="235">
        <v>4</v>
      </c>
      <c r="D33" s="235">
        <v>0</v>
      </c>
      <c r="E33" s="235">
        <v>0</v>
      </c>
      <c r="F33" s="155">
        <f t="shared" si="2"/>
        <v>4</v>
      </c>
      <c r="G33" s="11"/>
      <c r="H33" s="325"/>
    </row>
    <row r="34" spans="1:8" s="88" customFormat="1" ht="15" customHeight="1">
      <c r="A34" s="62"/>
      <c r="B34" s="120" t="s">
        <v>3404</v>
      </c>
      <c r="C34" s="235">
        <v>1</v>
      </c>
      <c r="D34" s="235">
        <v>0</v>
      </c>
      <c r="E34" s="235">
        <v>0</v>
      </c>
      <c r="F34" s="155">
        <f t="shared" si="2"/>
        <v>1</v>
      </c>
      <c r="G34" s="11"/>
      <c r="H34" s="325"/>
    </row>
    <row r="35" spans="1:8" s="88" customFormat="1" ht="15" customHeight="1">
      <c r="A35" s="62"/>
      <c r="B35" s="120" t="s">
        <v>3418</v>
      </c>
      <c r="C35" s="235">
        <v>1</v>
      </c>
      <c r="D35" s="235">
        <v>0</v>
      </c>
      <c r="E35" s="235">
        <v>0</v>
      </c>
      <c r="F35" s="155">
        <f t="shared" si="2"/>
        <v>1</v>
      </c>
      <c r="G35" s="11"/>
      <c r="H35" s="325"/>
    </row>
    <row r="36" spans="1:8" s="88" customFormat="1" ht="15" customHeight="1">
      <c r="A36" s="62"/>
      <c r="B36" s="120" t="s">
        <v>3419</v>
      </c>
      <c r="C36" s="235">
        <v>2</v>
      </c>
      <c r="D36" s="235">
        <v>0</v>
      </c>
      <c r="E36" s="235">
        <v>0</v>
      </c>
      <c r="F36" s="155">
        <f t="shared" si="2"/>
        <v>2</v>
      </c>
      <c r="G36" s="11"/>
      <c r="H36" s="325"/>
    </row>
    <row r="37" spans="1:8" s="88" customFormat="1" ht="15" customHeight="1">
      <c r="A37" s="62"/>
      <c r="B37" s="120" t="s">
        <v>3359</v>
      </c>
      <c r="C37" s="235">
        <v>8</v>
      </c>
      <c r="D37" s="235">
        <v>0</v>
      </c>
      <c r="E37" s="235">
        <v>0</v>
      </c>
      <c r="F37" s="155">
        <f t="shared" si="2"/>
        <v>8</v>
      </c>
      <c r="G37" s="11"/>
      <c r="H37" s="325"/>
    </row>
    <row r="38" spans="1:8" s="88" customFormat="1" ht="15" customHeight="1">
      <c r="A38" s="62"/>
      <c r="B38" s="120" t="s">
        <v>3360</v>
      </c>
      <c r="C38" s="235">
        <v>18</v>
      </c>
      <c r="D38" s="235">
        <v>0</v>
      </c>
      <c r="E38" s="235">
        <v>0</v>
      </c>
      <c r="F38" s="155">
        <f t="shared" si="2"/>
        <v>18</v>
      </c>
      <c r="G38" s="11"/>
      <c r="H38" s="325"/>
    </row>
    <row r="39" spans="1:8" s="88" customFormat="1" ht="15" customHeight="1">
      <c r="A39" s="62"/>
      <c r="B39" s="120" t="s">
        <v>3409</v>
      </c>
      <c r="C39" s="235">
        <v>11</v>
      </c>
      <c r="D39" s="235">
        <v>0</v>
      </c>
      <c r="E39" s="235">
        <v>1</v>
      </c>
      <c r="F39" s="155">
        <f t="shared" si="2"/>
        <v>12</v>
      </c>
      <c r="G39" s="11"/>
      <c r="H39" s="325"/>
    </row>
    <row r="40" spans="1:8" s="88" customFormat="1" ht="15" customHeight="1">
      <c r="A40" s="62"/>
      <c r="B40" s="120" t="s">
        <v>3688</v>
      </c>
      <c r="C40" s="235">
        <v>15</v>
      </c>
      <c r="D40" s="235">
        <v>1</v>
      </c>
      <c r="E40" s="235">
        <v>0</v>
      </c>
      <c r="F40" s="155">
        <f t="shared" si="2"/>
        <v>16</v>
      </c>
      <c r="G40" s="11"/>
      <c r="H40" s="325"/>
    </row>
    <row r="41" spans="1:8" s="88" customFormat="1" ht="15" customHeight="1">
      <c r="A41" s="62"/>
      <c r="B41" s="120" t="s">
        <v>3361</v>
      </c>
      <c r="C41" s="127">
        <v>29</v>
      </c>
      <c r="D41" s="127">
        <v>0</v>
      </c>
      <c r="E41" s="127">
        <v>0</v>
      </c>
      <c r="F41" s="155">
        <f t="shared" si="2"/>
        <v>29</v>
      </c>
      <c r="G41" s="11"/>
      <c r="H41" s="325"/>
    </row>
    <row r="42" spans="1:8" s="88" customFormat="1" ht="15" customHeight="1">
      <c r="A42" s="62"/>
      <c r="B42" s="120" t="s">
        <v>3362</v>
      </c>
      <c r="C42" s="127">
        <v>5</v>
      </c>
      <c r="D42" s="127">
        <v>0</v>
      </c>
      <c r="E42" s="127">
        <v>0</v>
      </c>
      <c r="F42" s="155">
        <f t="shared" si="2"/>
        <v>5</v>
      </c>
      <c r="G42" s="11"/>
      <c r="H42" s="325"/>
    </row>
    <row r="43" spans="1:8" s="88" customFormat="1" ht="15" customHeight="1">
      <c r="A43" s="62"/>
      <c r="B43" s="120" t="s">
        <v>3363</v>
      </c>
      <c r="C43" s="127">
        <v>2</v>
      </c>
      <c r="D43" s="127">
        <v>0</v>
      </c>
      <c r="E43" s="127">
        <v>0</v>
      </c>
      <c r="F43" s="155">
        <f t="shared" si="2"/>
        <v>2</v>
      </c>
      <c r="G43" s="11"/>
      <c r="H43" s="325"/>
    </row>
    <row r="44" spans="1:8" s="88" customFormat="1" ht="15" customHeight="1">
      <c r="A44" s="62"/>
      <c r="B44" s="120" t="s">
        <v>3365</v>
      </c>
      <c r="C44" s="127">
        <v>4</v>
      </c>
      <c r="D44" s="127">
        <v>0</v>
      </c>
      <c r="E44" s="127">
        <v>0</v>
      </c>
      <c r="F44" s="155">
        <f t="shared" si="2"/>
        <v>4</v>
      </c>
      <c r="G44" s="11"/>
      <c r="H44" s="325"/>
    </row>
    <row r="45" spans="1:8" s="88" customFormat="1" ht="15" customHeight="1">
      <c r="A45" s="62"/>
      <c r="B45" s="120" t="s">
        <v>3366</v>
      </c>
      <c r="C45" s="127">
        <v>40</v>
      </c>
      <c r="D45" s="127">
        <v>0</v>
      </c>
      <c r="E45" s="127">
        <v>0</v>
      </c>
      <c r="F45" s="155">
        <f t="shared" si="2"/>
        <v>40</v>
      </c>
      <c r="G45" s="11"/>
      <c r="H45" s="325"/>
    </row>
    <row r="46" spans="1:8" s="88" customFormat="1" ht="15" customHeight="1">
      <c r="A46" s="62"/>
      <c r="B46" s="120" t="s">
        <v>3420</v>
      </c>
      <c r="C46" s="127">
        <v>0</v>
      </c>
      <c r="D46" s="127">
        <v>1</v>
      </c>
      <c r="E46" s="127">
        <v>0</v>
      </c>
      <c r="F46" s="155">
        <f t="shared" si="2"/>
        <v>1</v>
      </c>
      <c r="G46" s="11"/>
      <c r="H46" s="325"/>
    </row>
    <row r="47" spans="1:8" s="88" customFormat="1" ht="15" customHeight="1">
      <c r="A47" s="62"/>
      <c r="B47" s="120" t="s">
        <v>3559</v>
      </c>
      <c r="C47" s="127">
        <v>1</v>
      </c>
      <c r="D47" s="127">
        <v>0</v>
      </c>
      <c r="E47" s="127">
        <v>0</v>
      </c>
      <c r="F47" s="155">
        <f t="shared" si="2"/>
        <v>1</v>
      </c>
      <c r="G47" s="11"/>
      <c r="H47" s="325"/>
    </row>
    <row r="48" spans="1:8" s="88" customFormat="1" ht="15" customHeight="1">
      <c r="A48" s="62"/>
      <c r="B48" s="120" t="s">
        <v>3425</v>
      </c>
      <c r="C48" s="127">
        <v>2</v>
      </c>
      <c r="D48" s="127">
        <v>0</v>
      </c>
      <c r="E48" s="127">
        <v>0</v>
      </c>
      <c r="F48" s="155">
        <f t="shared" si="2"/>
        <v>2</v>
      </c>
      <c r="G48" s="11"/>
      <c r="H48" s="325"/>
    </row>
    <row r="49" spans="1:8" s="88" customFormat="1" ht="15" customHeight="1">
      <c r="A49" s="62"/>
      <c r="B49" s="120" t="s">
        <v>3696</v>
      </c>
      <c r="C49" s="127">
        <v>1</v>
      </c>
      <c r="D49" s="127">
        <v>0</v>
      </c>
      <c r="E49" s="127">
        <v>0</v>
      </c>
      <c r="F49" s="155">
        <f t="shared" si="2"/>
        <v>1</v>
      </c>
      <c r="G49" s="11"/>
      <c r="H49" s="325"/>
    </row>
    <row r="50" spans="1:8" s="88" customFormat="1" ht="15" customHeight="1">
      <c r="A50" s="62"/>
      <c r="B50" s="120" t="s">
        <v>3560</v>
      </c>
      <c r="C50" s="127">
        <v>1</v>
      </c>
      <c r="D50" s="127">
        <v>0</v>
      </c>
      <c r="E50" s="127">
        <v>0</v>
      </c>
      <c r="F50" s="155">
        <f t="shared" si="2"/>
        <v>1</v>
      </c>
      <c r="G50" s="11"/>
      <c r="H50" s="325"/>
    </row>
    <row r="51" spans="1:8" s="88" customFormat="1" ht="15" customHeight="1">
      <c r="A51" s="62"/>
      <c r="B51" s="120" t="s">
        <v>3563</v>
      </c>
      <c r="C51" s="127">
        <v>1</v>
      </c>
      <c r="D51" s="127">
        <v>0</v>
      </c>
      <c r="E51" s="127">
        <v>0</v>
      </c>
      <c r="F51" s="155">
        <f t="shared" si="2"/>
        <v>1</v>
      </c>
      <c r="G51" s="11"/>
      <c r="H51" s="325"/>
    </row>
    <row r="52" spans="1:8" s="88" customFormat="1" ht="15" customHeight="1">
      <c r="A52" s="62"/>
      <c r="B52" s="120" t="s">
        <v>3426</v>
      </c>
      <c r="C52" s="127">
        <v>7</v>
      </c>
      <c r="D52" s="127">
        <v>0</v>
      </c>
      <c r="E52" s="127">
        <v>0</v>
      </c>
      <c r="F52" s="155">
        <f t="shared" si="2"/>
        <v>7</v>
      </c>
      <c r="G52" s="11"/>
      <c r="H52" s="325"/>
    </row>
    <row r="53" spans="1:8" s="88" customFormat="1" ht="15" customHeight="1">
      <c r="A53" s="62"/>
      <c r="B53" s="120" t="s">
        <v>3421</v>
      </c>
      <c r="C53" s="127">
        <v>1</v>
      </c>
      <c r="D53" s="127">
        <v>0</v>
      </c>
      <c r="E53" s="127">
        <v>0</v>
      </c>
      <c r="F53" s="155">
        <f t="shared" si="2"/>
        <v>1</v>
      </c>
      <c r="G53" s="11"/>
      <c r="H53" s="325"/>
    </row>
    <row r="54" spans="1:8" s="88" customFormat="1" ht="15" customHeight="1">
      <c r="A54" s="62"/>
      <c r="B54" s="120" t="s">
        <v>3367</v>
      </c>
      <c r="C54" s="127">
        <v>27</v>
      </c>
      <c r="D54" s="127">
        <v>0</v>
      </c>
      <c r="E54" s="127">
        <v>0</v>
      </c>
      <c r="F54" s="155">
        <f t="shared" si="2"/>
        <v>27</v>
      </c>
      <c r="G54" s="11"/>
      <c r="H54" s="325"/>
    </row>
    <row r="55" spans="1:8" s="88" customFormat="1" ht="15" customHeight="1">
      <c r="A55" s="62"/>
      <c r="B55" s="120" t="s">
        <v>3422</v>
      </c>
      <c r="C55" s="127">
        <v>1</v>
      </c>
      <c r="D55" s="127">
        <v>0</v>
      </c>
      <c r="E55" s="127">
        <v>0</v>
      </c>
      <c r="F55" s="155">
        <f t="shared" si="2"/>
        <v>1</v>
      </c>
      <c r="G55" s="11"/>
      <c r="H55" s="325"/>
    </row>
    <row r="56" spans="1:8" s="88" customFormat="1" ht="15" customHeight="1">
      <c r="A56" s="62"/>
      <c r="B56" s="120" t="s">
        <v>3410</v>
      </c>
      <c r="C56" s="127">
        <v>24</v>
      </c>
      <c r="D56" s="127">
        <v>0</v>
      </c>
      <c r="E56" s="127">
        <v>0</v>
      </c>
      <c r="F56" s="155">
        <f t="shared" si="2"/>
        <v>24</v>
      </c>
      <c r="G56" s="11"/>
      <c r="H56" s="325"/>
    </row>
    <row r="57" spans="1:8" s="88" customFormat="1" ht="15" customHeight="1">
      <c r="A57" s="62"/>
      <c r="B57" s="120" t="s">
        <v>3368</v>
      </c>
      <c r="C57" s="127">
        <v>5</v>
      </c>
      <c r="D57" s="127">
        <v>0</v>
      </c>
      <c r="E57" s="127">
        <v>0</v>
      </c>
      <c r="F57" s="155">
        <f t="shared" si="2"/>
        <v>5</v>
      </c>
      <c r="G57" s="11"/>
      <c r="H57" s="325"/>
    </row>
    <row r="58" spans="1:8" s="88" customFormat="1" ht="15" customHeight="1">
      <c r="A58" s="62"/>
      <c r="B58" s="120" t="s">
        <v>3579</v>
      </c>
      <c r="C58" s="127">
        <v>22</v>
      </c>
      <c r="D58" s="127">
        <v>0</v>
      </c>
      <c r="E58" s="127">
        <v>0</v>
      </c>
      <c r="F58" s="155">
        <f t="shared" si="2"/>
        <v>22</v>
      </c>
      <c r="G58" s="11"/>
      <c r="H58" s="325"/>
    </row>
    <row r="59" spans="1:8" s="88" customFormat="1" ht="15" customHeight="1">
      <c r="A59" s="62"/>
      <c r="B59" s="62" t="s">
        <v>3423</v>
      </c>
      <c r="C59" s="95">
        <v>16</v>
      </c>
      <c r="D59" s="95">
        <v>0</v>
      </c>
      <c r="E59" s="95">
        <v>0</v>
      </c>
      <c r="F59" s="155">
        <f t="shared" si="2"/>
        <v>16</v>
      </c>
      <c r="G59" s="11"/>
      <c r="H59" s="325"/>
    </row>
    <row r="60" spans="1:8" s="88" customFormat="1" ht="15" customHeight="1">
      <c r="A60" s="62"/>
      <c r="B60" s="62" t="s">
        <v>3369</v>
      </c>
      <c r="C60" s="95">
        <v>21</v>
      </c>
      <c r="D60" s="95">
        <v>0</v>
      </c>
      <c r="E60" s="95">
        <v>0</v>
      </c>
      <c r="F60" s="155">
        <f t="shared" si="2"/>
        <v>21</v>
      </c>
      <c r="G60" s="11"/>
    </row>
    <row r="61" spans="1:8" s="88" customFormat="1" ht="15" customHeight="1">
      <c r="A61" s="62"/>
      <c r="B61" s="62" t="s">
        <v>3370</v>
      </c>
      <c r="C61" s="95">
        <v>16</v>
      </c>
      <c r="D61" s="95">
        <v>0</v>
      </c>
      <c r="E61" s="95">
        <v>0</v>
      </c>
      <c r="F61" s="155">
        <f t="shared" si="2"/>
        <v>16</v>
      </c>
      <c r="G61" s="11"/>
    </row>
    <row r="62" spans="1:8" s="88" customFormat="1" ht="15" customHeight="1">
      <c r="A62" s="62"/>
      <c r="B62" s="62" t="s">
        <v>3371</v>
      </c>
      <c r="C62" s="95">
        <v>20</v>
      </c>
      <c r="D62" s="95">
        <v>0</v>
      </c>
      <c r="E62" s="95">
        <v>0</v>
      </c>
      <c r="F62" s="155">
        <f t="shared" si="2"/>
        <v>20</v>
      </c>
      <c r="G62" s="11"/>
    </row>
    <row r="63" spans="1:8" s="88" customFormat="1" ht="15" customHeight="1">
      <c r="A63" s="62"/>
      <c r="B63" s="62" t="s">
        <v>3577</v>
      </c>
      <c r="C63" s="95">
        <v>2</v>
      </c>
      <c r="D63" s="95">
        <v>0</v>
      </c>
      <c r="E63" s="95">
        <v>0</v>
      </c>
      <c r="F63" s="155">
        <f t="shared" si="2"/>
        <v>2</v>
      </c>
      <c r="G63" s="11"/>
    </row>
    <row r="64" spans="1:8" s="88" customFormat="1" ht="15" customHeight="1">
      <c r="A64" s="62"/>
      <c r="B64" s="62" t="s">
        <v>3562</v>
      </c>
      <c r="C64" s="95">
        <v>1</v>
      </c>
      <c r="D64" s="95">
        <v>0</v>
      </c>
      <c r="E64" s="95">
        <v>0</v>
      </c>
      <c r="F64" s="155">
        <f t="shared" si="2"/>
        <v>1</v>
      </c>
      <c r="G64" s="11"/>
    </row>
    <row r="65" spans="1:7" s="88" customFormat="1" ht="15" customHeight="1">
      <c r="A65" s="62"/>
      <c r="B65" s="62" t="s">
        <v>3372</v>
      </c>
      <c r="C65" s="95">
        <v>3</v>
      </c>
      <c r="D65" s="95">
        <v>0</v>
      </c>
      <c r="E65" s="95">
        <v>0</v>
      </c>
      <c r="F65" s="155">
        <f t="shared" si="2"/>
        <v>3</v>
      </c>
      <c r="G65" s="11"/>
    </row>
    <row r="66" spans="1:7" s="88" customFormat="1" ht="15" customHeight="1">
      <c r="A66" s="62"/>
      <c r="B66" s="62" t="s">
        <v>3374</v>
      </c>
      <c r="C66" s="95">
        <v>6</v>
      </c>
      <c r="D66" s="95">
        <v>0</v>
      </c>
      <c r="E66" s="95">
        <v>0</v>
      </c>
      <c r="F66" s="155">
        <f t="shared" si="2"/>
        <v>6</v>
      </c>
      <c r="G66" s="11"/>
    </row>
    <row r="67" spans="1:7" s="88" customFormat="1" ht="15" customHeight="1">
      <c r="A67" s="62"/>
      <c r="B67" s="62" t="s">
        <v>3424</v>
      </c>
      <c r="C67" s="95">
        <v>5</v>
      </c>
      <c r="D67" s="95">
        <v>1</v>
      </c>
      <c r="E67" s="95">
        <v>0</v>
      </c>
      <c r="F67" s="155">
        <f t="shared" si="2"/>
        <v>6</v>
      </c>
      <c r="G67" s="11"/>
    </row>
    <row r="68" spans="1:7" s="88" customFormat="1" ht="15" customHeight="1">
      <c r="A68" s="62"/>
      <c r="B68" s="62"/>
      <c r="C68" s="95"/>
      <c r="D68" s="95"/>
      <c r="E68" s="95"/>
      <c r="F68" s="155"/>
      <c r="G68" s="11"/>
    </row>
    <row r="69" spans="1:7" s="88" customFormat="1" ht="15" customHeight="1">
      <c r="A69" s="62"/>
      <c r="B69" s="62"/>
      <c r="C69" s="95"/>
      <c r="D69" s="95"/>
      <c r="E69" s="95"/>
      <c r="F69" s="155"/>
      <c r="G69" s="11"/>
    </row>
    <row r="70" spans="1:7" s="88" customFormat="1" ht="15" customHeight="1">
      <c r="A70" s="62"/>
      <c r="B70" s="62"/>
      <c r="C70" s="95"/>
      <c r="D70" s="95"/>
      <c r="E70" s="95"/>
      <c r="F70" s="155"/>
      <c r="G70" s="11"/>
    </row>
    <row r="71" spans="1:7" s="88" customFormat="1" ht="15" customHeight="1">
      <c r="A71" s="62"/>
      <c r="B71" s="62"/>
      <c r="C71" s="95"/>
      <c r="D71" s="95"/>
      <c r="E71" s="95"/>
      <c r="F71" s="155"/>
      <c r="G71" s="11"/>
    </row>
    <row r="72" spans="1:7" s="88" customFormat="1" ht="15" customHeight="1">
      <c r="A72" s="62"/>
      <c r="B72" s="62"/>
      <c r="C72" s="95"/>
      <c r="D72" s="95"/>
      <c r="E72" s="95"/>
      <c r="F72" s="155"/>
      <c r="G72" s="11"/>
    </row>
    <row r="73" spans="1:7" s="88" customFormat="1" ht="15" customHeight="1">
      <c r="A73" s="62"/>
      <c r="B73" s="62"/>
      <c r="C73" s="95"/>
      <c r="D73" s="95"/>
      <c r="E73" s="95"/>
      <c r="F73" s="155"/>
      <c r="G73" s="11"/>
    </row>
    <row r="74" spans="1:7" s="88" customFormat="1" ht="15" customHeight="1">
      <c r="A74" s="62"/>
      <c r="B74" s="62"/>
      <c r="C74" s="95"/>
      <c r="D74" s="95"/>
      <c r="E74" s="95"/>
      <c r="F74" s="155"/>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A34" sqref="A34:XFD34"/>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1"/>
    <col min="12" max="12" width="8.42578125" style="2"/>
    <col min="13" max="13" width="17" style="2" customWidth="1"/>
    <col min="14" max="14" width="14.28515625" style="2" customWidth="1"/>
    <col min="15" max="16384" width="8.42578125" style="2"/>
  </cols>
  <sheetData>
    <row r="1" spans="1:133" ht="15">
      <c r="A1" s="346" t="s">
        <v>33</v>
      </c>
      <c r="B1" s="357"/>
      <c r="C1" s="357"/>
      <c r="D1" s="357"/>
      <c r="E1" s="37"/>
      <c r="F1" s="37"/>
      <c r="G1" s="1"/>
      <c r="I1" s="1"/>
      <c r="J1" s="179"/>
    </row>
    <row r="2" spans="1:133" ht="5.25" customHeight="1">
      <c r="B2" s="3"/>
      <c r="D2" s="1"/>
      <c r="E2" s="1"/>
      <c r="F2" s="1"/>
      <c r="G2" s="1"/>
      <c r="I2" s="1"/>
      <c r="J2" s="1"/>
    </row>
    <row r="3" spans="1:133" s="67" customFormat="1" ht="15" customHeight="1">
      <c r="A3" s="42" t="s">
        <v>3329</v>
      </c>
      <c r="B3" s="42"/>
      <c r="C3" s="42"/>
      <c r="D3" s="42"/>
      <c r="E3" s="42"/>
      <c r="F3" s="42"/>
      <c r="G3" s="42"/>
      <c r="H3" s="42"/>
      <c r="I3" s="42"/>
      <c r="J3" s="42"/>
      <c r="K3" s="245"/>
    </row>
    <row r="4" spans="1:133" s="67" customFormat="1" ht="15" customHeight="1">
      <c r="A4" s="43" t="s">
        <v>3330</v>
      </c>
      <c r="B4" s="43"/>
      <c r="C4" s="43"/>
      <c r="D4" s="68"/>
      <c r="E4" s="68"/>
      <c r="F4" s="68"/>
      <c r="G4" s="68"/>
      <c r="H4" s="68"/>
      <c r="I4" s="68"/>
      <c r="J4" s="68"/>
      <c r="K4" s="249"/>
    </row>
    <row r="5" spans="1:133" s="67" customFormat="1" ht="6" customHeight="1">
      <c r="B5" s="180"/>
      <c r="C5" s="181"/>
      <c r="D5" s="181"/>
      <c r="E5" s="181"/>
      <c r="F5" s="181"/>
      <c r="G5" s="181"/>
      <c r="H5" s="181"/>
      <c r="I5" s="181"/>
      <c r="J5" s="181"/>
      <c r="K5" s="249"/>
    </row>
    <row r="6" spans="1:133" s="184" customFormat="1" ht="30" customHeight="1" thickBot="1">
      <c r="A6" s="341" t="s">
        <v>3693</v>
      </c>
      <c r="B6" s="358"/>
      <c r="C6" s="358"/>
      <c r="D6" s="182"/>
      <c r="E6" s="183"/>
      <c r="H6" s="185"/>
      <c r="I6" s="185"/>
      <c r="J6" s="185"/>
      <c r="K6" s="322"/>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9"/>
      <c r="C7" s="46"/>
      <c r="D7" s="360" t="s">
        <v>3259</v>
      </c>
      <c r="E7" s="360"/>
      <c r="F7" s="46"/>
      <c r="G7" s="361" t="s">
        <v>3260</v>
      </c>
      <c r="H7" s="46"/>
      <c r="I7" s="363" t="s">
        <v>3261</v>
      </c>
      <c r="J7" s="363"/>
      <c r="K7" s="245"/>
    </row>
    <row r="8" spans="1:133" s="67" customFormat="1" ht="21.95" customHeight="1">
      <c r="B8" s="359"/>
      <c r="C8" s="46"/>
      <c r="D8" s="186" t="s">
        <v>3256</v>
      </c>
      <c r="E8" s="186" t="s">
        <v>37</v>
      </c>
      <c r="F8" s="46"/>
      <c r="G8" s="362"/>
      <c r="H8" s="46"/>
      <c r="I8" s="186" t="s">
        <v>3256</v>
      </c>
      <c r="J8" s="186" t="s">
        <v>37</v>
      </c>
      <c r="K8" s="245"/>
    </row>
    <row r="9" spans="1:133" s="34" customFormat="1" ht="26.25" customHeight="1">
      <c r="A9" s="187"/>
      <c r="B9" s="188" t="s">
        <v>38</v>
      </c>
      <c r="C9" s="189"/>
      <c r="D9" s="190">
        <f>'ATR-A2.1'!F9</f>
        <v>3667</v>
      </c>
      <c r="E9" s="190">
        <f>'ATR-A2.1'!E9</f>
        <v>5</v>
      </c>
      <c r="F9" s="191"/>
      <c r="G9" s="289">
        <f>SUM(G12:G15)</f>
        <v>133908.79999999999</v>
      </c>
      <c r="H9" s="289"/>
      <c r="I9" s="193">
        <f>(D9*100000/G9)/10</f>
        <v>273.84309320970692</v>
      </c>
      <c r="J9" s="193">
        <f>(E9*100000/G9)/10</f>
        <v>0.37338845542637977</v>
      </c>
      <c r="K9" s="260"/>
      <c r="L9" s="33"/>
      <c r="M9" s="33"/>
    </row>
    <row r="10" spans="1:133" ht="9" customHeight="1">
      <c r="A10" s="67"/>
      <c r="B10" s="188"/>
      <c r="C10" s="194"/>
      <c r="D10" s="190"/>
      <c r="E10" s="190"/>
      <c r="F10" s="191"/>
      <c r="G10" s="289"/>
      <c r="H10" s="289"/>
      <c r="I10" s="193"/>
      <c r="J10" s="290"/>
      <c r="K10" s="260"/>
      <c r="L10" s="6"/>
    </row>
    <row r="11" spans="1:133" s="34" customFormat="1" ht="13.5" customHeight="1">
      <c r="A11" s="187"/>
      <c r="B11" s="55" t="s">
        <v>9</v>
      </c>
      <c r="C11" s="196"/>
      <c r="D11" s="190"/>
      <c r="E11" s="190"/>
      <c r="F11" s="191"/>
      <c r="G11" s="219"/>
      <c r="H11" s="219"/>
      <c r="I11" s="193"/>
      <c r="J11" s="290"/>
      <c r="K11" s="260"/>
      <c r="L11" s="33"/>
    </row>
    <row r="12" spans="1:133" ht="13.5" customHeight="1">
      <c r="A12" s="67"/>
      <c r="B12" s="57" t="s">
        <v>5</v>
      </c>
      <c r="C12" s="197"/>
      <c r="D12" s="236">
        <f>D18</f>
        <v>222</v>
      </c>
      <c r="E12" s="236">
        <f>E18</f>
        <v>0</v>
      </c>
      <c r="F12" s="198"/>
      <c r="G12" s="219">
        <f>G18</f>
        <v>7401</v>
      </c>
      <c r="H12" s="219"/>
      <c r="I12" s="193">
        <f>(D12*100000/G12)/10</f>
        <v>299.95946493717065</v>
      </c>
      <c r="J12" s="193">
        <f>(E12*100000/G12)/10</f>
        <v>0</v>
      </c>
      <c r="K12" s="260"/>
      <c r="L12" s="33"/>
    </row>
    <row r="13" spans="1:133" ht="13.5" customHeight="1">
      <c r="A13" s="67"/>
      <c r="B13" s="57" t="s">
        <v>6</v>
      </c>
      <c r="C13" s="197"/>
      <c r="D13" s="236">
        <f>SUM(D19:D22)</f>
        <v>1109</v>
      </c>
      <c r="E13" s="236">
        <f>SUM(E19:E22)</f>
        <v>0</v>
      </c>
      <c r="F13" s="198"/>
      <c r="G13" s="219">
        <f>SUM(G19:G22)</f>
        <v>26627.700000000004</v>
      </c>
      <c r="H13" s="219"/>
      <c r="I13" s="193">
        <f t="shared" ref="I13:I38" si="0">(D13*100000/G13)/10</f>
        <v>416.48358664097907</v>
      </c>
      <c r="J13" s="193">
        <f t="shared" ref="J13:J38" si="1">(E13*100000/G13)/10</f>
        <v>0</v>
      </c>
      <c r="K13" s="260"/>
      <c r="L13" s="33"/>
    </row>
    <row r="14" spans="1:133" ht="13.5" customHeight="1">
      <c r="A14" s="67"/>
      <c r="B14" s="57" t="s">
        <v>44</v>
      </c>
      <c r="C14" s="197"/>
      <c r="D14" s="236">
        <f>D23</f>
        <v>507</v>
      </c>
      <c r="E14" s="236">
        <f>E23</f>
        <v>2</v>
      </c>
      <c r="F14" s="198"/>
      <c r="G14" s="219">
        <f>G23</f>
        <v>8634.6</v>
      </c>
      <c r="H14" s="219"/>
      <c r="I14" s="193">
        <f t="shared" si="0"/>
        <v>587.17253839205057</v>
      </c>
      <c r="J14" s="193">
        <f t="shared" si="1"/>
        <v>2.3162624788641049</v>
      </c>
      <c r="K14" s="260"/>
      <c r="L14" s="33"/>
    </row>
    <row r="15" spans="1:133" ht="13.5" customHeight="1">
      <c r="A15" s="67"/>
      <c r="B15" s="57" t="s">
        <v>7</v>
      </c>
      <c r="C15" s="197"/>
      <c r="D15" s="236">
        <f>SUM(D24:D37)</f>
        <v>1829</v>
      </c>
      <c r="E15" s="236">
        <f>SUM(E24:E37)</f>
        <v>3</v>
      </c>
      <c r="F15" s="198"/>
      <c r="G15" s="219">
        <f>SUM(G24:G38)</f>
        <v>91245.499999999971</v>
      </c>
      <c r="H15" s="219"/>
      <c r="I15" s="193">
        <f t="shared" si="0"/>
        <v>200.44824128313184</v>
      </c>
      <c r="J15" s="193">
        <f t="shared" si="1"/>
        <v>0.32878333726046771</v>
      </c>
      <c r="K15" s="260"/>
      <c r="L15" s="33"/>
      <c r="N15" s="6"/>
    </row>
    <row r="16" spans="1:133" ht="9" customHeight="1">
      <c r="A16" s="67"/>
      <c r="B16" s="199"/>
      <c r="C16" s="197"/>
      <c r="D16" s="236"/>
      <c r="E16" s="236"/>
      <c r="F16" s="198"/>
      <c r="G16" s="219"/>
      <c r="H16" s="219"/>
      <c r="I16" s="193"/>
      <c r="J16" s="193"/>
      <c r="K16" s="260"/>
      <c r="L16" s="33"/>
    </row>
    <row r="17" spans="1:14" ht="13.5" customHeight="1">
      <c r="A17" s="67"/>
      <c r="B17" s="55" t="s">
        <v>3262</v>
      </c>
      <c r="C17" s="197"/>
      <c r="D17" s="236"/>
      <c r="E17" s="236"/>
      <c r="F17" s="198"/>
      <c r="G17" s="219">
        <v>0</v>
      </c>
      <c r="H17" s="219"/>
      <c r="I17" s="193"/>
      <c r="J17" s="193"/>
      <c r="K17" s="228"/>
      <c r="L17" s="33"/>
      <c r="M17" s="228"/>
      <c r="N17" s="228"/>
    </row>
    <row r="18" spans="1:14" ht="13.5" customHeight="1">
      <c r="A18" s="200" t="s">
        <v>39</v>
      </c>
      <c r="B18" s="136" t="s">
        <v>573</v>
      </c>
      <c r="C18" s="197"/>
      <c r="D18" s="236">
        <f>SUM('ATR-A2.1'!F18:F20)</f>
        <v>222</v>
      </c>
      <c r="E18" s="236">
        <f>SUM('ATR-A2.1'!E18:E20)</f>
        <v>0</v>
      </c>
      <c r="F18" s="198"/>
      <c r="G18" s="219">
        <v>7401</v>
      </c>
      <c r="H18" s="219"/>
      <c r="I18" s="193">
        <f t="shared" si="0"/>
        <v>299.95946493717065</v>
      </c>
      <c r="J18" s="193">
        <f t="shared" si="1"/>
        <v>0</v>
      </c>
      <c r="K18" s="228"/>
      <c r="L18" s="33"/>
      <c r="M18" s="228"/>
      <c r="N18" s="228"/>
    </row>
    <row r="19" spans="1:14" ht="13.5" customHeight="1">
      <c r="A19" s="200" t="s">
        <v>40</v>
      </c>
      <c r="B19" s="136" t="s">
        <v>580</v>
      </c>
      <c r="C19" s="197"/>
      <c r="D19" s="236">
        <f>'ATR-A2.1'!F21</f>
        <v>6</v>
      </c>
      <c r="E19" s="236">
        <f>'ATR-A2.1'!E21</f>
        <v>0</v>
      </c>
      <c r="F19" s="198"/>
      <c r="G19" s="219">
        <v>115.9</v>
      </c>
      <c r="H19" s="219"/>
      <c r="I19" s="193">
        <f t="shared" si="0"/>
        <v>517.68766177739428</v>
      </c>
      <c r="J19" s="193">
        <f t="shared" si="1"/>
        <v>0</v>
      </c>
      <c r="K19" s="228"/>
      <c r="L19" s="33"/>
      <c r="M19" s="228"/>
      <c r="N19" s="228"/>
    </row>
    <row r="20" spans="1:14" ht="13.5" customHeight="1">
      <c r="A20" s="200" t="s">
        <v>41</v>
      </c>
      <c r="B20" s="136" t="s">
        <v>589</v>
      </c>
      <c r="C20" s="197"/>
      <c r="D20" s="236">
        <f>SUM('ATR-A2.1'!F22:F41)</f>
        <v>1049</v>
      </c>
      <c r="E20" s="236">
        <f>SUM('ATR-A2.1'!E22:E41)</f>
        <v>0</v>
      </c>
      <c r="F20" s="198"/>
      <c r="G20" s="219">
        <v>25138.7</v>
      </c>
      <c r="H20" s="219"/>
      <c r="I20" s="193">
        <f t="shared" si="0"/>
        <v>417.28490335617988</v>
      </c>
      <c r="J20" s="193">
        <f t="shared" si="1"/>
        <v>0</v>
      </c>
      <c r="K20" s="228"/>
      <c r="L20" s="33"/>
      <c r="M20" s="228"/>
      <c r="N20" s="228"/>
    </row>
    <row r="21" spans="1:14" s="34" customFormat="1" ht="13.5" customHeight="1">
      <c r="A21" s="200" t="s">
        <v>622</v>
      </c>
      <c r="B21" s="85" t="s">
        <v>623</v>
      </c>
      <c r="C21" s="202"/>
      <c r="D21" s="236">
        <v>0</v>
      </c>
      <c r="E21" s="236">
        <v>0</v>
      </c>
      <c r="F21" s="192"/>
      <c r="G21" s="219">
        <v>195.7</v>
      </c>
      <c r="H21" s="219"/>
      <c r="I21" s="193">
        <f t="shared" si="0"/>
        <v>0</v>
      </c>
      <c r="J21" s="193">
        <f t="shared" si="1"/>
        <v>0</v>
      </c>
      <c r="K21" s="228"/>
      <c r="L21" s="33"/>
      <c r="M21" s="228"/>
      <c r="N21" s="228"/>
    </row>
    <row r="22" spans="1:14" ht="13.5" customHeight="1">
      <c r="A22" s="200" t="s">
        <v>42</v>
      </c>
      <c r="B22" s="136" t="s">
        <v>3263</v>
      </c>
      <c r="C22" s="197"/>
      <c r="D22" s="236">
        <f>SUM('ATR-A2.1'!F42:F44)</f>
        <v>54</v>
      </c>
      <c r="E22" s="236">
        <f>SUM('ATR-A2.1'!E42:E44)</f>
        <v>0</v>
      </c>
      <c r="F22" s="198"/>
      <c r="G22" s="219">
        <v>1177.4000000000001</v>
      </c>
      <c r="H22" s="219"/>
      <c r="I22" s="193">
        <f t="shared" si="0"/>
        <v>458.63767623577371</v>
      </c>
      <c r="J22" s="193">
        <f t="shared" si="1"/>
        <v>0</v>
      </c>
      <c r="K22" s="228"/>
      <c r="L22" s="33"/>
      <c r="M22" s="228"/>
      <c r="N22" s="228"/>
    </row>
    <row r="23" spans="1:14" ht="13.5" customHeight="1">
      <c r="A23" s="200" t="s">
        <v>43</v>
      </c>
      <c r="B23" s="136" t="s">
        <v>44</v>
      </c>
      <c r="C23" s="197"/>
      <c r="D23" s="236">
        <f>SUM('ATR-A2.1'!F45:F47)</f>
        <v>507</v>
      </c>
      <c r="E23" s="236">
        <f>SUM('ATR-A2.1'!E45:E47)</f>
        <v>2</v>
      </c>
      <c r="F23" s="198"/>
      <c r="G23" s="219">
        <v>8634.6</v>
      </c>
      <c r="H23" s="219"/>
      <c r="I23" s="193">
        <f t="shared" si="0"/>
        <v>587.17253839205057</v>
      </c>
      <c r="J23" s="193">
        <f t="shared" si="1"/>
        <v>2.3162624788641049</v>
      </c>
      <c r="K23" s="228"/>
      <c r="L23" s="33"/>
      <c r="M23" s="228"/>
      <c r="N23" s="228"/>
    </row>
    <row r="24" spans="1:14" ht="13.5" customHeight="1">
      <c r="A24" s="200" t="s">
        <v>3335</v>
      </c>
      <c r="B24" s="85" t="s">
        <v>3437</v>
      </c>
      <c r="C24" s="197"/>
      <c r="D24" s="236">
        <f>SUM('ATR-A2.1'!F48:F50)</f>
        <v>433</v>
      </c>
      <c r="E24" s="236">
        <f>SUM('ATR-A2.1'!E48:E50)</f>
        <v>0</v>
      </c>
      <c r="F24" s="198"/>
      <c r="G24" s="219">
        <v>19446.900000000001</v>
      </c>
      <c r="H24" s="219"/>
      <c r="I24" s="193">
        <f t="shared" si="0"/>
        <v>222.657595812186</v>
      </c>
      <c r="J24" s="193">
        <f t="shared" si="1"/>
        <v>0</v>
      </c>
      <c r="K24" s="228"/>
      <c r="L24" s="33"/>
      <c r="M24" s="228"/>
      <c r="N24" s="228"/>
    </row>
    <row r="25" spans="1:14" ht="13.5" customHeight="1">
      <c r="A25" s="200" t="s">
        <v>45</v>
      </c>
      <c r="B25" s="136" t="s">
        <v>637</v>
      </c>
      <c r="C25" s="197"/>
      <c r="D25" s="236">
        <f>SUM('ATR-A2.1'!F51:F53)</f>
        <v>203</v>
      </c>
      <c r="E25" s="236">
        <f>SUM('ATR-A2.1'!E51:E53)</f>
        <v>0</v>
      </c>
      <c r="F25" s="203"/>
      <c r="G25" s="219">
        <v>4946.3</v>
      </c>
      <c r="H25" s="219"/>
      <c r="I25" s="193">
        <f t="shared" si="0"/>
        <v>410.40777955239264</v>
      </c>
      <c r="J25" s="193">
        <f t="shared" si="1"/>
        <v>0</v>
      </c>
      <c r="K25" s="228"/>
      <c r="L25" s="33"/>
    </row>
    <row r="26" spans="1:14" s="34" customFormat="1" ht="13.5" customHeight="1">
      <c r="A26" s="200" t="s">
        <v>46</v>
      </c>
      <c r="B26" s="136" t="s">
        <v>644</v>
      </c>
      <c r="C26" s="202"/>
      <c r="D26" s="236">
        <f>SUM('ATR-A2.1'!F54:F55)</f>
        <v>209</v>
      </c>
      <c r="E26" s="236">
        <f>SUM('ATR-A2.1'!E54:E55)</f>
        <v>0</v>
      </c>
      <c r="F26" s="192"/>
      <c r="G26" s="219">
        <v>10495</v>
      </c>
      <c r="H26" s="219"/>
      <c r="I26" s="193">
        <f t="shared" si="0"/>
        <v>199.14244878513577</v>
      </c>
      <c r="J26" s="193">
        <f t="shared" si="1"/>
        <v>0</v>
      </c>
      <c r="K26" s="228"/>
      <c r="L26" s="33"/>
    </row>
    <row r="27" spans="1:14" ht="13.5" customHeight="1">
      <c r="A27" s="200" t="s">
        <v>47</v>
      </c>
      <c r="B27" s="136" t="s">
        <v>648</v>
      </c>
      <c r="C27" s="197"/>
      <c r="D27" s="236">
        <f>SUM('ATR-A2.1'!F56:F60)</f>
        <v>11</v>
      </c>
      <c r="E27" s="236">
        <f>SUM('ATR-A2.1'!E56:E60)</f>
        <v>0</v>
      </c>
      <c r="F27" s="198"/>
      <c r="G27" s="219">
        <v>2102.6</v>
      </c>
      <c r="H27" s="219"/>
      <c r="I27" s="193">
        <f t="shared" si="0"/>
        <v>52.316179967659096</v>
      </c>
      <c r="J27" s="193">
        <f t="shared" si="1"/>
        <v>0</v>
      </c>
      <c r="K27" s="228"/>
      <c r="L27" s="33"/>
    </row>
    <row r="28" spans="1:14" s="34" customFormat="1" ht="13.5" customHeight="1">
      <c r="A28" s="200" t="s">
        <v>48</v>
      </c>
      <c r="B28" s="136" t="s">
        <v>656</v>
      </c>
      <c r="C28" s="189"/>
      <c r="D28" s="236">
        <f>SUM('ATR-A2.1'!F61:F61)</f>
        <v>1</v>
      </c>
      <c r="E28" s="236">
        <f>SUM('ATR-A2.1'!E61:E61)</f>
        <v>0</v>
      </c>
      <c r="F28" s="192"/>
      <c r="G28" s="219">
        <v>1806.2</v>
      </c>
      <c r="H28" s="219"/>
      <c r="I28" s="193">
        <f t="shared" si="0"/>
        <v>5.5364854390432949</v>
      </c>
      <c r="J28" s="193">
        <f t="shared" si="1"/>
        <v>0</v>
      </c>
      <c r="K28" s="228"/>
      <c r="L28" s="33"/>
    </row>
    <row r="29" spans="1:14" ht="13.5" customHeight="1">
      <c r="A29" s="200" t="s">
        <v>53</v>
      </c>
      <c r="B29" s="136" t="s">
        <v>661</v>
      </c>
      <c r="C29" s="197"/>
      <c r="D29" s="236">
        <f>SUM('ATR-A2.1'!F62:F62)</f>
        <v>5</v>
      </c>
      <c r="E29" s="236">
        <f>SUM('ATR-A2.1'!E62:E62)</f>
        <v>0</v>
      </c>
      <c r="F29" s="198"/>
      <c r="G29" s="219">
        <v>546</v>
      </c>
      <c r="H29" s="219"/>
      <c r="I29" s="193">
        <f t="shared" si="0"/>
        <v>91.575091575091577</v>
      </c>
      <c r="J29" s="193">
        <f t="shared" si="1"/>
        <v>0</v>
      </c>
      <c r="K29" s="228"/>
      <c r="L29" s="33"/>
    </row>
    <row r="30" spans="1:14" s="34" customFormat="1" ht="13.5" customHeight="1">
      <c r="A30" s="200" t="s">
        <v>49</v>
      </c>
      <c r="B30" s="136" t="s">
        <v>662</v>
      </c>
      <c r="C30" s="196"/>
      <c r="D30" s="236">
        <f>SUM('ATR-A2.1'!F63:F68)</f>
        <v>21</v>
      </c>
      <c r="E30" s="236">
        <f>SUM('ATR-A2.1'!E63:E68)</f>
        <v>0</v>
      </c>
      <c r="F30" s="192"/>
      <c r="G30" s="219">
        <v>5107.1000000000004</v>
      </c>
      <c r="H30" s="219"/>
      <c r="I30" s="193">
        <f t="shared" si="0"/>
        <v>41.119226175324549</v>
      </c>
      <c r="J30" s="193">
        <f t="shared" si="1"/>
        <v>0</v>
      </c>
      <c r="K30" s="228"/>
      <c r="L30" s="33"/>
    </row>
    <row r="31" spans="1:14" ht="13.5" customHeight="1">
      <c r="A31" s="200" t="s">
        <v>50</v>
      </c>
      <c r="B31" s="136" t="s">
        <v>3264</v>
      </c>
      <c r="C31" s="197"/>
      <c r="D31" s="236">
        <f>SUM('ATR-A2.1'!F69:F74)</f>
        <v>306</v>
      </c>
      <c r="E31" s="236">
        <f>SUM('ATR-A2.1'!E69:E74)</f>
        <v>1</v>
      </c>
      <c r="F31" s="198"/>
      <c r="G31" s="219">
        <v>7683.2</v>
      </c>
      <c r="H31" s="219"/>
      <c r="I31" s="193">
        <f t="shared" si="0"/>
        <v>398.27155351936693</v>
      </c>
      <c r="J31" s="193">
        <f t="shared" si="1"/>
        <v>1.3015410245730945</v>
      </c>
      <c r="K31" s="228"/>
      <c r="L31" s="33"/>
    </row>
    <row r="32" spans="1:14" ht="13.5" customHeight="1">
      <c r="A32" s="200" t="s">
        <v>54</v>
      </c>
      <c r="B32" s="85" t="s">
        <v>3265</v>
      </c>
      <c r="C32" s="197"/>
      <c r="D32" s="236">
        <f>SUM('ATR-A2.1'!F75)</f>
        <v>136</v>
      </c>
      <c r="E32" s="236">
        <f>SUM('ATR-A2.1'!E75)</f>
        <v>1</v>
      </c>
      <c r="F32" s="198"/>
      <c r="G32" s="219">
        <v>7154.4</v>
      </c>
      <c r="H32" s="219"/>
      <c r="I32" s="193">
        <f t="shared" si="0"/>
        <v>190.09281001900928</v>
      </c>
      <c r="J32" s="193">
        <f t="shared" si="1"/>
        <v>1.3977412501397741</v>
      </c>
      <c r="K32" s="228"/>
      <c r="L32" s="33"/>
    </row>
    <row r="33" spans="1:12" ht="13.5" customHeight="1">
      <c r="A33" s="200" t="s">
        <v>55</v>
      </c>
      <c r="B33" s="136" t="s">
        <v>680</v>
      </c>
      <c r="C33" s="194"/>
      <c r="D33" s="236">
        <f>SUM('ATR-A2.1'!F76)</f>
        <v>41</v>
      </c>
      <c r="E33" s="236">
        <f>SUM('ATR-A2.1'!E76)</f>
        <v>0</v>
      </c>
      <c r="F33" s="203"/>
      <c r="G33" s="219">
        <v>10414.4</v>
      </c>
      <c r="H33" s="219"/>
      <c r="I33" s="193">
        <f t="shared" si="0"/>
        <v>39.36856660009218</v>
      </c>
      <c r="J33" s="193">
        <f t="shared" si="1"/>
        <v>0</v>
      </c>
      <c r="K33" s="228"/>
      <c r="L33" s="33"/>
    </row>
    <row r="34" spans="1:12" s="34" customFormat="1" ht="13.5" customHeight="1">
      <c r="A34" s="200" t="s">
        <v>681</v>
      </c>
      <c r="B34" s="136" t="s">
        <v>682</v>
      </c>
      <c r="C34" s="196"/>
      <c r="D34" s="236">
        <f>SUM('ATR-A2.1'!F77:F79)</f>
        <v>319</v>
      </c>
      <c r="E34" s="236">
        <f>SUM('ATR-A2.1'!E77:E79)</f>
        <v>1</v>
      </c>
      <c r="F34" s="192"/>
      <c r="G34" s="219">
        <v>13460.2</v>
      </c>
      <c r="H34" s="219"/>
      <c r="I34" s="193">
        <f t="shared" si="0"/>
        <v>236.994992644983</v>
      </c>
      <c r="J34" s="193">
        <f t="shared" si="1"/>
        <v>0.74293101142627893</v>
      </c>
      <c r="K34" s="228"/>
      <c r="L34" s="33"/>
    </row>
    <row r="35" spans="1:12" ht="13.5" customHeight="1">
      <c r="A35" s="200" t="s">
        <v>689</v>
      </c>
      <c r="B35" s="136" t="s">
        <v>3266</v>
      </c>
      <c r="C35" s="197"/>
      <c r="D35" s="236">
        <f>SUM('ATR-A2.1'!F80:F83)</f>
        <v>101</v>
      </c>
      <c r="E35" s="236">
        <f>SUM('ATR-A2.1'!E80:E83)</f>
        <v>0</v>
      </c>
      <c r="F35" s="198"/>
      <c r="G35" s="219">
        <v>2407.9</v>
      </c>
      <c r="H35" s="219"/>
      <c r="I35" s="193">
        <f t="shared" si="0"/>
        <v>419.45263507620746</v>
      </c>
      <c r="J35" s="193">
        <f t="shared" si="1"/>
        <v>0</v>
      </c>
      <c r="K35" s="228"/>
      <c r="L35" s="33"/>
    </row>
    <row r="36" spans="1:12" s="34" customFormat="1" ht="13.5" customHeight="1">
      <c r="A36" s="200" t="s">
        <v>698</v>
      </c>
      <c r="B36" s="136" t="s">
        <v>699</v>
      </c>
      <c r="C36" s="202"/>
      <c r="D36" s="236">
        <f>SUM('ATR-A2.1'!F84:F86)</f>
        <v>34</v>
      </c>
      <c r="E36" s="236">
        <f>SUM('ATR-A2.1'!E84:E86)</f>
        <v>0</v>
      </c>
      <c r="F36" s="192"/>
      <c r="G36" s="219">
        <v>3210.4</v>
      </c>
      <c r="H36" s="219"/>
      <c r="I36" s="193">
        <f t="shared" si="0"/>
        <v>105.90580613007724</v>
      </c>
      <c r="J36" s="193">
        <f t="shared" si="1"/>
        <v>0</v>
      </c>
      <c r="K36" s="228"/>
      <c r="L36" s="33"/>
    </row>
    <row r="37" spans="1:12" ht="13.5" customHeight="1">
      <c r="A37" s="200" t="s">
        <v>704</v>
      </c>
      <c r="B37" s="85" t="s">
        <v>3267</v>
      </c>
      <c r="C37" s="197"/>
      <c r="D37" s="236">
        <f>SUM('ATR-A2.1'!F87)</f>
        <v>9</v>
      </c>
      <c r="E37" s="236">
        <f>SUM('ATR-A2.1'!E87)</f>
        <v>0</v>
      </c>
      <c r="F37" s="198"/>
      <c r="G37" s="219">
        <v>2459</v>
      </c>
      <c r="H37" s="219"/>
      <c r="I37" s="193">
        <f t="shared" si="0"/>
        <v>36.600244001626677</v>
      </c>
      <c r="J37" s="193">
        <f t="shared" si="1"/>
        <v>0</v>
      </c>
      <c r="K37" s="228"/>
      <c r="L37" s="33"/>
    </row>
    <row r="38" spans="1:12" ht="13.5" customHeight="1">
      <c r="A38" s="200" t="s">
        <v>710</v>
      </c>
      <c r="B38" s="85" t="s">
        <v>711</v>
      </c>
      <c r="C38" s="197"/>
      <c r="D38" s="236">
        <v>0</v>
      </c>
      <c r="E38" s="236">
        <v>0</v>
      </c>
      <c r="F38" s="198"/>
      <c r="G38" s="219">
        <v>5.9</v>
      </c>
      <c r="H38" s="219"/>
      <c r="I38" s="193">
        <f t="shared" si="0"/>
        <v>0</v>
      </c>
      <c r="J38" s="193">
        <f t="shared" si="1"/>
        <v>0</v>
      </c>
      <c r="K38" s="228"/>
      <c r="L38" s="33"/>
    </row>
    <row r="39" spans="1:12" s="11" customFormat="1" ht="15" customHeight="1">
      <c r="A39" s="171" t="s">
        <v>149</v>
      </c>
      <c r="B39" s="204" t="s">
        <v>712</v>
      </c>
      <c r="C39" s="66"/>
      <c r="D39" s="233"/>
      <c r="E39" s="236"/>
      <c r="F39" s="233"/>
      <c r="G39" s="198"/>
      <c r="H39" s="198"/>
      <c r="I39" s="193"/>
      <c r="J39" s="193"/>
      <c r="K39" s="228"/>
    </row>
    <row r="40" spans="1:12" s="11" customFormat="1" ht="9" customHeight="1">
      <c r="A40" s="205"/>
      <c r="B40" s="206"/>
      <c r="C40" s="207"/>
      <c r="D40" s="207"/>
      <c r="E40" s="207"/>
      <c r="F40" s="207"/>
      <c r="G40" s="207"/>
      <c r="H40" s="324"/>
      <c r="I40" s="324"/>
      <c r="J40" s="324"/>
      <c r="K40" s="230"/>
    </row>
    <row r="41" spans="1:12" ht="18" customHeight="1">
      <c r="A41" s="355" t="s">
        <v>3269</v>
      </c>
      <c r="B41" s="355"/>
      <c r="C41" s="355"/>
      <c r="D41" s="355"/>
      <c r="E41" s="355"/>
      <c r="F41" s="355"/>
      <c r="G41" s="355"/>
      <c r="H41" s="355"/>
      <c r="I41" s="355"/>
      <c r="J41" s="208"/>
      <c r="K41" s="323"/>
    </row>
    <row r="42" spans="1:12" ht="24.75" customHeight="1">
      <c r="A42" s="356" t="s">
        <v>3270</v>
      </c>
      <c r="B42" s="356"/>
      <c r="C42" s="356"/>
      <c r="D42" s="356"/>
      <c r="E42" s="356"/>
      <c r="F42" s="356"/>
      <c r="G42" s="356"/>
      <c r="H42" s="356"/>
      <c r="I42" s="356"/>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6" t="s">
        <v>33</v>
      </c>
      <c r="B1" s="357"/>
      <c r="C1" s="357"/>
      <c r="D1" s="357"/>
      <c r="E1" s="37"/>
      <c r="F1" s="37"/>
      <c r="G1" s="1"/>
      <c r="I1" s="1"/>
      <c r="J1" s="179"/>
    </row>
    <row r="2" spans="1:133" ht="5.25" customHeight="1">
      <c r="B2" s="3"/>
      <c r="D2" s="1"/>
      <c r="E2" s="1"/>
      <c r="F2" s="1"/>
      <c r="G2" s="1"/>
      <c r="I2" s="1"/>
      <c r="J2" s="1"/>
    </row>
    <row r="3" spans="1:133" s="67" customFormat="1" ht="15" customHeight="1">
      <c r="A3" s="42" t="s">
        <v>3332</v>
      </c>
      <c r="B3" s="42"/>
      <c r="C3" s="42"/>
      <c r="D3" s="42"/>
      <c r="E3" s="42"/>
      <c r="F3" s="42"/>
      <c r="G3" s="42"/>
      <c r="H3" s="42"/>
      <c r="I3" s="42"/>
      <c r="J3" s="42"/>
    </row>
    <row r="4" spans="1:133" s="67" customFormat="1" ht="15" customHeight="1">
      <c r="A4" s="43" t="s">
        <v>3331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1" t="s">
        <v>3693</v>
      </c>
      <c r="B6" s="358"/>
      <c r="C6" s="35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9"/>
      <c r="C7" s="46"/>
      <c r="D7" s="360" t="s">
        <v>3259</v>
      </c>
      <c r="E7" s="360"/>
      <c r="F7" s="46"/>
      <c r="G7" s="361" t="s">
        <v>3260</v>
      </c>
      <c r="H7" s="46"/>
      <c r="I7" s="363" t="s">
        <v>3261</v>
      </c>
      <c r="J7" s="363"/>
    </row>
    <row r="8" spans="1:133" s="67" customFormat="1" ht="21.95" customHeight="1">
      <c r="B8" s="359"/>
      <c r="C8" s="46"/>
      <c r="D8" s="186" t="s">
        <v>3256</v>
      </c>
      <c r="E8" s="186" t="s">
        <v>37</v>
      </c>
      <c r="F8" s="46"/>
      <c r="G8" s="362"/>
      <c r="H8" s="46"/>
      <c r="I8" s="186" t="s">
        <v>3256</v>
      </c>
      <c r="J8" s="186" t="s">
        <v>37</v>
      </c>
    </row>
    <row r="9" spans="1:133" s="34" customFormat="1" ht="26.25" customHeight="1">
      <c r="A9" s="187"/>
      <c r="B9" s="188" t="s">
        <v>38</v>
      </c>
      <c r="C9" s="189"/>
      <c r="D9" s="190">
        <f>'ATR-A2.2'!F9</f>
        <v>3394</v>
      </c>
      <c r="E9" s="190">
        <f>'ATR-A2.2'!E9</f>
        <v>4</v>
      </c>
      <c r="F9" s="191"/>
      <c r="G9" s="289">
        <f>SUM(G12:G15)</f>
        <v>110727.7</v>
      </c>
      <c r="H9" s="289"/>
      <c r="I9" s="193">
        <f>(D9*100000/G9)/10</f>
        <v>306.51770062956246</v>
      </c>
      <c r="J9" s="193">
        <f>(E9*100000/G9)/10</f>
        <v>0.36124655348210066</v>
      </c>
      <c r="K9" s="33"/>
      <c r="L9" s="33"/>
      <c r="M9" s="33"/>
    </row>
    <row r="10" spans="1:133" ht="9" customHeight="1">
      <c r="A10" s="67"/>
      <c r="B10" s="188"/>
      <c r="C10" s="194"/>
      <c r="D10" s="190"/>
      <c r="E10" s="190"/>
      <c r="F10" s="191"/>
      <c r="G10" s="289"/>
      <c r="H10" s="289"/>
      <c r="I10" s="193"/>
      <c r="J10" s="290"/>
      <c r="K10" s="33"/>
      <c r="L10" s="6"/>
    </row>
    <row r="11" spans="1:133" s="34" customFormat="1" ht="13.5" customHeight="1">
      <c r="A11" s="187"/>
      <c r="B11" s="55" t="s">
        <v>9</v>
      </c>
      <c r="C11" s="196"/>
      <c r="D11" s="190"/>
      <c r="E11" s="190"/>
      <c r="F11" s="191"/>
      <c r="G11" s="219"/>
      <c r="H11" s="219"/>
      <c r="I11" s="193"/>
      <c r="J11" s="290"/>
      <c r="K11" s="33"/>
      <c r="L11" s="33"/>
    </row>
    <row r="12" spans="1:133" ht="13.5" customHeight="1">
      <c r="A12" s="67"/>
      <c r="B12" s="57" t="s">
        <v>5</v>
      </c>
      <c r="C12" s="197"/>
      <c r="D12" s="236">
        <f>D18</f>
        <v>165</v>
      </c>
      <c r="E12" s="236">
        <f>E18</f>
        <v>0</v>
      </c>
      <c r="F12" s="195"/>
      <c r="G12" s="219">
        <f>G18</f>
        <v>4565.6000000000004</v>
      </c>
      <c r="H12" s="219"/>
      <c r="I12" s="193">
        <f>(D12*100000/G12)/10</f>
        <v>361.39828281058351</v>
      </c>
      <c r="J12" s="193">
        <f>(E12*100000/G12)/10</f>
        <v>0</v>
      </c>
      <c r="K12" s="33"/>
      <c r="L12" s="33"/>
    </row>
    <row r="13" spans="1:133" ht="13.5" customHeight="1">
      <c r="A13" s="67"/>
      <c r="B13" s="57" t="s">
        <v>6</v>
      </c>
      <c r="C13" s="197"/>
      <c r="D13" s="236">
        <f>SUM(D19:D22)</f>
        <v>1076</v>
      </c>
      <c r="E13" s="236">
        <f>SUM(E19:E22)</f>
        <v>0</v>
      </c>
      <c r="F13" s="195"/>
      <c r="G13" s="219">
        <f>SUM(G19:G22)</f>
        <v>24683.3</v>
      </c>
      <c r="H13" s="219"/>
      <c r="I13" s="193">
        <f t="shared" ref="I13:I38" si="0">(D13*100000/G13)/10</f>
        <v>435.92226323060532</v>
      </c>
      <c r="J13" s="193">
        <f t="shared" ref="J13:J38" si="1">(E13*100000/G13)/10</f>
        <v>0</v>
      </c>
      <c r="K13" s="33"/>
      <c r="L13" s="33"/>
    </row>
    <row r="14" spans="1:133" ht="13.5" customHeight="1">
      <c r="A14" s="67"/>
      <c r="B14" s="57" t="s">
        <v>44</v>
      </c>
      <c r="C14" s="197"/>
      <c r="D14" s="236">
        <f>D23</f>
        <v>427</v>
      </c>
      <c r="E14" s="236">
        <f>E23</f>
        <v>1</v>
      </c>
      <c r="F14" s="195"/>
      <c r="G14" s="219">
        <f>G23</f>
        <v>5773.4</v>
      </c>
      <c r="H14" s="219"/>
      <c r="I14" s="193">
        <f t="shared" si="0"/>
        <v>739.59884989780721</v>
      </c>
      <c r="J14" s="193">
        <f t="shared" si="1"/>
        <v>1.7320816156857313</v>
      </c>
      <c r="K14" s="33"/>
      <c r="L14" s="33"/>
    </row>
    <row r="15" spans="1:133" ht="13.5" customHeight="1">
      <c r="A15" s="67"/>
      <c r="B15" s="57" t="s">
        <v>7</v>
      </c>
      <c r="C15" s="197"/>
      <c r="D15" s="236">
        <f>SUM(D24:D37)</f>
        <v>1726</v>
      </c>
      <c r="E15" s="236">
        <f>SUM(E24:E37)</f>
        <v>3</v>
      </c>
      <c r="F15" s="195"/>
      <c r="G15" s="219">
        <f>SUM(G24:G38)</f>
        <v>75705.399999999994</v>
      </c>
      <c r="H15" s="219"/>
      <c r="I15" s="193">
        <f t="shared" si="0"/>
        <v>227.98902059826645</v>
      </c>
      <c r="J15" s="193">
        <f t="shared" si="1"/>
        <v>0.39627292108621048</v>
      </c>
      <c r="K15" s="33"/>
      <c r="L15" s="33"/>
      <c r="N15" s="6"/>
    </row>
    <row r="16" spans="1:133" ht="9" customHeight="1">
      <c r="A16" s="67"/>
      <c r="B16" s="199"/>
      <c r="C16" s="197"/>
      <c r="D16" s="236"/>
      <c r="E16" s="236"/>
      <c r="F16" s="195"/>
      <c r="G16" s="219"/>
      <c r="H16" s="219"/>
      <c r="I16" s="193"/>
      <c r="J16" s="193"/>
      <c r="K16" s="33"/>
      <c r="L16" s="33"/>
    </row>
    <row r="17" spans="1:13" ht="13.5" customHeight="1">
      <c r="A17" s="67"/>
      <c r="B17" s="55" t="s">
        <v>3262</v>
      </c>
      <c r="C17" s="197"/>
      <c r="D17" s="236"/>
      <c r="E17" s="236"/>
      <c r="F17" s="195"/>
      <c r="G17" s="219"/>
      <c r="H17" s="219"/>
      <c r="I17" s="193"/>
      <c r="J17" s="193"/>
      <c r="K17" s="33"/>
      <c r="L17" s="33"/>
    </row>
    <row r="18" spans="1:13" ht="13.5" customHeight="1">
      <c r="A18" s="200" t="s">
        <v>39</v>
      </c>
      <c r="B18" s="136" t="s">
        <v>573</v>
      </c>
      <c r="C18" s="197"/>
      <c r="D18" s="236">
        <f>SUM('ATR-A2.2'!F18:F20)</f>
        <v>165</v>
      </c>
      <c r="E18" s="236">
        <f>SUM('ATR-A2.2'!E18:E20)</f>
        <v>0</v>
      </c>
      <c r="F18" s="195"/>
      <c r="G18" s="219">
        <v>4565.6000000000004</v>
      </c>
      <c r="H18" s="219"/>
      <c r="I18" s="193">
        <f t="shared" si="0"/>
        <v>361.39828281058351</v>
      </c>
      <c r="J18" s="193">
        <f t="shared" si="1"/>
        <v>0</v>
      </c>
      <c r="K18" s="236"/>
      <c r="L18" s="33"/>
      <c r="M18" s="201"/>
    </row>
    <row r="19" spans="1:13" ht="13.5" customHeight="1">
      <c r="A19" s="200" t="s">
        <v>40</v>
      </c>
      <c r="B19" s="136" t="s">
        <v>580</v>
      </c>
      <c r="C19" s="197"/>
      <c r="D19" s="236">
        <f>'ATR-A2.2'!F21</f>
        <v>6</v>
      </c>
      <c r="E19" s="236">
        <f>'ATR-A2.2'!E21</f>
        <v>0</v>
      </c>
      <c r="F19" s="195"/>
      <c r="G19" s="219">
        <v>105.9</v>
      </c>
      <c r="H19" s="219"/>
      <c r="I19" s="193">
        <f t="shared" si="0"/>
        <v>566.57223796033998</v>
      </c>
      <c r="J19" s="193">
        <f t="shared" si="1"/>
        <v>0</v>
      </c>
      <c r="K19" s="236"/>
      <c r="L19" s="33"/>
      <c r="M19" s="201"/>
    </row>
    <row r="20" spans="1:13" ht="13.5" customHeight="1">
      <c r="A20" s="200" t="s">
        <v>41</v>
      </c>
      <c r="B20" s="136" t="s">
        <v>589</v>
      </c>
      <c r="C20" s="197"/>
      <c r="D20" s="236">
        <f>SUM('ATR-A2.2'!F22:F41)</f>
        <v>1016</v>
      </c>
      <c r="E20" s="236">
        <f>SUM('ATR-A2.2'!E22:E40)</f>
        <v>0</v>
      </c>
      <c r="F20" s="195"/>
      <c r="G20" s="219">
        <v>23244.799999999999</v>
      </c>
      <c r="H20" s="219"/>
      <c r="I20" s="193">
        <f t="shared" si="0"/>
        <v>437.08700440528639</v>
      </c>
      <c r="J20" s="193">
        <f t="shared" si="1"/>
        <v>0</v>
      </c>
      <c r="K20" s="236"/>
      <c r="L20" s="33"/>
    </row>
    <row r="21" spans="1:13" s="34" customFormat="1" ht="13.5" customHeight="1">
      <c r="A21" s="200" t="s">
        <v>622</v>
      </c>
      <c r="B21" s="85" t="s">
        <v>623</v>
      </c>
      <c r="C21" s="202"/>
      <c r="D21" s="236">
        <v>0</v>
      </c>
      <c r="E21" s="236">
        <v>0</v>
      </c>
      <c r="F21" s="191"/>
      <c r="G21" s="219">
        <v>183.3</v>
      </c>
      <c r="H21" s="219"/>
      <c r="I21" s="193">
        <f t="shared" si="0"/>
        <v>0</v>
      </c>
      <c r="J21" s="193">
        <f t="shared" si="1"/>
        <v>0</v>
      </c>
      <c r="K21" s="236"/>
      <c r="L21" s="33"/>
    </row>
    <row r="22" spans="1:13" ht="13.5" customHeight="1">
      <c r="A22" s="200" t="s">
        <v>42</v>
      </c>
      <c r="B22" s="136" t="s">
        <v>3263</v>
      </c>
      <c r="C22" s="197"/>
      <c r="D22" s="236">
        <f>SUM('ATR-A2.2'!F42:F44)</f>
        <v>54</v>
      </c>
      <c r="E22" s="236">
        <f>SUM('ATR-A2.2'!E41:E44)</f>
        <v>0</v>
      </c>
      <c r="F22" s="195"/>
      <c r="G22" s="219">
        <v>1149.3</v>
      </c>
      <c r="H22" s="219"/>
      <c r="I22" s="193">
        <f t="shared" si="0"/>
        <v>469.85121378230235</v>
      </c>
      <c r="J22" s="193">
        <f t="shared" si="1"/>
        <v>0</v>
      </c>
      <c r="K22" s="236"/>
      <c r="L22" s="33"/>
    </row>
    <row r="23" spans="1:13" ht="13.5" customHeight="1">
      <c r="A23" s="200" t="s">
        <v>43</v>
      </c>
      <c r="B23" s="136" t="s">
        <v>44</v>
      </c>
      <c r="C23" s="197"/>
      <c r="D23" s="236">
        <f>SUM('ATR-A2.2'!F45:F47)</f>
        <v>427</v>
      </c>
      <c r="E23" s="236">
        <f>SUM('ATR-A2.2'!E45:E47)</f>
        <v>1</v>
      </c>
      <c r="F23" s="195"/>
      <c r="G23" s="219">
        <v>5773.4</v>
      </c>
      <c r="H23" s="219"/>
      <c r="I23" s="193">
        <f t="shared" si="0"/>
        <v>739.59884989780721</v>
      </c>
      <c r="J23" s="193">
        <f t="shared" si="1"/>
        <v>1.7320816156857313</v>
      </c>
      <c r="K23" s="236"/>
      <c r="L23" s="33"/>
    </row>
    <row r="24" spans="1:13" ht="13.5" customHeight="1">
      <c r="A24" s="200" t="s">
        <v>3335</v>
      </c>
      <c r="B24" s="85" t="s">
        <v>3437</v>
      </c>
      <c r="C24" s="197"/>
      <c r="D24" s="236">
        <f>SUM('ATR-A2.2'!F48:F50)</f>
        <v>401</v>
      </c>
      <c r="E24" s="236">
        <f>SUM('ATR-A2.2'!E48:E50)</f>
        <v>0</v>
      </c>
      <c r="F24" s="195"/>
      <c r="G24" s="219">
        <v>14300.5</v>
      </c>
      <c r="H24" s="219"/>
      <c r="I24" s="193">
        <f t="shared" si="0"/>
        <v>280.40977588196216</v>
      </c>
      <c r="J24" s="193">
        <f t="shared" si="1"/>
        <v>0</v>
      </c>
      <c r="K24" s="236"/>
      <c r="L24" s="33"/>
    </row>
    <row r="25" spans="1:13" ht="13.5" customHeight="1">
      <c r="A25" s="200" t="s">
        <v>45</v>
      </c>
      <c r="B25" s="136" t="s">
        <v>637</v>
      </c>
      <c r="C25" s="197"/>
      <c r="D25" s="236">
        <f>SUM('ATR-A2.2'!F51:F53)</f>
        <v>184</v>
      </c>
      <c r="E25" s="236">
        <f>SUM('ATR-A2.2'!E51:E53)</f>
        <v>0</v>
      </c>
      <c r="F25" s="203"/>
      <c r="G25" s="219">
        <v>3903.3</v>
      </c>
      <c r="H25" s="219"/>
      <c r="I25" s="193">
        <f t="shared" si="0"/>
        <v>471.39599825788434</v>
      </c>
      <c r="J25" s="193">
        <f t="shared" si="1"/>
        <v>0</v>
      </c>
      <c r="K25" s="236"/>
      <c r="L25" s="33"/>
    </row>
    <row r="26" spans="1:13" s="34" customFormat="1" ht="13.5" customHeight="1">
      <c r="A26" s="200" t="s">
        <v>46</v>
      </c>
      <c r="B26" s="136" t="s">
        <v>644</v>
      </c>
      <c r="C26" s="202"/>
      <c r="D26" s="236">
        <f>SUM('ATR-A2.2'!F54:F55)</f>
        <v>189</v>
      </c>
      <c r="E26" s="236">
        <f>SUM('ATR-A2.2'!E54:E55)</f>
        <v>0</v>
      </c>
      <c r="F26" s="191"/>
      <c r="G26" s="219">
        <v>8016.2</v>
      </c>
      <c r="H26" s="219"/>
      <c r="I26" s="193">
        <f t="shared" si="0"/>
        <v>235.77256056485618</v>
      </c>
      <c r="J26" s="193">
        <f t="shared" si="1"/>
        <v>0</v>
      </c>
      <c r="K26" s="236"/>
      <c r="L26" s="33"/>
    </row>
    <row r="27" spans="1:13" ht="13.5" customHeight="1">
      <c r="A27" s="200" t="s">
        <v>47</v>
      </c>
      <c r="B27" s="136" t="s">
        <v>648</v>
      </c>
      <c r="C27" s="197"/>
      <c r="D27" s="236">
        <f>SUM('ATR-A2.2'!F56:F60)</f>
        <v>10</v>
      </c>
      <c r="E27" s="236">
        <f>SUM('ATR-A2.2'!E56:E60)</f>
        <v>0</v>
      </c>
      <c r="F27" s="195"/>
      <c r="G27" s="219">
        <v>1778.1</v>
      </c>
      <c r="H27" s="219"/>
      <c r="I27" s="193">
        <f t="shared" si="0"/>
        <v>56.239806535065519</v>
      </c>
      <c r="J27" s="193">
        <f t="shared" si="1"/>
        <v>0</v>
      </c>
      <c r="K27" s="236"/>
      <c r="L27" s="33"/>
    </row>
    <row r="28" spans="1:13" s="34" customFormat="1" ht="13.5" customHeight="1">
      <c r="A28" s="200" t="s">
        <v>48</v>
      </c>
      <c r="B28" s="136" t="s">
        <v>656</v>
      </c>
      <c r="C28" s="189"/>
      <c r="D28" s="236">
        <v>0</v>
      </c>
      <c r="E28" s="236">
        <v>0</v>
      </c>
      <c r="F28" s="191"/>
      <c r="G28" s="219">
        <v>1402.7</v>
      </c>
      <c r="H28" s="219"/>
      <c r="I28" s="193">
        <f t="shared" si="0"/>
        <v>0</v>
      </c>
      <c r="J28" s="193">
        <f t="shared" si="1"/>
        <v>0</v>
      </c>
      <c r="K28" s="236"/>
      <c r="L28" s="33"/>
    </row>
    <row r="29" spans="1:13" ht="13.5" customHeight="1">
      <c r="A29" s="200" t="s">
        <v>53</v>
      </c>
      <c r="B29" s="136" t="s">
        <v>661</v>
      </c>
      <c r="C29" s="197"/>
      <c r="D29" s="236">
        <f>SUM('ATR-A2.2'!F61:F61)</f>
        <v>4</v>
      </c>
      <c r="E29" s="236">
        <f>SUM('ATR-A2.2'!E61:E61)</f>
        <v>0</v>
      </c>
      <c r="F29" s="195"/>
      <c r="G29" s="219">
        <v>349.1</v>
      </c>
      <c r="H29" s="219"/>
      <c r="I29" s="193">
        <f t="shared" si="0"/>
        <v>114.58034947006588</v>
      </c>
      <c r="J29" s="193">
        <f t="shared" si="1"/>
        <v>0</v>
      </c>
      <c r="K29" s="236"/>
      <c r="L29" s="33"/>
    </row>
    <row r="30" spans="1:13" s="34" customFormat="1" ht="13.5" customHeight="1">
      <c r="A30" s="200" t="s">
        <v>49</v>
      </c>
      <c r="B30" s="136" t="s">
        <v>662</v>
      </c>
      <c r="C30" s="196"/>
      <c r="D30" s="236">
        <f>SUM('ATR-A2.2'!F62:F66)</f>
        <v>15</v>
      </c>
      <c r="E30" s="236">
        <f>SUM('ATR-A2.2'!E62:E66)</f>
        <v>0</v>
      </c>
      <c r="F30" s="191"/>
      <c r="G30" s="219">
        <v>3159.1</v>
      </c>
      <c r="H30" s="219"/>
      <c r="I30" s="193">
        <f t="shared" si="0"/>
        <v>47.481877749992087</v>
      </c>
      <c r="J30" s="193">
        <f t="shared" si="1"/>
        <v>0</v>
      </c>
      <c r="K30" s="236"/>
      <c r="L30" s="33"/>
    </row>
    <row r="31" spans="1:13" ht="13.5" customHeight="1">
      <c r="A31" s="200" t="s">
        <v>50</v>
      </c>
      <c r="B31" s="136" t="s">
        <v>3264</v>
      </c>
      <c r="C31" s="197"/>
      <c r="D31" s="236">
        <f>SUM('ATR-A2.2'!F67:F72)</f>
        <v>297</v>
      </c>
      <c r="E31" s="236">
        <f>SUM('ATR-A2.2'!E67:E72)</f>
        <v>1</v>
      </c>
      <c r="F31" s="195"/>
      <c r="G31" s="219">
        <v>6941.1</v>
      </c>
      <c r="H31" s="219"/>
      <c r="I31" s="193">
        <f t="shared" si="0"/>
        <v>427.88606993127888</v>
      </c>
      <c r="J31" s="193">
        <f t="shared" si="1"/>
        <v>1.4406938381524541</v>
      </c>
      <c r="K31" s="236"/>
      <c r="L31" s="33"/>
    </row>
    <row r="32" spans="1:13" ht="13.5" customHeight="1">
      <c r="A32" s="200" t="s">
        <v>54</v>
      </c>
      <c r="B32" s="85" t="s">
        <v>3265</v>
      </c>
      <c r="C32" s="197"/>
      <c r="D32" s="236">
        <f>SUM('ATR-A2.2'!F73)</f>
        <v>136</v>
      </c>
      <c r="E32" s="236">
        <f>SUM('ATR-A2.2'!E73)</f>
        <v>1</v>
      </c>
      <c r="F32" s="195"/>
      <c r="G32" s="219">
        <v>7149.5</v>
      </c>
      <c r="H32" s="219"/>
      <c r="I32" s="193">
        <f t="shared" si="0"/>
        <v>190.22309252395274</v>
      </c>
      <c r="J32" s="193">
        <f t="shared" si="1"/>
        <v>1.3986992097349464</v>
      </c>
      <c r="K32" s="236"/>
      <c r="L32" s="33"/>
    </row>
    <row r="33" spans="1:12" ht="13.5" customHeight="1">
      <c r="A33" s="200" t="s">
        <v>55</v>
      </c>
      <c r="B33" s="136" t="s">
        <v>680</v>
      </c>
      <c r="C33" s="194"/>
      <c r="D33" s="236">
        <f>SUM('ATR-A2.2'!F74)</f>
        <v>39</v>
      </c>
      <c r="E33" s="236">
        <f>SUM('ATR-A2.2'!E74)</f>
        <v>0</v>
      </c>
      <c r="F33" s="203"/>
      <c r="G33" s="219">
        <v>9708.9</v>
      </c>
      <c r="H33" s="219"/>
      <c r="I33" s="193">
        <f t="shared" si="0"/>
        <v>40.169329172202829</v>
      </c>
      <c r="J33" s="193">
        <f t="shared" si="1"/>
        <v>0</v>
      </c>
      <c r="K33" s="236"/>
      <c r="L33" s="33"/>
    </row>
    <row r="34" spans="1:12" s="34" customFormat="1" ht="13.5" customHeight="1">
      <c r="A34" s="200" t="s">
        <v>681</v>
      </c>
      <c r="B34" s="136" t="s">
        <v>682</v>
      </c>
      <c r="C34" s="196"/>
      <c r="D34" s="236">
        <f>SUM('ATR-A2.2'!F75:F77)</f>
        <v>318</v>
      </c>
      <c r="E34" s="236">
        <f>SUM('ATR-A2.2'!E75:E77)</f>
        <v>1</v>
      </c>
      <c r="F34" s="191"/>
      <c r="G34" s="219">
        <v>12772.5</v>
      </c>
      <c r="H34" s="219"/>
      <c r="I34" s="193">
        <f t="shared" si="0"/>
        <v>248.9724016441574</v>
      </c>
      <c r="J34" s="193">
        <f t="shared" si="1"/>
        <v>0.78293208064200426</v>
      </c>
      <c r="K34" s="236"/>
      <c r="L34" s="33"/>
    </row>
    <row r="35" spans="1:12" ht="13.5" customHeight="1">
      <c r="A35" s="200" t="s">
        <v>689</v>
      </c>
      <c r="B35" s="136" t="s">
        <v>3266</v>
      </c>
      <c r="C35" s="197"/>
      <c r="D35" s="236">
        <f>SUM('ATR-A2.2'!F78:F81)</f>
        <v>99</v>
      </c>
      <c r="E35" s="236">
        <f>SUM('ATR-A2.2'!E78:E81)</f>
        <v>0</v>
      </c>
      <c r="F35" s="195"/>
      <c r="G35" s="219">
        <v>1896.7</v>
      </c>
      <c r="H35" s="219"/>
      <c r="I35" s="193">
        <f t="shared" si="0"/>
        <v>521.95919228133073</v>
      </c>
      <c r="J35" s="193">
        <f t="shared" si="1"/>
        <v>0</v>
      </c>
      <c r="K35" s="236"/>
      <c r="L35" s="33"/>
    </row>
    <row r="36" spans="1:12" s="34" customFormat="1" ht="13.5" customHeight="1">
      <c r="A36" s="200" t="s">
        <v>698</v>
      </c>
      <c r="B36" s="136" t="s">
        <v>699</v>
      </c>
      <c r="C36" s="202"/>
      <c r="D36" s="236">
        <f>SUM('ATR-A2.2'!F82:F84)</f>
        <v>25</v>
      </c>
      <c r="E36" s="236">
        <f>SUM('ATR-A2.2'!E82:E84)</f>
        <v>0</v>
      </c>
      <c r="F36" s="191"/>
      <c r="G36" s="219">
        <v>1865.8</v>
      </c>
      <c r="H36" s="219"/>
      <c r="I36" s="193">
        <f t="shared" si="0"/>
        <v>133.99078143423733</v>
      </c>
      <c r="J36" s="193">
        <f t="shared" si="1"/>
        <v>0</v>
      </c>
      <c r="K36" s="236"/>
      <c r="L36" s="33"/>
    </row>
    <row r="37" spans="1:12" ht="13.5" customHeight="1">
      <c r="A37" s="200" t="s">
        <v>704</v>
      </c>
      <c r="B37" s="85" t="s">
        <v>3267</v>
      </c>
      <c r="C37" s="197"/>
      <c r="D37" s="236">
        <f>SUM('ATR-A2.2'!F85)</f>
        <v>9</v>
      </c>
      <c r="E37" s="236">
        <f>SUM('ATR-A2.2'!E85)</f>
        <v>0</v>
      </c>
      <c r="F37" s="195"/>
      <c r="G37" s="219">
        <v>2459</v>
      </c>
      <c r="H37" s="219"/>
      <c r="I37" s="193">
        <f t="shared" si="0"/>
        <v>36.600244001626677</v>
      </c>
      <c r="J37" s="193">
        <f t="shared" si="1"/>
        <v>0</v>
      </c>
      <c r="K37" s="236"/>
      <c r="L37" s="33"/>
    </row>
    <row r="38" spans="1:12" ht="13.5" customHeight="1">
      <c r="A38" s="200" t="s">
        <v>710</v>
      </c>
      <c r="B38" s="85" t="s">
        <v>711</v>
      </c>
      <c r="C38" s="197"/>
      <c r="D38" s="236">
        <v>0</v>
      </c>
      <c r="E38" s="236">
        <v>0</v>
      </c>
      <c r="F38" s="195"/>
      <c r="G38" s="219">
        <v>2.9</v>
      </c>
      <c r="H38" s="219"/>
      <c r="I38" s="193">
        <f t="shared" si="0"/>
        <v>0</v>
      </c>
      <c r="J38" s="193">
        <f t="shared" si="1"/>
        <v>0</v>
      </c>
      <c r="K38" s="236"/>
      <c r="L38" s="33"/>
    </row>
    <row r="39" spans="1:12" s="11" customFormat="1" ht="15" customHeight="1">
      <c r="A39" s="171" t="s">
        <v>149</v>
      </c>
      <c r="B39" s="204" t="s">
        <v>712</v>
      </c>
      <c r="C39" s="66"/>
      <c r="D39" s="236">
        <v>0</v>
      </c>
      <c r="E39" s="236">
        <v>0</v>
      </c>
      <c r="F39" s="66"/>
      <c r="G39" s="195"/>
      <c r="H39" s="198"/>
      <c r="I39" s="193" t="s">
        <v>3268</v>
      </c>
      <c r="J39" s="195" t="s">
        <v>3268</v>
      </c>
    </row>
    <row r="40" spans="1:12" s="11" customFormat="1" ht="9" customHeight="1">
      <c r="A40" s="205"/>
      <c r="B40" s="206"/>
      <c r="C40" s="207"/>
      <c r="D40" s="207"/>
      <c r="E40" s="207"/>
      <c r="F40" s="207"/>
      <c r="G40" s="207"/>
      <c r="H40" s="324"/>
      <c r="I40" s="324"/>
      <c r="J40" s="324"/>
    </row>
    <row r="41" spans="1:12" ht="18" customHeight="1">
      <c r="A41" s="355" t="s">
        <v>3269</v>
      </c>
      <c r="B41" s="355"/>
      <c r="C41" s="355"/>
      <c r="D41" s="355"/>
      <c r="E41" s="355"/>
      <c r="F41" s="355"/>
      <c r="G41" s="355"/>
      <c r="H41" s="355"/>
      <c r="I41" s="355"/>
      <c r="J41" s="208"/>
      <c r="K41" s="140"/>
    </row>
    <row r="42" spans="1:12" ht="24.75" customHeight="1">
      <c r="A42" s="356" t="s">
        <v>3270</v>
      </c>
      <c r="B42" s="356"/>
      <c r="C42" s="356"/>
      <c r="D42" s="356"/>
      <c r="E42" s="356"/>
      <c r="F42" s="356"/>
      <c r="G42" s="356"/>
      <c r="H42" s="356"/>
      <c r="I42" s="356"/>
      <c r="J42" s="223"/>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6" t="s">
        <v>33</v>
      </c>
      <c r="B1" s="357"/>
      <c r="C1" s="357"/>
      <c r="D1" s="357"/>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row>
    <row r="4" spans="1:133" s="67" customFormat="1" ht="15" customHeight="1">
      <c r="A4" s="43" t="s">
        <v>3334</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1" t="s">
        <v>3693</v>
      </c>
      <c r="B6" s="358"/>
      <c r="C6" s="35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9"/>
      <c r="C7" s="46"/>
      <c r="D7" s="360" t="s">
        <v>3259</v>
      </c>
      <c r="E7" s="360"/>
      <c r="F7" s="46"/>
      <c r="G7" s="361" t="s">
        <v>3260</v>
      </c>
      <c r="H7" s="46"/>
      <c r="I7" s="363" t="s">
        <v>3261</v>
      </c>
      <c r="J7" s="363"/>
    </row>
    <row r="8" spans="1:133" s="67" customFormat="1" ht="21.95" customHeight="1">
      <c r="B8" s="359"/>
      <c r="C8" s="46"/>
      <c r="D8" s="186" t="s">
        <v>3256</v>
      </c>
      <c r="E8" s="186" t="s">
        <v>37</v>
      </c>
      <c r="F8" s="46"/>
      <c r="G8" s="362"/>
      <c r="H8" s="46"/>
      <c r="I8" s="186" t="s">
        <v>3256</v>
      </c>
      <c r="J8" s="186" t="s">
        <v>37</v>
      </c>
    </row>
    <row r="9" spans="1:133" s="34" customFormat="1" ht="26.25" customHeight="1">
      <c r="A9" s="187"/>
      <c r="B9" s="188" t="s">
        <v>38</v>
      </c>
      <c r="C9" s="189"/>
      <c r="D9" s="190">
        <f>SUM(D12:D15)</f>
        <v>273</v>
      </c>
      <c r="E9" s="190">
        <f>SUM(E12:E15)</f>
        <v>1</v>
      </c>
      <c r="F9" s="191"/>
      <c r="G9" s="195">
        <f>SUM(G12:G15)</f>
        <v>23181.100000000002</v>
      </c>
      <c r="H9" s="192"/>
      <c r="I9" s="193">
        <f>(D9*100000/G9)/10</f>
        <v>117.76835439215567</v>
      </c>
      <c r="J9" s="193">
        <f>(E9*100000/G9)/10</f>
        <v>0.43138591352437972</v>
      </c>
      <c r="K9" s="33"/>
      <c r="L9" s="33"/>
      <c r="M9" s="33"/>
    </row>
    <row r="10" spans="1:133" ht="9" customHeight="1">
      <c r="A10" s="67"/>
      <c r="B10" s="188"/>
      <c r="C10" s="194"/>
      <c r="D10" s="190"/>
      <c r="E10" s="190"/>
      <c r="F10" s="191"/>
      <c r="G10" s="191"/>
      <c r="H10" s="195"/>
      <c r="I10" s="193"/>
      <c r="J10" s="290"/>
      <c r="K10" s="33"/>
      <c r="L10" s="6"/>
    </row>
    <row r="11" spans="1:133" s="34" customFormat="1" ht="13.5" customHeight="1">
      <c r="A11" s="187"/>
      <c r="B11" s="55" t="s">
        <v>9</v>
      </c>
      <c r="C11" s="196"/>
      <c r="D11" s="190"/>
      <c r="E11" s="190"/>
      <c r="F11" s="191"/>
      <c r="G11" s="195"/>
      <c r="H11" s="192"/>
      <c r="I11" s="193"/>
      <c r="J11" s="290"/>
      <c r="K11" s="33"/>
      <c r="L11" s="33"/>
    </row>
    <row r="12" spans="1:133" ht="13.5" customHeight="1">
      <c r="A12" s="67"/>
      <c r="B12" s="57" t="s">
        <v>5</v>
      </c>
      <c r="C12" s="197"/>
      <c r="D12" s="236">
        <f>D18</f>
        <v>57</v>
      </c>
      <c r="E12" s="236">
        <f>E18</f>
        <v>0</v>
      </c>
      <c r="F12" s="195"/>
      <c r="G12" s="195">
        <f>G18</f>
        <v>2835.4</v>
      </c>
      <c r="H12" s="198"/>
      <c r="I12" s="193">
        <f>(D12*100000/G12)/10</f>
        <v>201.02983706002681</v>
      </c>
      <c r="J12" s="193">
        <f>(E12*100000/G12)/10</f>
        <v>0</v>
      </c>
      <c r="K12" s="33"/>
      <c r="L12" s="33"/>
    </row>
    <row r="13" spans="1:133" ht="13.5" customHeight="1">
      <c r="A13" s="67"/>
      <c r="B13" s="57" t="s">
        <v>6</v>
      </c>
      <c r="C13" s="197"/>
      <c r="D13" s="236">
        <f>SUM(D19:D22)</f>
        <v>33</v>
      </c>
      <c r="E13" s="236">
        <f>SUM(E19:E22)</f>
        <v>0</v>
      </c>
      <c r="F13" s="195"/>
      <c r="G13" s="195">
        <f>SUM(G19:G22)</f>
        <v>1944.4</v>
      </c>
      <c r="H13" s="198"/>
      <c r="I13" s="193">
        <f t="shared" ref="I13:I38" si="0">(D13*100000/G13)/10</f>
        <v>169.71816498662827</v>
      </c>
      <c r="J13" s="193">
        <f t="shared" ref="J13:J38" si="1">(E13*100000/G13)/10</f>
        <v>0</v>
      </c>
      <c r="K13" s="33"/>
      <c r="L13" s="33"/>
    </row>
    <row r="14" spans="1:133" ht="13.5" customHeight="1">
      <c r="A14" s="67"/>
      <c r="B14" s="57" t="s">
        <v>44</v>
      </c>
      <c r="C14" s="197"/>
      <c r="D14" s="236">
        <f>D23</f>
        <v>80</v>
      </c>
      <c r="E14" s="236">
        <f>E23</f>
        <v>1</v>
      </c>
      <c r="F14" s="195"/>
      <c r="G14" s="195">
        <f>G23</f>
        <v>2861.2</v>
      </c>
      <c r="H14" s="198"/>
      <c r="I14" s="193">
        <f t="shared" si="0"/>
        <v>279.60296379141619</v>
      </c>
      <c r="J14" s="193">
        <f t="shared" si="1"/>
        <v>3.4950370473927022</v>
      </c>
      <c r="K14" s="33"/>
      <c r="L14" s="33"/>
    </row>
    <row r="15" spans="1:133" ht="13.5" customHeight="1">
      <c r="A15" s="67"/>
      <c r="B15" s="57" t="s">
        <v>7</v>
      </c>
      <c r="C15" s="197"/>
      <c r="D15" s="236">
        <f>SUM(D24:D39)</f>
        <v>103</v>
      </c>
      <c r="E15" s="236">
        <f>SUM(E24:E39)</f>
        <v>0</v>
      </c>
      <c r="F15" s="195"/>
      <c r="G15" s="195">
        <f>SUM(G24:G38)</f>
        <v>15540.100000000002</v>
      </c>
      <c r="H15" s="198"/>
      <c r="I15" s="193">
        <f t="shared" si="0"/>
        <v>66.28013976744036</v>
      </c>
      <c r="J15" s="193">
        <f t="shared" si="1"/>
        <v>0</v>
      </c>
      <c r="K15" s="33"/>
      <c r="L15" s="33"/>
      <c r="N15" s="6"/>
    </row>
    <row r="16" spans="1:133" ht="9" customHeight="1">
      <c r="A16" s="67"/>
      <c r="B16" s="199"/>
      <c r="C16" s="197"/>
      <c r="D16" s="236"/>
      <c r="E16" s="236"/>
      <c r="F16" s="195"/>
      <c r="G16" s="195"/>
      <c r="H16" s="198"/>
      <c r="I16" s="193"/>
      <c r="J16" s="193"/>
      <c r="K16" s="33"/>
      <c r="L16" s="33"/>
    </row>
    <row r="17" spans="1:17" ht="13.5" customHeight="1">
      <c r="A17" s="67"/>
      <c r="B17" s="55" t="s">
        <v>3262</v>
      </c>
      <c r="C17" s="197"/>
      <c r="D17" s="236"/>
      <c r="E17" s="236"/>
      <c r="F17" s="195"/>
      <c r="G17" s="195"/>
      <c r="H17" s="198"/>
      <c r="I17" s="193"/>
      <c r="J17" s="193"/>
      <c r="K17" s="33"/>
      <c r="L17" s="33"/>
    </row>
    <row r="18" spans="1:17" ht="13.5" customHeight="1">
      <c r="A18" s="200" t="s">
        <v>39</v>
      </c>
      <c r="B18" s="136" t="s">
        <v>573</v>
      </c>
      <c r="C18" s="197"/>
      <c r="D18" s="236">
        <f>'ATR-I2.1'!D18-'ATR-I2.2'!D18</f>
        <v>57</v>
      </c>
      <c r="E18" s="236">
        <f>'ATR-I2.1'!E18-'ATR-I2.2'!E18</f>
        <v>0</v>
      </c>
      <c r="F18" s="195"/>
      <c r="G18" s="195">
        <v>2835.4</v>
      </c>
      <c r="H18" s="198"/>
      <c r="I18" s="193">
        <f t="shared" si="0"/>
        <v>201.02983706002681</v>
      </c>
      <c r="J18" s="193">
        <f t="shared" si="1"/>
        <v>0</v>
      </c>
      <c r="K18" s="33"/>
      <c r="L18" s="33"/>
      <c r="M18" s="303"/>
      <c r="N18" s="136"/>
      <c r="O18" s="197"/>
      <c r="P18" s="236"/>
      <c r="Q18" s="6"/>
    </row>
    <row r="19" spans="1:17" ht="13.5" customHeight="1">
      <c r="A19" s="200" t="s">
        <v>40</v>
      </c>
      <c r="B19" s="136" t="s">
        <v>580</v>
      </c>
      <c r="C19" s="197"/>
      <c r="D19" s="236">
        <f>'ATR-I2.1'!D19-'ATR-I2.2'!D19</f>
        <v>0</v>
      </c>
      <c r="E19" s="236">
        <f>'ATR-I2.1'!E19-'ATR-I2.2'!E19</f>
        <v>0</v>
      </c>
      <c r="F19" s="195"/>
      <c r="G19" s="195">
        <v>10</v>
      </c>
      <c r="H19" s="198"/>
      <c r="I19" s="193">
        <f t="shared" si="0"/>
        <v>0</v>
      </c>
      <c r="J19" s="193">
        <f t="shared" si="1"/>
        <v>0</v>
      </c>
      <c r="K19" s="33"/>
      <c r="L19" s="33"/>
      <c r="M19" s="303"/>
      <c r="N19" s="136"/>
      <c r="O19" s="197"/>
      <c r="P19" s="236"/>
      <c r="Q19" s="6"/>
    </row>
    <row r="20" spans="1:17" ht="13.5" customHeight="1">
      <c r="A20" s="200" t="s">
        <v>41</v>
      </c>
      <c r="B20" s="136" t="s">
        <v>589</v>
      </c>
      <c r="C20" s="197"/>
      <c r="D20" s="236">
        <f>'ATR-I2.1'!D20-'ATR-I2.2'!D20</f>
        <v>33</v>
      </c>
      <c r="E20" s="236">
        <f>'ATR-I2.1'!E20-'ATR-I2.2'!E20</f>
        <v>0</v>
      </c>
      <c r="F20" s="195"/>
      <c r="G20" s="195">
        <v>1893.9</v>
      </c>
      <c r="H20" s="198"/>
      <c r="I20" s="193">
        <f t="shared" si="0"/>
        <v>174.24362426738475</v>
      </c>
      <c r="J20" s="193">
        <f t="shared" si="1"/>
        <v>0</v>
      </c>
      <c r="K20" s="33"/>
      <c r="L20" s="33"/>
      <c r="M20" s="304"/>
      <c r="N20" s="136"/>
      <c r="O20" s="197"/>
      <c r="P20" s="236"/>
      <c r="Q20" s="6"/>
    </row>
    <row r="21" spans="1:17" s="34" customFormat="1" ht="13.5" customHeight="1">
      <c r="A21" s="200" t="s">
        <v>622</v>
      </c>
      <c r="B21" s="85" t="s">
        <v>623</v>
      </c>
      <c r="C21" s="202"/>
      <c r="D21" s="236">
        <f>'ATR-I2.1'!D21-'ATR-I2.2'!D21</f>
        <v>0</v>
      </c>
      <c r="E21" s="236">
        <f>'ATR-I2.1'!E21-'ATR-I2.2'!E21</f>
        <v>0</v>
      </c>
      <c r="F21" s="191"/>
      <c r="G21" s="195">
        <v>12.4</v>
      </c>
      <c r="H21" s="192"/>
      <c r="I21" s="193">
        <f t="shared" si="0"/>
        <v>0</v>
      </c>
      <c r="J21" s="193">
        <f t="shared" si="1"/>
        <v>0</v>
      </c>
      <c r="K21" s="33"/>
      <c r="L21" s="33"/>
      <c r="M21" s="305"/>
      <c r="N21" s="85"/>
      <c r="O21" s="202"/>
      <c r="P21" s="237"/>
      <c r="Q21" s="6"/>
    </row>
    <row r="22" spans="1:17" ht="13.5" customHeight="1">
      <c r="A22" s="200" t="s">
        <v>42</v>
      </c>
      <c r="B22" s="136" t="s">
        <v>3263</v>
      </c>
      <c r="C22" s="197"/>
      <c r="D22" s="236">
        <f>'ATR-I2.1'!D22-'ATR-I2.2'!D22</f>
        <v>0</v>
      </c>
      <c r="E22" s="236">
        <f>'ATR-I2.1'!E22-'ATR-I2.2'!E22</f>
        <v>0</v>
      </c>
      <c r="F22" s="195"/>
      <c r="G22" s="195">
        <v>28.1</v>
      </c>
      <c r="H22" s="198"/>
      <c r="I22" s="193">
        <f t="shared" si="0"/>
        <v>0</v>
      </c>
      <c r="J22" s="193">
        <f t="shared" si="1"/>
        <v>0</v>
      </c>
      <c r="K22" s="33"/>
      <c r="L22" s="33"/>
      <c r="M22" s="304"/>
      <c r="N22" s="136"/>
      <c r="O22" s="197"/>
      <c r="P22" s="236"/>
      <c r="Q22" s="6"/>
    </row>
    <row r="23" spans="1:17" ht="13.5" customHeight="1">
      <c r="A23" s="200" t="s">
        <v>43</v>
      </c>
      <c r="B23" s="136" t="s">
        <v>44</v>
      </c>
      <c r="C23" s="197"/>
      <c r="D23" s="236">
        <f>'ATR-I2.1'!D23-'ATR-I2.2'!D23</f>
        <v>80</v>
      </c>
      <c r="E23" s="236">
        <f>'ATR-I2.1'!E23-'ATR-I2.2'!E23</f>
        <v>1</v>
      </c>
      <c r="F23" s="195"/>
      <c r="G23" s="195">
        <v>2861.2</v>
      </c>
      <c r="H23" s="198"/>
      <c r="I23" s="193">
        <f t="shared" si="0"/>
        <v>279.60296379141619</v>
      </c>
      <c r="J23" s="193">
        <f t="shared" si="1"/>
        <v>3.4950370473927022</v>
      </c>
      <c r="K23" s="33"/>
      <c r="L23" s="33"/>
      <c r="M23" s="304"/>
      <c r="N23" s="136"/>
      <c r="O23" s="197"/>
      <c r="P23" s="236"/>
      <c r="Q23" s="6"/>
    </row>
    <row r="24" spans="1:17" ht="13.5" customHeight="1">
      <c r="A24" s="200" t="s">
        <v>3335</v>
      </c>
      <c r="B24" s="85" t="s">
        <v>3437</v>
      </c>
      <c r="C24" s="197"/>
      <c r="D24" s="236">
        <f>'ATR-I2.1'!D24-'ATR-I2.2'!D24</f>
        <v>32</v>
      </c>
      <c r="E24" s="236">
        <f>'ATR-I2.1'!E24-'ATR-I2.2'!E24</f>
        <v>0</v>
      </c>
      <c r="F24" s="195"/>
      <c r="G24" s="195">
        <v>5146.3999999999996</v>
      </c>
      <c r="H24" s="198"/>
      <c r="I24" s="193">
        <f t="shared" si="0"/>
        <v>62.179387533032809</v>
      </c>
      <c r="J24" s="193">
        <f t="shared" si="1"/>
        <v>0</v>
      </c>
      <c r="K24" s="33"/>
      <c r="L24" s="33"/>
      <c r="M24" s="304"/>
      <c r="N24" s="85"/>
      <c r="O24" s="197"/>
      <c r="P24" s="236"/>
      <c r="Q24" s="6"/>
    </row>
    <row r="25" spans="1:17" ht="13.5" customHeight="1">
      <c r="A25" s="200" t="s">
        <v>45</v>
      </c>
      <c r="B25" s="136" t="s">
        <v>637</v>
      </c>
      <c r="C25" s="197"/>
      <c r="D25" s="236">
        <f>'ATR-I2.1'!D25-'ATR-I2.2'!D25</f>
        <v>19</v>
      </c>
      <c r="E25" s="236">
        <f>'ATR-I2.1'!E25-'ATR-I2.2'!E25</f>
        <v>0</v>
      </c>
      <c r="F25" s="203"/>
      <c r="G25" s="195">
        <v>1043</v>
      </c>
      <c r="H25" s="203"/>
      <c r="I25" s="193">
        <f t="shared" si="0"/>
        <v>182.16682646212848</v>
      </c>
      <c r="J25" s="193">
        <f t="shared" si="1"/>
        <v>0</v>
      </c>
      <c r="K25" s="33"/>
      <c r="L25" s="33"/>
      <c r="M25" s="304"/>
      <c r="N25" s="136"/>
      <c r="O25" s="197"/>
      <c r="P25" s="236"/>
      <c r="Q25" s="6"/>
    </row>
    <row r="26" spans="1:17" s="34" customFormat="1" ht="13.5" customHeight="1">
      <c r="A26" s="200" t="s">
        <v>46</v>
      </c>
      <c r="B26" s="136" t="s">
        <v>644</v>
      </c>
      <c r="C26" s="202"/>
      <c r="D26" s="236">
        <f>'ATR-I2.1'!D26-'ATR-I2.2'!D26</f>
        <v>20</v>
      </c>
      <c r="E26" s="236">
        <f>'ATR-I2.1'!E26-'ATR-I2.2'!E26</f>
        <v>0</v>
      </c>
      <c r="F26" s="191"/>
      <c r="G26" s="195">
        <v>2478.8000000000002</v>
      </c>
      <c r="H26" s="192"/>
      <c r="I26" s="193">
        <f t="shared" si="0"/>
        <v>80.684202033241888</v>
      </c>
      <c r="J26" s="193">
        <f t="shared" si="1"/>
        <v>0</v>
      </c>
      <c r="K26" s="33"/>
      <c r="L26" s="33"/>
      <c r="M26" s="305"/>
      <c r="N26" s="136"/>
      <c r="O26" s="202"/>
      <c r="P26" s="236"/>
      <c r="Q26" s="6"/>
    </row>
    <row r="27" spans="1:17" ht="13.5" customHeight="1">
      <c r="A27" s="200" t="s">
        <v>47</v>
      </c>
      <c r="B27" s="136" t="s">
        <v>648</v>
      </c>
      <c r="C27" s="197"/>
      <c r="D27" s="236">
        <f>'ATR-I2.1'!D27-'ATR-I2.2'!D27</f>
        <v>1</v>
      </c>
      <c r="E27" s="236">
        <f>'ATR-I2.1'!E27-'ATR-I2.2'!E27</f>
        <v>0</v>
      </c>
      <c r="F27" s="195"/>
      <c r="G27" s="195">
        <v>324.5</v>
      </c>
      <c r="H27" s="198"/>
      <c r="I27" s="193">
        <f t="shared" si="0"/>
        <v>30.816640986132512</v>
      </c>
      <c r="J27" s="193">
        <f t="shared" si="1"/>
        <v>0</v>
      </c>
      <c r="K27" s="33"/>
      <c r="L27" s="33"/>
      <c r="M27" s="304"/>
      <c r="N27" s="136"/>
      <c r="O27" s="197"/>
      <c r="P27" s="236"/>
      <c r="Q27" s="6"/>
    </row>
    <row r="28" spans="1:17" s="34" customFormat="1" ht="13.5" customHeight="1">
      <c r="A28" s="200" t="s">
        <v>48</v>
      </c>
      <c r="B28" s="136" t="s">
        <v>656</v>
      </c>
      <c r="C28" s="189"/>
      <c r="D28" s="236">
        <f>'ATR-I2.1'!D28-'ATR-I2.2'!D28</f>
        <v>1</v>
      </c>
      <c r="E28" s="236">
        <f>'ATR-I2.1'!E28-'ATR-I2.2'!E28</f>
        <v>0</v>
      </c>
      <c r="F28" s="191"/>
      <c r="G28" s="195">
        <v>403.5</v>
      </c>
      <c r="H28" s="192"/>
      <c r="I28" s="193">
        <f t="shared" si="0"/>
        <v>24.783147459727385</v>
      </c>
      <c r="J28" s="193">
        <f t="shared" si="1"/>
        <v>0</v>
      </c>
      <c r="K28" s="33"/>
      <c r="L28" s="33"/>
      <c r="M28" s="305"/>
      <c r="N28" s="136"/>
      <c r="O28" s="189"/>
      <c r="P28" s="236"/>
      <c r="Q28" s="6"/>
    </row>
    <row r="29" spans="1:17" ht="13.5" customHeight="1">
      <c r="A29" s="200" t="s">
        <v>53</v>
      </c>
      <c r="B29" s="136" t="s">
        <v>661</v>
      </c>
      <c r="C29" s="197"/>
      <c r="D29" s="236">
        <f>'ATR-I2.1'!D29-'ATR-I2.2'!D29</f>
        <v>1</v>
      </c>
      <c r="E29" s="236">
        <f>'ATR-I2.1'!E29-'ATR-I2.2'!E29</f>
        <v>0</v>
      </c>
      <c r="F29" s="195"/>
      <c r="G29" s="195">
        <v>196.9</v>
      </c>
      <c r="H29" s="198"/>
      <c r="I29" s="193">
        <f t="shared" si="0"/>
        <v>50.787201625190448</v>
      </c>
      <c r="J29" s="193">
        <f t="shared" si="1"/>
        <v>0</v>
      </c>
      <c r="K29" s="33"/>
      <c r="L29" s="33"/>
      <c r="M29" s="304"/>
      <c r="N29" s="136"/>
      <c r="O29" s="197"/>
      <c r="P29" s="236"/>
      <c r="Q29" s="6"/>
    </row>
    <row r="30" spans="1:17" s="34" customFormat="1" ht="13.5" customHeight="1">
      <c r="A30" s="200" t="s">
        <v>49</v>
      </c>
      <c r="B30" s="136" t="s">
        <v>662</v>
      </c>
      <c r="C30" s="196"/>
      <c r="D30" s="236">
        <f>'ATR-I2.1'!D30-'ATR-I2.2'!D30</f>
        <v>6</v>
      </c>
      <c r="E30" s="236">
        <f>'ATR-I2.1'!E30-'ATR-I2.2'!E30</f>
        <v>0</v>
      </c>
      <c r="F30" s="191"/>
      <c r="G30" s="195">
        <v>1948</v>
      </c>
      <c r="H30" s="192"/>
      <c r="I30" s="193">
        <f t="shared" si="0"/>
        <v>30.800821355236138</v>
      </c>
      <c r="J30" s="193">
        <f t="shared" si="1"/>
        <v>0</v>
      </c>
      <c r="K30" s="33"/>
      <c r="L30" s="33"/>
      <c r="M30" s="305"/>
      <c r="N30" s="136"/>
      <c r="O30" s="196"/>
      <c r="P30" s="236"/>
      <c r="Q30" s="6"/>
    </row>
    <row r="31" spans="1:17" ht="13.5" customHeight="1">
      <c r="A31" s="200" t="s">
        <v>50</v>
      </c>
      <c r="B31" s="136" t="s">
        <v>3264</v>
      </c>
      <c r="C31" s="197"/>
      <c r="D31" s="236">
        <f>'ATR-I2.1'!D31-'ATR-I2.2'!D31</f>
        <v>9</v>
      </c>
      <c r="E31" s="236">
        <f>'ATR-I2.1'!E31-'ATR-I2.2'!E31</f>
        <v>0</v>
      </c>
      <c r="F31" s="195"/>
      <c r="G31" s="195">
        <v>742.1</v>
      </c>
      <c r="H31" s="198"/>
      <c r="I31" s="193">
        <f t="shared" si="0"/>
        <v>121.27745586848134</v>
      </c>
      <c r="J31" s="193">
        <f t="shared" si="1"/>
        <v>0</v>
      </c>
      <c r="K31" s="33"/>
      <c r="L31" s="33"/>
      <c r="M31" s="304"/>
      <c r="N31" s="136"/>
      <c r="O31" s="197"/>
      <c r="P31" s="236"/>
      <c r="Q31" s="6"/>
    </row>
    <row r="32" spans="1:17" ht="13.5" customHeight="1">
      <c r="A32" s="200" t="s">
        <v>54</v>
      </c>
      <c r="B32" s="85" t="s">
        <v>3265</v>
      </c>
      <c r="C32" s="197"/>
      <c r="D32" s="236">
        <f>'ATR-I2.1'!D32-'ATR-I2.2'!D32</f>
        <v>0</v>
      </c>
      <c r="E32" s="236">
        <f>'ATR-I2.1'!E32-'ATR-I2.2'!E32</f>
        <v>0</v>
      </c>
      <c r="F32" s="195"/>
      <c r="G32" s="195">
        <v>4.9000000000000004</v>
      </c>
      <c r="H32" s="198"/>
      <c r="I32" s="193">
        <f t="shared" si="0"/>
        <v>0</v>
      </c>
      <c r="J32" s="193">
        <f t="shared" si="1"/>
        <v>0</v>
      </c>
      <c r="K32" s="33"/>
      <c r="L32" s="33"/>
      <c r="M32" s="304"/>
      <c r="N32" s="85"/>
      <c r="O32" s="197"/>
      <c r="P32" s="236"/>
      <c r="Q32" s="6"/>
    </row>
    <row r="33" spans="1:17" ht="13.5" customHeight="1">
      <c r="A33" s="200" t="s">
        <v>55</v>
      </c>
      <c r="B33" s="136" t="s">
        <v>680</v>
      </c>
      <c r="C33" s="194"/>
      <c r="D33" s="236">
        <f>'ATR-I2.1'!D33-'ATR-I2.2'!D33</f>
        <v>2</v>
      </c>
      <c r="E33" s="236">
        <f>'ATR-I2.1'!E33-'ATR-I2.2'!E33</f>
        <v>0</v>
      </c>
      <c r="F33" s="203"/>
      <c r="G33" s="195">
        <v>705.5</v>
      </c>
      <c r="H33" s="203"/>
      <c r="I33" s="193">
        <f t="shared" si="0"/>
        <v>28.348688873139615</v>
      </c>
      <c r="J33" s="193">
        <f t="shared" si="1"/>
        <v>0</v>
      </c>
      <c r="K33" s="33"/>
      <c r="L33" s="33"/>
      <c r="M33" s="304"/>
      <c r="N33" s="136"/>
      <c r="O33" s="194"/>
      <c r="P33" s="236"/>
      <c r="Q33" s="6"/>
    </row>
    <row r="34" spans="1:17" s="34" customFormat="1" ht="13.5" customHeight="1">
      <c r="A34" s="200" t="s">
        <v>681</v>
      </c>
      <c r="B34" s="136" t="s">
        <v>682</v>
      </c>
      <c r="C34" s="196"/>
      <c r="D34" s="236">
        <f>'ATR-I2.1'!D34-'ATR-I2.2'!D34</f>
        <v>1</v>
      </c>
      <c r="E34" s="236">
        <f>'ATR-I2.1'!E34-'ATR-I2.2'!E34</f>
        <v>0</v>
      </c>
      <c r="F34" s="191"/>
      <c r="G34" s="195">
        <v>687.7</v>
      </c>
      <c r="H34" s="192"/>
      <c r="I34" s="193">
        <f t="shared" si="0"/>
        <v>14.541224371092046</v>
      </c>
      <c r="J34" s="193">
        <f t="shared" si="1"/>
        <v>0</v>
      </c>
      <c r="K34" s="33"/>
      <c r="L34" s="33"/>
      <c r="M34" s="305"/>
      <c r="N34" s="136"/>
      <c r="O34" s="196"/>
      <c r="P34" s="236"/>
      <c r="Q34" s="6"/>
    </row>
    <row r="35" spans="1:17" ht="13.5" customHeight="1">
      <c r="A35" s="200" t="s">
        <v>689</v>
      </c>
      <c r="B35" s="136" t="s">
        <v>3266</v>
      </c>
      <c r="C35" s="197"/>
      <c r="D35" s="236">
        <f>'ATR-I2.1'!D35-'ATR-I2.2'!D35</f>
        <v>2</v>
      </c>
      <c r="E35" s="236">
        <f>'ATR-I2.1'!E35-'ATR-I2.2'!E35</f>
        <v>0</v>
      </c>
      <c r="F35" s="195"/>
      <c r="G35" s="195">
        <v>511.2</v>
      </c>
      <c r="H35" s="198"/>
      <c r="I35" s="193">
        <f t="shared" si="0"/>
        <v>39.123630672926446</v>
      </c>
      <c r="J35" s="193">
        <f t="shared" si="1"/>
        <v>0</v>
      </c>
      <c r="K35" s="33"/>
      <c r="L35" s="33"/>
      <c r="M35" s="304"/>
      <c r="N35" s="136"/>
      <c r="O35" s="197"/>
      <c r="P35" s="236"/>
      <c r="Q35" s="6"/>
    </row>
    <row r="36" spans="1:17" s="34" customFormat="1" ht="13.5" customHeight="1">
      <c r="A36" s="200" t="s">
        <v>698</v>
      </c>
      <c r="B36" s="136" t="s">
        <v>699</v>
      </c>
      <c r="C36" s="202"/>
      <c r="D36" s="236">
        <f>'ATR-I2.1'!D36-'ATR-I2.2'!D36</f>
        <v>9</v>
      </c>
      <c r="E36" s="236">
        <f>'ATR-I2.1'!E36-'ATR-I2.2'!E36</f>
        <v>0</v>
      </c>
      <c r="F36" s="191"/>
      <c r="G36" s="195">
        <v>1344.6</v>
      </c>
      <c r="H36" s="192"/>
      <c r="I36" s="193">
        <f t="shared" si="0"/>
        <v>66.934404283801882</v>
      </c>
      <c r="J36" s="193">
        <f t="shared" si="1"/>
        <v>0</v>
      </c>
      <c r="K36" s="33"/>
      <c r="L36" s="33"/>
      <c r="M36" s="305"/>
      <c r="N36" s="136"/>
      <c r="O36" s="202"/>
      <c r="P36" s="236"/>
      <c r="Q36" s="6"/>
    </row>
    <row r="37" spans="1:17" ht="13.5" customHeight="1">
      <c r="A37" s="200" t="s">
        <v>704</v>
      </c>
      <c r="B37" s="85" t="s">
        <v>3267</v>
      </c>
      <c r="C37" s="197"/>
      <c r="D37" s="236">
        <f>'ATR-I2.1'!D37-'ATR-I2.2'!D37</f>
        <v>0</v>
      </c>
      <c r="E37" s="236">
        <f>'ATR-I2.1'!E37-'ATR-I2.2'!E37</f>
        <v>0</v>
      </c>
      <c r="F37" s="195"/>
      <c r="G37" s="195">
        <v>0</v>
      </c>
      <c r="H37" s="198"/>
      <c r="I37" s="193" t="e">
        <f t="shared" si="0"/>
        <v>#DIV/0!</v>
      </c>
      <c r="J37" s="193" t="e">
        <f t="shared" si="1"/>
        <v>#DIV/0!</v>
      </c>
      <c r="K37" s="33"/>
      <c r="L37" s="33"/>
      <c r="M37" s="304"/>
      <c r="N37" s="85"/>
      <c r="O37" s="197"/>
      <c r="P37" s="236"/>
      <c r="Q37" s="6"/>
    </row>
    <row r="38" spans="1:17" ht="13.5" customHeight="1">
      <c r="A38" s="200" t="s">
        <v>710</v>
      </c>
      <c r="B38" s="85" t="s">
        <v>711</v>
      </c>
      <c r="C38" s="197"/>
      <c r="D38" s="236">
        <f>'ATR-I2.1'!D38-'ATR-I2.2'!D38</f>
        <v>0</v>
      </c>
      <c r="E38" s="236">
        <f>'ATR-I2.1'!E38-'ATR-I2.2'!E38</f>
        <v>0</v>
      </c>
      <c r="F38" s="195"/>
      <c r="G38" s="195">
        <v>3</v>
      </c>
      <c r="H38" s="198"/>
      <c r="I38" s="193">
        <f t="shared" si="0"/>
        <v>0</v>
      </c>
      <c r="J38" s="193">
        <f t="shared" si="1"/>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24"/>
      <c r="I40" s="324"/>
      <c r="J40" s="324"/>
    </row>
    <row r="41" spans="1:17" ht="18" customHeight="1">
      <c r="A41" s="355" t="s">
        <v>3348</v>
      </c>
      <c r="B41" s="355"/>
      <c r="C41" s="355"/>
      <c r="D41" s="355"/>
      <c r="E41" s="355"/>
      <c r="F41" s="355"/>
      <c r="G41" s="355"/>
      <c r="H41" s="355"/>
      <c r="I41" s="355"/>
      <c r="J41" s="208"/>
      <c r="K41" s="140"/>
    </row>
    <row r="42" spans="1:17" ht="24.75" customHeight="1">
      <c r="A42" s="356" t="s">
        <v>3349</v>
      </c>
      <c r="B42" s="356"/>
      <c r="C42" s="356"/>
      <c r="D42" s="356"/>
      <c r="E42" s="356"/>
      <c r="F42" s="356"/>
      <c r="G42" s="356"/>
      <c r="H42" s="356"/>
      <c r="I42" s="356"/>
      <c r="J42" s="223"/>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sqref="A1:D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6" t="s">
        <v>33</v>
      </c>
      <c r="B1" s="347"/>
      <c r="C1" s="357"/>
      <c r="D1" s="357"/>
      <c r="E1" s="1"/>
      <c r="G1" s="354" t="s">
        <v>102</v>
      </c>
      <c r="H1" s="354"/>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9" t="s">
        <v>3693</v>
      </c>
      <c r="B6" s="350"/>
      <c r="C6" s="9"/>
      <c r="D6" s="9"/>
    </row>
    <row r="7" spans="1:13" s="67" customFormat="1" ht="21.95" customHeight="1">
      <c r="A7" s="351"/>
      <c r="B7" s="353"/>
      <c r="C7" s="353"/>
      <c r="D7" s="353"/>
      <c r="E7" s="129"/>
    </row>
    <row r="8" spans="1:13" s="67" customFormat="1" ht="21.95" customHeight="1">
      <c r="A8" s="359"/>
      <c r="B8" s="45" t="s">
        <v>35</v>
      </c>
      <c r="C8" s="45" t="s">
        <v>36</v>
      </c>
      <c r="D8" s="45" t="s">
        <v>37</v>
      </c>
      <c r="E8" s="45" t="s">
        <v>38</v>
      </c>
    </row>
    <row r="9" spans="1:13" s="34" customFormat="1" ht="27" customHeight="1">
      <c r="A9" s="72" t="s">
        <v>38</v>
      </c>
      <c r="B9" s="133">
        <f>SUM(B10:B21)</f>
        <v>3642</v>
      </c>
      <c r="C9" s="133">
        <f>SUM(C10:C21)</f>
        <v>20</v>
      </c>
      <c r="D9" s="133">
        <f>SUM(D10:D21)</f>
        <v>5</v>
      </c>
      <c r="E9" s="133">
        <f>SUM(E10:E21)</f>
        <v>3667</v>
      </c>
      <c r="F9" s="33"/>
      <c r="G9" s="33"/>
      <c r="H9" s="33"/>
      <c r="I9" s="33"/>
      <c r="J9" s="33"/>
      <c r="K9" s="33"/>
      <c r="L9" s="33"/>
      <c r="M9" s="33"/>
    </row>
    <row r="10" spans="1:13" ht="15" customHeight="1">
      <c r="A10" s="73" t="s">
        <v>3187</v>
      </c>
      <c r="B10" s="295">
        <v>53</v>
      </c>
      <c r="C10" s="295">
        <v>0</v>
      </c>
      <c r="D10" s="295">
        <v>0</v>
      </c>
      <c r="E10" s="114">
        <f>SUM(B10:D10)</f>
        <v>53</v>
      </c>
      <c r="F10" s="295"/>
      <c r="G10" s="228"/>
      <c r="H10" s="228"/>
      <c r="I10" s="228"/>
      <c r="J10" s="35"/>
      <c r="K10" s="35"/>
      <c r="L10" s="35"/>
      <c r="M10" s="35"/>
    </row>
    <row r="11" spans="1:13" ht="15" customHeight="1">
      <c r="A11" s="73" t="s">
        <v>3188</v>
      </c>
      <c r="B11" s="295">
        <v>287</v>
      </c>
      <c r="C11" s="295">
        <v>0</v>
      </c>
      <c r="D11" s="295">
        <v>0</v>
      </c>
      <c r="E11" s="114">
        <f t="shared" ref="E11:E21" si="0">SUM(B11:D11)</f>
        <v>287</v>
      </c>
      <c r="F11" s="295"/>
      <c r="G11" s="228"/>
      <c r="H11" s="228"/>
      <c r="I11" s="228"/>
      <c r="J11" s="35"/>
      <c r="K11" s="35"/>
      <c r="L11" s="35"/>
      <c r="M11" s="35"/>
    </row>
    <row r="12" spans="1:13" ht="15" customHeight="1">
      <c r="A12" s="73" t="s">
        <v>3189</v>
      </c>
      <c r="B12" s="295">
        <v>301</v>
      </c>
      <c r="C12" s="295">
        <v>1</v>
      </c>
      <c r="D12" s="295">
        <v>0</v>
      </c>
      <c r="E12" s="114">
        <f t="shared" si="0"/>
        <v>302</v>
      </c>
      <c r="F12" s="295"/>
      <c r="G12" s="228"/>
      <c r="H12" s="228"/>
      <c r="I12" s="228"/>
      <c r="J12" s="35"/>
      <c r="K12" s="35"/>
      <c r="L12" s="35"/>
      <c r="M12" s="35"/>
    </row>
    <row r="13" spans="1:13" ht="15" customHeight="1">
      <c r="A13" s="73" t="s">
        <v>3190</v>
      </c>
      <c r="B13" s="295">
        <v>306</v>
      </c>
      <c r="C13" s="295">
        <v>2</v>
      </c>
      <c r="D13" s="295">
        <v>0</v>
      </c>
      <c r="E13" s="114">
        <f t="shared" si="0"/>
        <v>308</v>
      </c>
      <c r="F13" s="295"/>
      <c r="G13" s="228"/>
      <c r="H13" s="228"/>
      <c r="I13" s="228"/>
      <c r="J13" s="35"/>
      <c r="K13" s="35"/>
      <c r="L13" s="35"/>
      <c r="M13" s="35"/>
    </row>
    <row r="14" spans="1:13" ht="15" customHeight="1">
      <c r="A14" s="73" t="s">
        <v>3191</v>
      </c>
      <c r="B14" s="295">
        <v>394</v>
      </c>
      <c r="C14" s="295">
        <v>2</v>
      </c>
      <c r="D14" s="295">
        <v>1</v>
      </c>
      <c r="E14" s="114">
        <f t="shared" si="0"/>
        <v>397</v>
      </c>
      <c r="F14" s="295"/>
      <c r="G14" s="228"/>
      <c r="H14" s="228"/>
      <c r="I14" s="228"/>
      <c r="J14" s="35"/>
      <c r="K14" s="35"/>
      <c r="L14" s="35"/>
      <c r="M14" s="35"/>
    </row>
    <row r="15" spans="1:13" ht="15" customHeight="1">
      <c r="A15" s="73" t="s">
        <v>3192</v>
      </c>
      <c r="B15" s="295">
        <v>521</v>
      </c>
      <c r="C15" s="295">
        <v>3</v>
      </c>
      <c r="D15" s="295">
        <v>1</v>
      </c>
      <c r="E15" s="114">
        <f t="shared" si="0"/>
        <v>525</v>
      </c>
      <c r="F15" s="295"/>
      <c r="G15" s="228"/>
      <c r="H15" s="228"/>
      <c r="I15" s="228"/>
      <c r="J15" s="35"/>
      <c r="K15" s="35"/>
      <c r="L15" s="35"/>
      <c r="M15" s="35"/>
    </row>
    <row r="16" spans="1:13" ht="15" customHeight="1">
      <c r="A16" s="73" t="s">
        <v>3193</v>
      </c>
      <c r="B16" s="295">
        <v>535</v>
      </c>
      <c r="C16" s="295">
        <v>1</v>
      </c>
      <c r="D16" s="295">
        <v>1</v>
      </c>
      <c r="E16" s="114">
        <f t="shared" si="0"/>
        <v>537</v>
      </c>
      <c r="F16" s="295"/>
      <c r="G16" s="228"/>
      <c r="H16" s="228"/>
      <c r="I16" s="228"/>
      <c r="J16" s="35"/>
      <c r="K16" s="35"/>
      <c r="L16" s="35"/>
      <c r="M16" s="35"/>
    </row>
    <row r="17" spans="1:13" ht="15" customHeight="1">
      <c r="A17" s="73" t="s">
        <v>3194</v>
      </c>
      <c r="B17" s="295">
        <v>516</v>
      </c>
      <c r="C17" s="295">
        <v>5</v>
      </c>
      <c r="D17" s="295">
        <v>1</v>
      </c>
      <c r="E17" s="114">
        <f t="shared" si="0"/>
        <v>522</v>
      </c>
      <c r="F17" s="295"/>
      <c r="G17" s="228"/>
      <c r="H17" s="228"/>
      <c r="I17" s="228"/>
      <c r="J17" s="35"/>
      <c r="K17" s="35"/>
      <c r="L17" s="35"/>
      <c r="M17" s="35"/>
    </row>
    <row r="18" spans="1:13" ht="15" customHeight="1">
      <c r="A18" s="73" t="s">
        <v>3195</v>
      </c>
      <c r="B18" s="295">
        <v>436</v>
      </c>
      <c r="C18" s="295">
        <v>4</v>
      </c>
      <c r="D18" s="295">
        <v>0</v>
      </c>
      <c r="E18" s="114">
        <f t="shared" si="0"/>
        <v>440</v>
      </c>
      <c r="F18" s="295"/>
      <c r="G18" s="228"/>
      <c r="H18" s="228"/>
      <c r="I18" s="228"/>
      <c r="J18" s="35"/>
      <c r="K18" s="35"/>
      <c r="L18" s="35"/>
      <c r="M18" s="35"/>
    </row>
    <row r="19" spans="1:13" ht="15" customHeight="1">
      <c r="A19" s="73" t="s">
        <v>3196</v>
      </c>
      <c r="B19" s="295">
        <v>225</v>
      </c>
      <c r="C19" s="295">
        <v>1</v>
      </c>
      <c r="D19" s="295">
        <v>1</v>
      </c>
      <c r="E19" s="114">
        <f t="shared" si="0"/>
        <v>227</v>
      </c>
      <c r="F19" s="295"/>
      <c r="G19" s="228"/>
      <c r="H19" s="228"/>
      <c r="I19" s="228"/>
      <c r="J19" s="35"/>
      <c r="K19" s="35"/>
      <c r="L19" s="35"/>
      <c r="M19" s="35"/>
    </row>
    <row r="20" spans="1:13" ht="15" customHeight="1">
      <c r="A20" s="73" t="s">
        <v>3302</v>
      </c>
      <c r="B20" s="295">
        <v>29</v>
      </c>
      <c r="C20" s="295">
        <v>1</v>
      </c>
      <c r="D20" s="295">
        <v>0</v>
      </c>
      <c r="E20" s="114">
        <f t="shared" si="0"/>
        <v>30</v>
      </c>
      <c r="F20" s="295"/>
      <c r="G20" s="228"/>
      <c r="H20" s="228"/>
      <c r="I20" s="228"/>
      <c r="J20" s="35"/>
      <c r="K20" s="35"/>
      <c r="L20" s="35"/>
      <c r="M20" s="35"/>
    </row>
    <row r="21" spans="1:13" ht="15" customHeight="1">
      <c r="A21" s="73" t="s">
        <v>3397</v>
      </c>
      <c r="B21" s="134">
        <v>39</v>
      </c>
      <c r="C21" s="295">
        <v>0</v>
      </c>
      <c r="D21" s="295">
        <v>0</v>
      </c>
      <c r="E21" s="114">
        <f t="shared" si="0"/>
        <v>39</v>
      </c>
      <c r="F21" s="134"/>
      <c r="G21" s="291"/>
      <c r="H21" s="292"/>
      <c r="I21" s="292"/>
      <c r="J21" s="35"/>
      <c r="K21" s="35"/>
      <c r="L21" s="35"/>
      <c r="M21" s="35"/>
    </row>
    <row r="22" spans="1:13" s="34" customFormat="1" ht="12" customHeight="1">
      <c r="A22" s="74"/>
      <c r="B22" s="135"/>
      <c r="C22" s="135"/>
      <c r="D22" s="135"/>
      <c r="E22" s="114"/>
      <c r="G22" s="293"/>
      <c r="H22" s="292"/>
      <c r="I22" s="292"/>
      <c r="J22" s="35"/>
      <c r="K22" s="35"/>
      <c r="L22" s="35"/>
      <c r="M22" s="35"/>
    </row>
    <row r="23" spans="1:13" ht="15" customHeight="1">
      <c r="A23" s="75" t="s">
        <v>51</v>
      </c>
      <c r="B23" s="133">
        <f>SUM(B24:B35)</f>
        <v>2543</v>
      </c>
      <c r="C23" s="133">
        <f>SUM(C24:C35)</f>
        <v>19</v>
      </c>
      <c r="D23" s="133">
        <f>SUM(D24:D35)</f>
        <v>4</v>
      </c>
      <c r="E23" s="133">
        <f>SUM(E24:E35)</f>
        <v>2566</v>
      </c>
      <c r="G23" s="292"/>
      <c r="H23" s="292"/>
      <c r="I23" s="292"/>
      <c r="J23" s="35"/>
      <c r="K23" s="35"/>
      <c r="L23" s="35"/>
      <c r="M23" s="35"/>
    </row>
    <row r="24" spans="1:13" ht="15" customHeight="1">
      <c r="A24" s="73" t="s">
        <v>3187</v>
      </c>
      <c r="B24" s="295">
        <v>41</v>
      </c>
      <c r="C24" s="295">
        <v>0</v>
      </c>
      <c r="D24" s="295">
        <v>0</v>
      </c>
      <c r="E24" s="114">
        <f t="shared" ref="E24:E35" si="1">SUM(B24:D24)</f>
        <v>41</v>
      </c>
      <c r="G24" s="294"/>
      <c r="H24" s="292"/>
      <c r="I24" s="292"/>
      <c r="J24" s="35"/>
      <c r="K24" s="35"/>
      <c r="L24" s="35"/>
      <c r="M24" s="35"/>
    </row>
    <row r="25" spans="1:13" ht="15" customHeight="1">
      <c r="A25" s="73" t="s">
        <v>3188</v>
      </c>
      <c r="B25" s="295">
        <v>222</v>
      </c>
      <c r="C25" s="295">
        <v>0</v>
      </c>
      <c r="D25" s="295">
        <v>0</v>
      </c>
      <c r="E25" s="114">
        <f t="shared" si="1"/>
        <v>222</v>
      </c>
      <c r="G25" s="294"/>
      <c r="H25" s="292"/>
      <c r="I25" s="292"/>
      <c r="J25" s="35"/>
      <c r="K25" s="35"/>
      <c r="L25" s="35"/>
      <c r="M25" s="35"/>
    </row>
    <row r="26" spans="1:13" ht="15" customHeight="1">
      <c r="A26" s="73" t="s">
        <v>3189</v>
      </c>
      <c r="B26" s="295">
        <v>238</v>
      </c>
      <c r="C26" s="295">
        <v>1</v>
      </c>
      <c r="D26" s="295">
        <v>0</v>
      </c>
      <c r="E26" s="114">
        <f t="shared" si="1"/>
        <v>239</v>
      </c>
      <c r="G26" s="294"/>
      <c r="H26" s="292"/>
      <c r="I26" s="292"/>
      <c r="J26" s="35"/>
      <c r="K26" s="35"/>
      <c r="L26" s="35"/>
      <c r="M26" s="35"/>
    </row>
    <row r="27" spans="1:13" ht="15" customHeight="1">
      <c r="A27" s="73" t="s">
        <v>3190</v>
      </c>
      <c r="B27" s="295">
        <v>222</v>
      </c>
      <c r="C27" s="295">
        <v>2</v>
      </c>
      <c r="D27" s="295">
        <v>0</v>
      </c>
      <c r="E27" s="114">
        <f t="shared" si="1"/>
        <v>224</v>
      </c>
      <c r="G27" s="294"/>
      <c r="H27" s="292"/>
      <c r="I27" s="292"/>
      <c r="J27" s="35"/>
      <c r="K27" s="35"/>
      <c r="L27" s="35"/>
      <c r="M27" s="35"/>
    </row>
    <row r="28" spans="1:13" ht="15" customHeight="1">
      <c r="A28" s="73" t="s">
        <v>3191</v>
      </c>
      <c r="B28" s="295">
        <v>276</v>
      </c>
      <c r="C28" s="295">
        <v>2</v>
      </c>
      <c r="D28" s="295">
        <v>1</v>
      </c>
      <c r="E28" s="114">
        <f t="shared" si="1"/>
        <v>279</v>
      </c>
      <c r="G28" s="294"/>
      <c r="H28" s="292"/>
      <c r="I28" s="292"/>
      <c r="J28" s="35"/>
      <c r="K28" s="35"/>
      <c r="L28" s="35"/>
      <c r="M28" s="35"/>
    </row>
    <row r="29" spans="1:13" ht="15" customHeight="1">
      <c r="A29" s="73" t="s">
        <v>3192</v>
      </c>
      <c r="B29" s="295">
        <v>360</v>
      </c>
      <c r="C29" s="295">
        <v>3</v>
      </c>
      <c r="D29" s="295">
        <v>1</v>
      </c>
      <c r="E29" s="114">
        <f t="shared" si="1"/>
        <v>364</v>
      </c>
      <c r="G29" s="294"/>
      <c r="H29" s="292"/>
      <c r="I29" s="292"/>
      <c r="J29" s="35"/>
      <c r="K29" s="35"/>
      <c r="L29" s="35"/>
      <c r="M29" s="35"/>
    </row>
    <row r="30" spans="1:13" ht="15" customHeight="1">
      <c r="A30" s="73" t="s">
        <v>3193</v>
      </c>
      <c r="B30" s="295">
        <v>360</v>
      </c>
      <c r="C30" s="295">
        <v>1</v>
      </c>
      <c r="D30" s="295">
        <v>1</v>
      </c>
      <c r="E30" s="114">
        <f t="shared" si="1"/>
        <v>362</v>
      </c>
      <c r="G30" s="294"/>
      <c r="H30" s="292"/>
      <c r="I30" s="292"/>
      <c r="J30" s="35"/>
      <c r="K30" s="35"/>
      <c r="L30" s="35"/>
      <c r="M30" s="35"/>
    </row>
    <row r="31" spans="1:13" ht="15" customHeight="1">
      <c r="A31" s="73" t="s">
        <v>3194</v>
      </c>
      <c r="B31" s="295">
        <v>348</v>
      </c>
      <c r="C31" s="295">
        <v>4</v>
      </c>
      <c r="D31" s="295">
        <v>0</v>
      </c>
      <c r="E31" s="114">
        <f t="shared" si="1"/>
        <v>352</v>
      </c>
      <c r="G31" s="294"/>
      <c r="H31" s="292"/>
      <c r="I31" s="292"/>
      <c r="J31" s="35"/>
      <c r="K31" s="35"/>
      <c r="L31" s="35"/>
      <c r="M31" s="35"/>
    </row>
    <row r="32" spans="1:13" ht="15" customHeight="1">
      <c r="A32" s="73" t="s">
        <v>3195</v>
      </c>
      <c r="B32" s="295">
        <v>283</v>
      </c>
      <c r="C32" s="295">
        <v>4</v>
      </c>
      <c r="D32" s="295">
        <v>0</v>
      </c>
      <c r="E32" s="114">
        <f t="shared" si="1"/>
        <v>287</v>
      </c>
      <c r="G32" s="294"/>
      <c r="H32" s="292"/>
      <c r="I32" s="292"/>
      <c r="J32" s="35"/>
      <c r="K32" s="35"/>
      <c r="L32" s="35"/>
      <c r="M32" s="35"/>
    </row>
    <row r="33" spans="1:13" ht="15" customHeight="1">
      <c r="A33" s="73" t="s">
        <v>3196</v>
      </c>
      <c r="B33" s="295">
        <v>146</v>
      </c>
      <c r="C33" s="295">
        <v>1</v>
      </c>
      <c r="D33" s="295">
        <v>1</v>
      </c>
      <c r="E33" s="114">
        <f t="shared" si="1"/>
        <v>148</v>
      </c>
      <c r="G33" s="294"/>
      <c r="H33" s="292"/>
      <c r="I33" s="292"/>
      <c r="J33" s="35"/>
      <c r="K33" s="35"/>
      <c r="L33" s="35"/>
      <c r="M33" s="35"/>
    </row>
    <row r="34" spans="1:13" ht="15" customHeight="1">
      <c r="A34" s="73" t="s">
        <v>3302</v>
      </c>
      <c r="B34" s="295">
        <v>19</v>
      </c>
      <c r="C34" s="295">
        <v>1</v>
      </c>
      <c r="D34" s="295">
        <v>0</v>
      </c>
      <c r="E34" s="114">
        <f t="shared" si="1"/>
        <v>20</v>
      </c>
      <c r="G34" s="294"/>
      <c r="H34" s="292"/>
      <c r="I34" s="292"/>
      <c r="J34" s="35"/>
      <c r="K34" s="35"/>
      <c r="L34" s="35"/>
      <c r="M34" s="35"/>
    </row>
    <row r="35" spans="1:13" ht="15" customHeight="1">
      <c r="A35" s="73" t="s">
        <v>3397</v>
      </c>
      <c r="B35" s="295">
        <v>28</v>
      </c>
      <c r="C35" s="295">
        <v>0</v>
      </c>
      <c r="D35" s="295">
        <v>0</v>
      </c>
      <c r="E35" s="114">
        <f t="shared" si="1"/>
        <v>28</v>
      </c>
      <c r="F35" s="33"/>
      <c r="G35" s="228"/>
      <c r="H35" s="228"/>
      <c r="I35" s="228"/>
      <c r="J35" s="228"/>
      <c r="K35" s="33"/>
      <c r="L35" s="33"/>
      <c r="M35" s="33"/>
    </row>
    <row r="36" spans="1:13" ht="15" customHeight="1">
      <c r="A36" s="73"/>
      <c r="B36" s="295"/>
      <c r="C36" s="295"/>
      <c r="D36" s="295"/>
      <c r="E36" s="114"/>
      <c r="G36" s="228"/>
      <c r="H36" s="228"/>
      <c r="I36" s="228"/>
      <c r="J36" s="228"/>
      <c r="K36" s="35"/>
      <c r="L36" s="35"/>
      <c r="M36" s="35"/>
    </row>
    <row r="37" spans="1:13" ht="15" customHeight="1">
      <c r="A37" s="75" t="s">
        <v>52</v>
      </c>
      <c r="B37" s="133">
        <f>SUM(B38:B49)</f>
        <v>1099</v>
      </c>
      <c r="C37" s="133">
        <f t="shared" ref="C37:D37" si="2">SUM(C38:C49)</f>
        <v>1</v>
      </c>
      <c r="D37" s="133">
        <f t="shared" si="2"/>
        <v>1</v>
      </c>
      <c r="E37" s="133">
        <f>SUM(E38:E49)</f>
        <v>1101</v>
      </c>
      <c r="G37" s="35"/>
      <c r="H37" s="35"/>
      <c r="I37" s="35"/>
      <c r="J37" s="35"/>
      <c r="K37" s="35"/>
      <c r="L37" s="35"/>
      <c r="M37" s="35"/>
    </row>
    <row r="38" spans="1:13" ht="15" customHeight="1">
      <c r="A38" s="73" t="s">
        <v>3187</v>
      </c>
      <c r="B38" s="295">
        <f>B10-B24</f>
        <v>12</v>
      </c>
      <c r="C38" s="295">
        <f t="shared" ref="C38:E38" si="3">C10-C24</f>
        <v>0</v>
      </c>
      <c r="D38" s="295">
        <f t="shared" si="3"/>
        <v>0</v>
      </c>
      <c r="E38" s="133">
        <f t="shared" si="3"/>
        <v>12</v>
      </c>
      <c r="G38" s="35"/>
      <c r="H38" s="35"/>
      <c r="I38" s="35"/>
      <c r="J38" s="35"/>
      <c r="K38" s="35"/>
      <c r="L38" s="35"/>
      <c r="M38" s="35"/>
    </row>
    <row r="39" spans="1:13" ht="15" customHeight="1">
      <c r="A39" s="73" t="s">
        <v>3188</v>
      </c>
      <c r="B39" s="295">
        <f t="shared" ref="B39:E49" si="4">B11-B25</f>
        <v>65</v>
      </c>
      <c r="C39" s="295">
        <f t="shared" si="4"/>
        <v>0</v>
      </c>
      <c r="D39" s="295">
        <f t="shared" si="4"/>
        <v>0</v>
      </c>
      <c r="E39" s="133">
        <f t="shared" si="4"/>
        <v>65</v>
      </c>
      <c r="G39" s="35"/>
      <c r="H39" s="35"/>
      <c r="I39" s="35"/>
      <c r="J39" s="35"/>
      <c r="K39" s="35"/>
      <c r="L39" s="35"/>
      <c r="M39" s="35"/>
    </row>
    <row r="40" spans="1:13" ht="15" customHeight="1">
      <c r="A40" s="73" t="s">
        <v>3189</v>
      </c>
      <c r="B40" s="295">
        <f t="shared" si="4"/>
        <v>63</v>
      </c>
      <c r="C40" s="295">
        <f t="shared" si="4"/>
        <v>0</v>
      </c>
      <c r="D40" s="295">
        <f t="shared" si="4"/>
        <v>0</v>
      </c>
      <c r="E40" s="133">
        <f t="shared" si="4"/>
        <v>63</v>
      </c>
      <c r="G40" s="35"/>
      <c r="H40" s="35"/>
      <c r="I40" s="35"/>
      <c r="J40" s="35"/>
      <c r="K40" s="35"/>
      <c r="L40" s="35"/>
      <c r="M40" s="35"/>
    </row>
    <row r="41" spans="1:13" ht="15" customHeight="1">
      <c r="A41" s="73" t="s">
        <v>3190</v>
      </c>
      <c r="B41" s="295">
        <f t="shared" si="4"/>
        <v>84</v>
      </c>
      <c r="C41" s="295">
        <f t="shared" si="4"/>
        <v>0</v>
      </c>
      <c r="D41" s="295">
        <f t="shared" si="4"/>
        <v>0</v>
      </c>
      <c r="E41" s="133">
        <f t="shared" si="4"/>
        <v>84</v>
      </c>
      <c r="G41" s="35"/>
      <c r="H41" s="35"/>
      <c r="I41" s="35"/>
      <c r="J41" s="35"/>
      <c r="K41" s="35"/>
      <c r="L41" s="35"/>
      <c r="M41" s="35"/>
    </row>
    <row r="42" spans="1:13" s="34" customFormat="1" ht="15" customHeight="1">
      <c r="A42" s="73" t="s">
        <v>3191</v>
      </c>
      <c r="B42" s="295">
        <f t="shared" si="4"/>
        <v>118</v>
      </c>
      <c r="C42" s="295">
        <f t="shared" si="4"/>
        <v>0</v>
      </c>
      <c r="D42" s="295">
        <f t="shared" si="4"/>
        <v>0</v>
      </c>
      <c r="E42" s="133">
        <f t="shared" si="4"/>
        <v>118</v>
      </c>
      <c r="F42" s="2"/>
      <c r="G42" s="35"/>
      <c r="H42" s="35"/>
      <c r="I42" s="35"/>
      <c r="J42" s="35"/>
      <c r="K42" s="35"/>
      <c r="L42" s="35"/>
      <c r="M42" s="35"/>
    </row>
    <row r="43" spans="1:13" ht="15" customHeight="1">
      <c r="A43" s="73" t="s">
        <v>3192</v>
      </c>
      <c r="B43" s="295">
        <f t="shared" si="4"/>
        <v>161</v>
      </c>
      <c r="C43" s="295">
        <f t="shared" si="4"/>
        <v>0</v>
      </c>
      <c r="D43" s="295">
        <f t="shared" si="4"/>
        <v>0</v>
      </c>
      <c r="E43" s="133">
        <f t="shared" si="4"/>
        <v>161</v>
      </c>
      <c r="G43" s="35"/>
      <c r="H43" s="35"/>
      <c r="I43" s="35"/>
      <c r="J43" s="35"/>
      <c r="K43" s="35"/>
      <c r="L43" s="35"/>
      <c r="M43" s="35"/>
    </row>
    <row r="44" spans="1:13" s="34" customFormat="1" ht="15" customHeight="1">
      <c r="A44" s="73" t="s">
        <v>3193</v>
      </c>
      <c r="B44" s="295">
        <f t="shared" si="4"/>
        <v>175</v>
      </c>
      <c r="C44" s="295">
        <f t="shared" si="4"/>
        <v>0</v>
      </c>
      <c r="D44" s="295">
        <f t="shared" si="4"/>
        <v>0</v>
      </c>
      <c r="E44" s="133">
        <f t="shared" si="4"/>
        <v>175</v>
      </c>
      <c r="G44" s="35"/>
      <c r="H44" s="35"/>
      <c r="I44" s="35"/>
      <c r="J44" s="35"/>
      <c r="K44" s="35"/>
      <c r="L44" s="35"/>
      <c r="M44" s="35"/>
    </row>
    <row r="45" spans="1:13" ht="15" customHeight="1">
      <c r="A45" s="73" t="s">
        <v>3194</v>
      </c>
      <c r="B45" s="295">
        <f t="shared" si="4"/>
        <v>168</v>
      </c>
      <c r="C45" s="295">
        <f t="shared" si="4"/>
        <v>1</v>
      </c>
      <c r="D45" s="295">
        <f t="shared" si="4"/>
        <v>1</v>
      </c>
      <c r="E45" s="133">
        <f t="shared" si="4"/>
        <v>170</v>
      </c>
      <c r="G45" s="35"/>
      <c r="H45" s="35"/>
      <c r="I45" s="35"/>
      <c r="J45" s="35"/>
      <c r="K45" s="35"/>
      <c r="L45" s="35"/>
      <c r="M45" s="35"/>
    </row>
    <row r="46" spans="1:13" s="34" customFormat="1" ht="15" customHeight="1">
      <c r="A46" s="73" t="s">
        <v>3195</v>
      </c>
      <c r="B46" s="295">
        <f t="shared" si="4"/>
        <v>153</v>
      </c>
      <c r="C46" s="295">
        <f t="shared" si="4"/>
        <v>0</v>
      </c>
      <c r="D46" s="295">
        <f t="shared" si="4"/>
        <v>0</v>
      </c>
      <c r="E46" s="133">
        <f t="shared" si="4"/>
        <v>153</v>
      </c>
      <c r="G46" s="35"/>
      <c r="H46" s="35"/>
      <c r="I46" s="35"/>
      <c r="J46" s="35"/>
      <c r="K46" s="35"/>
      <c r="L46" s="35"/>
      <c r="M46" s="35"/>
    </row>
    <row r="47" spans="1:13" ht="15" customHeight="1">
      <c r="A47" s="73" t="s">
        <v>3196</v>
      </c>
      <c r="B47" s="295">
        <f t="shared" si="4"/>
        <v>79</v>
      </c>
      <c r="C47" s="295">
        <f t="shared" si="4"/>
        <v>0</v>
      </c>
      <c r="D47" s="295">
        <f t="shared" si="4"/>
        <v>0</v>
      </c>
      <c r="E47" s="133">
        <f t="shared" si="4"/>
        <v>79</v>
      </c>
      <c r="G47" s="35"/>
      <c r="H47" s="35"/>
      <c r="I47" s="35"/>
      <c r="J47" s="35"/>
      <c r="K47" s="35"/>
      <c r="L47" s="35"/>
      <c r="M47" s="35"/>
    </row>
    <row r="48" spans="1:13" ht="15" customHeight="1">
      <c r="A48" s="73" t="s">
        <v>3302</v>
      </c>
      <c r="B48" s="295">
        <f t="shared" si="4"/>
        <v>10</v>
      </c>
      <c r="C48" s="295">
        <f t="shared" si="4"/>
        <v>0</v>
      </c>
      <c r="D48" s="295">
        <f t="shared" si="4"/>
        <v>0</v>
      </c>
      <c r="E48" s="133">
        <f t="shared" si="4"/>
        <v>10</v>
      </c>
      <c r="F48" s="34"/>
      <c r="G48" s="35"/>
      <c r="H48" s="35"/>
      <c r="I48" s="35"/>
      <c r="J48" s="35"/>
      <c r="K48" s="35"/>
      <c r="L48" s="35"/>
      <c r="M48" s="35"/>
    </row>
    <row r="49" spans="1:13" s="34" customFormat="1" ht="15" customHeight="1">
      <c r="A49" s="73" t="s">
        <v>3397</v>
      </c>
      <c r="B49" s="295">
        <f t="shared" si="4"/>
        <v>11</v>
      </c>
      <c r="C49" s="295">
        <f t="shared" si="4"/>
        <v>0</v>
      </c>
      <c r="D49" s="295">
        <f t="shared" si="4"/>
        <v>0</v>
      </c>
      <c r="E49" s="133">
        <f t="shared" si="4"/>
        <v>11</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5"/>
      <c r="C51" s="215"/>
      <c r="D51" s="215"/>
      <c r="E51" s="76"/>
    </row>
    <row r="52" spans="1:13" ht="4.5" customHeight="1">
      <c r="E52" s="67"/>
      <c r="F52" s="11"/>
    </row>
    <row r="53" spans="1:13" ht="21" customHeight="1">
      <c r="A53" s="364"/>
      <c r="B53" s="364"/>
      <c r="C53" s="364"/>
      <c r="D53" s="364"/>
      <c r="E53" s="364"/>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2578125" defaultRowHeight="12.75"/>
  <cols>
    <col min="1" max="1" width="20.5703125" style="265" customWidth="1"/>
    <col min="2" max="4" width="11.85546875" style="245" customWidth="1"/>
    <col min="5" max="5" width="9.5703125" style="230" customWidth="1"/>
    <col min="6" max="16384" width="8.42578125" style="241"/>
  </cols>
  <sheetData>
    <row r="1" spans="1:10" s="2" customFormat="1" ht="15.75" customHeight="1">
      <c r="A1" s="346" t="s">
        <v>33</v>
      </c>
      <c r="B1" s="357"/>
      <c r="C1" s="357"/>
      <c r="D1" s="37"/>
      <c r="E1" s="354" t="s">
        <v>102</v>
      </c>
      <c r="F1" s="354"/>
      <c r="G1" s="354"/>
    </row>
    <row r="2" spans="1:10" ht="5.25" customHeight="1">
      <c r="A2" s="242"/>
      <c r="B2" s="240"/>
      <c r="C2" s="240"/>
      <c r="D2" s="240"/>
      <c r="E2" s="240"/>
    </row>
    <row r="3" spans="1:10" s="245" customFormat="1" ht="15" customHeight="1">
      <c r="A3" s="243" t="s">
        <v>94</v>
      </c>
      <c r="B3" s="243"/>
      <c r="C3" s="243"/>
      <c r="D3" s="243"/>
      <c r="E3" s="244"/>
    </row>
    <row r="4" spans="1:10" s="245" customFormat="1" ht="15" customHeight="1">
      <c r="A4" s="246" t="s">
        <v>12</v>
      </c>
      <c r="B4" s="247"/>
      <c r="C4" s="247"/>
      <c r="D4" s="247"/>
      <c r="E4" s="248"/>
      <c r="F4" s="249"/>
    </row>
    <row r="5" spans="1:10" s="253" customFormat="1" ht="6" customHeight="1">
      <c r="A5" s="250"/>
      <c r="B5" s="251"/>
      <c r="C5" s="251"/>
      <c r="D5" s="251"/>
      <c r="E5" s="252"/>
    </row>
    <row r="6" spans="1:10" s="255" customFormat="1" ht="15" customHeight="1" thickBot="1">
      <c r="A6" s="368" t="s">
        <v>3693</v>
      </c>
      <c r="B6" s="369"/>
      <c r="C6" s="254"/>
      <c r="D6" s="254"/>
    </row>
    <row r="7" spans="1:10" s="245" customFormat="1" ht="21.95" customHeight="1">
      <c r="A7" s="365"/>
      <c r="B7" s="367"/>
      <c r="C7" s="367"/>
      <c r="D7" s="367"/>
      <c r="E7" s="256"/>
    </row>
    <row r="8" spans="1:10" s="245" customFormat="1" ht="21.95" customHeight="1">
      <c r="A8" s="366"/>
      <c r="B8" s="257" t="s">
        <v>35</v>
      </c>
      <c r="C8" s="257" t="s">
        <v>36</v>
      </c>
      <c r="D8" s="257" t="s">
        <v>37</v>
      </c>
      <c r="E8" s="257" t="s">
        <v>38</v>
      </c>
    </row>
    <row r="9" spans="1:10" s="261" customFormat="1" ht="27" customHeight="1">
      <c r="A9" s="258" t="s">
        <v>38</v>
      </c>
      <c r="B9" s="259">
        <f>SUM(B10:B21)</f>
        <v>414</v>
      </c>
      <c r="C9" s="259">
        <f t="shared" ref="C9:E9" si="0">SUM(C10:C21)</f>
        <v>5</v>
      </c>
      <c r="D9" s="259">
        <f t="shared" si="0"/>
        <v>1</v>
      </c>
      <c r="E9" s="259">
        <f t="shared" si="0"/>
        <v>420</v>
      </c>
      <c r="F9" s="260"/>
      <c r="G9" s="260"/>
      <c r="H9" s="260"/>
      <c r="I9" s="260"/>
      <c r="J9" s="260"/>
    </row>
    <row r="10" spans="1:10" ht="15" customHeight="1">
      <c r="A10" s="262" t="s">
        <v>3187</v>
      </c>
      <c r="B10" s="263">
        <v>10</v>
      </c>
      <c r="C10" s="263">
        <v>0</v>
      </c>
      <c r="D10" s="263">
        <v>0</v>
      </c>
      <c r="E10" s="259">
        <f t="shared" ref="E10" si="1">SUM(B10:D10)</f>
        <v>10</v>
      </c>
      <c r="F10" s="260"/>
      <c r="G10" s="228"/>
      <c r="H10" s="228"/>
      <c r="I10" s="228"/>
      <c r="J10" s="228"/>
    </row>
    <row r="11" spans="1:10" ht="15" customHeight="1">
      <c r="A11" s="262" t="s">
        <v>3188</v>
      </c>
      <c r="B11" s="263">
        <v>47</v>
      </c>
      <c r="C11" s="263">
        <v>0</v>
      </c>
      <c r="D11" s="263">
        <v>0</v>
      </c>
      <c r="E11" s="259">
        <f t="shared" ref="E11:E21" si="2">SUM(B11:D11)</f>
        <v>47</v>
      </c>
      <c r="F11" s="260"/>
      <c r="G11" s="228"/>
      <c r="H11" s="228"/>
      <c r="I11" s="228"/>
      <c r="J11" s="228"/>
    </row>
    <row r="12" spans="1:10" ht="15" customHeight="1">
      <c r="A12" s="262" t="s">
        <v>3189</v>
      </c>
      <c r="B12" s="263">
        <v>49</v>
      </c>
      <c r="C12" s="263">
        <v>0</v>
      </c>
      <c r="D12" s="263">
        <v>0</v>
      </c>
      <c r="E12" s="259">
        <f t="shared" si="2"/>
        <v>49</v>
      </c>
      <c r="F12" s="260"/>
      <c r="G12" s="228"/>
      <c r="H12" s="228"/>
      <c r="I12" s="228"/>
      <c r="J12" s="228"/>
    </row>
    <row r="13" spans="1:10" ht="15" customHeight="1">
      <c r="A13" s="262" t="s">
        <v>3190</v>
      </c>
      <c r="B13" s="263">
        <v>43</v>
      </c>
      <c r="C13" s="263">
        <v>0</v>
      </c>
      <c r="D13" s="263">
        <v>0</v>
      </c>
      <c r="E13" s="259">
        <f t="shared" si="2"/>
        <v>43</v>
      </c>
      <c r="F13" s="260"/>
      <c r="G13" s="228"/>
      <c r="H13" s="228"/>
      <c r="I13" s="228"/>
      <c r="J13" s="228"/>
    </row>
    <row r="14" spans="1:10" s="261" customFormat="1" ht="15" customHeight="1">
      <c r="A14" s="262" t="s">
        <v>3191</v>
      </c>
      <c r="B14" s="263">
        <v>51</v>
      </c>
      <c r="C14" s="263">
        <v>0</v>
      </c>
      <c r="D14" s="263">
        <v>0</v>
      </c>
      <c r="E14" s="259">
        <f t="shared" si="2"/>
        <v>51</v>
      </c>
      <c r="F14" s="260"/>
      <c r="G14" s="228"/>
      <c r="H14" s="228"/>
      <c r="I14" s="228"/>
      <c r="J14" s="228"/>
    </row>
    <row r="15" spans="1:10" ht="15" customHeight="1">
      <c r="A15" s="262" t="s">
        <v>3192</v>
      </c>
      <c r="B15" s="263">
        <v>40</v>
      </c>
      <c r="C15" s="263">
        <v>3</v>
      </c>
      <c r="D15" s="263">
        <v>0</v>
      </c>
      <c r="E15" s="259">
        <f t="shared" si="2"/>
        <v>43</v>
      </c>
      <c r="F15" s="260"/>
      <c r="G15" s="228"/>
      <c r="H15" s="228"/>
      <c r="I15" s="228"/>
      <c r="J15" s="228"/>
    </row>
    <row r="16" spans="1:10" s="261" customFormat="1" ht="15" customHeight="1">
      <c r="A16" s="262" t="s">
        <v>3193</v>
      </c>
      <c r="B16" s="263">
        <v>44</v>
      </c>
      <c r="C16" s="263">
        <v>0</v>
      </c>
      <c r="D16" s="263">
        <v>0</v>
      </c>
      <c r="E16" s="259">
        <f t="shared" si="2"/>
        <v>44</v>
      </c>
      <c r="F16" s="260"/>
      <c r="G16" s="228"/>
      <c r="H16" s="228"/>
      <c r="I16" s="228"/>
      <c r="J16" s="228"/>
    </row>
    <row r="17" spans="1:10" ht="15" customHeight="1">
      <c r="A17" s="262" t="s">
        <v>3194</v>
      </c>
      <c r="B17" s="263">
        <v>52</v>
      </c>
      <c r="C17" s="263">
        <v>2</v>
      </c>
      <c r="D17" s="263">
        <v>1</v>
      </c>
      <c r="E17" s="259">
        <f t="shared" si="2"/>
        <v>55</v>
      </c>
      <c r="F17" s="260"/>
      <c r="G17" s="228"/>
      <c r="H17" s="228"/>
      <c r="I17" s="228"/>
      <c r="J17" s="228"/>
    </row>
    <row r="18" spans="1:10" ht="15" customHeight="1">
      <c r="A18" s="262" t="s">
        <v>3195</v>
      </c>
      <c r="B18" s="263">
        <v>46</v>
      </c>
      <c r="C18" s="263">
        <v>0</v>
      </c>
      <c r="D18" s="263">
        <v>0</v>
      </c>
      <c r="E18" s="259">
        <f t="shared" si="2"/>
        <v>46</v>
      </c>
      <c r="F18" s="260"/>
      <c r="G18" s="228"/>
      <c r="H18" s="228"/>
      <c r="I18" s="228"/>
      <c r="J18" s="228"/>
    </row>
    <row r="19" spans="1:10" ht="15" customHeight="1">
      <c r="A19" s="262" t="s">
        <v>3196</v>
      </c>
      <c r="B19" s="263">
        <v>25</v>
      </c>
      <c r="C19" s="263">
        <v>0</v>
      </c>
      <c r="D19" s="263">
        <v>0</v>
      </c>
      <c r="E19" s="259">
        <f t="shared" si="2"/>
        <v>25</v>
      </c>
      <c r="F19" s="260"/>
      <c r="G19" s="228"/>
      <c r="H19" s="228"/>
      <c r="I19" s="228"/>
      <c r="J19" s="228"/>
    </row>
    <row r="20" spans="1:10" ht="15" customHeight="1">
      <c r="A20" s="262" t="s">
        <v>3302</v>
      </c>
      <c r="B20" s="263">
        <v>2</v>
      </c>
      <c r="C20" s="263">
        <v>0</v>
      </c>
      <c r="D20" s="263">
        <v>0</v>
      </c>
      <c r="E20" s="259">
        <f t="shared" si="2"/>
        <v>2</v>
      </c>
      <c r="F20" s="260"/>
      <c r="G20" s="228"/>
      <c r="H20" s="228"/>
      <c r="I20" s="228"/>
      <c r="J20" s="228"/>
    </row>
    <row r="21" spans="1:10" ht="15" customHeight="1">
      <c r="A21" s="262" t="s">
        <v>3397</v>
      </c>
      <c r="B21" s="263">
        <v>5</v>
      </c>
      <c r="C21" s="263">
        <v>0</v>
      </c>
      <c r="D21" s="263">
        <v>0</v>
      </c>
      <c r="E21" s="259">
        <f t="shared" si="2"/>
        <v>5</v>
      </c>
      <c r="F21" s="260"/>
      <c r="G21" s="228"/>
      <c r="H21" s="260"/>
      <c r="I21" s="260"/>
      <c r="J21" s="260"/>
    </row>
    <row r="22" spans="1:10" s="261" customFormat="1" ht="27" customHeight="1">
      <c r="A22" s="258" t="s">
        <v>3347</v>
      </c>
      <c r="B22" s="259">
        <f>SUM(B23:B33)</f>
        <v>179</v>
      </c>
      <c r="C22" s="259">
        <f t="shared" ref="C22:D22" si="3">SUM(C23:C33)</f>
        <v>2</v>
      </c>
      <c r="D22" s="259">
        <f t="shared" si="3"/>
        <v>1</v>
      </c>
      <c r="E22" s="259">
        <f>SUM(E23:E34)</f>
        <v>186</v>
      </c>
      <c r="F22" s="260"/>
      <c r="G22" s="228"/>
      <c r="H22" s="260"/>
      <c r="I22" s="260"/>
      <c r="J22" s="260"/>
    </row>
    <row r="23" spans="1:10" ht="15" customHeight="1">
      <c r="A23" s="262" t="s">
        <v>3187</v>
      </c>
      <c r="B23" s="263">
        <v>9</v>
      </c>
      <c r="C23" s="263">
        <v>0</v>
      </c>
      <c r="D23" s="263">
        <v>0</v>
      </c>
      <c r="E23" s="259">
        <f t="shared" ref="E23" si="4">SUM(B23:D23)</f>
        <v>9</v>
      </c>
      <c r="F23" s="228"/>
      <c r="G23" s="228"/>
      <c r="H23" s="228"/>
      <c r="I23" s="260"/>
      <c r="J23" s="260"/>
    </row>
    <row r="24" spans="1:10" ht="15" customHeight="1">
      <c r="A24" s="262" t="s">
        <v>3188</v>
      </c>
      <c r="B24" s="263">
        <v>34</v>
      </c>
      <c r="C24" s="263">
        <v>0</v>
      </c>
      <c r="D24" s="263">
        <v>0</v>
      </c>
      <c r="E24" s="259">
        <f t="shared" ref="E24:E34" si="5">SUM(B24:D24)</f>
        <v>34</v>
      </c>
      <c r="F24" s="228"/>
      <c r="G24" s="228"/>
      <c r="H24" s="228"/>
      <c r="I24" s="260"/>
      <c r="J24" s="260"/>
    </row>
    <row r="25" spans="1:10" ht="16.5" customHeight="1">
      <c r="A25" s="262" t="s">
        <v>3189</v>
      </c>
      <c r="B25" s="263">
        <v>25</v>
      </c>
      <c r="C25" s="263">
        <v>0</v>
      </c>
      <c r="D25" s="263">
        <v>0</v>
      </c>
      <c r="E25" s="259">
        <f t="shared" si="5"/>
        <v>25</v>
      </c>
      <c r="F25" s="228"/>
      <c r="G25" s="228"/>
      <c r="H25" s="228"/>
      <c r="I25" s="260"/>
      <c r="J25" s="260"/>
    </row>
    <row r="26" spans="1:10" ht="15" customHeight="1">
      <c r="A26" s="262" t="s">
        <v>3190</v>
      </c>
      <c r="B26" s="263">
        <v>16</v>
      </c>
      <c r="C26" s="263">
        <v>0</v>
      </c>
      <c r="D26" s="263">
        <v>0</v>
      </c>
      <c r="E26" s="259">
        <f t="shared" si="5"/>
        <v>16</v>
      </c>
      <c r="F26" s="228"/>
      <c r="G26" s="228"/>
      <c r="H26" s="228"/>
      <c r="I26" s="260"/>
      <c r="J26" s="260"/>
    </row>
    <row r="27" spans="1:10" ht="15" customHeight="1">
      <c r="A27" s="262" t="s">
        <v>3191</v>
      </c>
      <c r="B27" s="263">
        <v>22</v>
      </c>
      <c r="C27" s="263">
        <v>0</v>
      </c>
      <c r="D27" s="263">
        <v>0</v>
      </c>
      <c r="E27" s="259">
        <f t="shared" si="5"/>
        <v>22</v>
      </c>
      <c r="F27" s="228"/>
      <c r="G27" s="228"/>
      <c r="H27" s="228"/>
      <c r="I27" s="260"/>
      <c r="J27" s="260"/>
    </row>
    <row r="28" spans="1:10" ht="15" customHeight="1">
      <c r="A28" s="262" t="s">
        <v>3192</v>
      </c>
      <c r="B28" s="263">
        <v>11</v>
      </c>
      <c r="C28" s="263">
        <v>1</v>
      </c>
      <c r="D28" s="263">
        <v>0</v>
      </c>
      <c r="E28" s="259">
        <f t="shared" si="5"/>
        <v>12</v>
      </c>
      <c r="F28" s="228"/>
      <c r="G28" s="228"/>
      <c r="H28" s="228"/>
      <c r="I28" s="260"/>
      <c r="J28" s="260"/>
    </row>
    <row r="29" spans="1:10" ht="15" customHeight="1">
      <c r="A29" s="262" t="s">
        <v>3193</v>
      </c>
      <c r="B29" s="263">
        <v>19</v>
      </c>
      <c r="C29" s="263">
        <v>0</v>
      </c>
      <c r="D29" s="263">
        <v>0</v>
      </c>
      <c r="E29" s="259">
        <f t="shared" si="5"/>
        <v>19</v>
      </c>
      <c r="F29" s="228"/>
      <c r="G29" s="228"/>
      <c r="H29" s="228"/>
      <c r="I29" s="260"/>
      <c r="J29" s="260"/>
    </row>
    <row r="30" spans="1:10" ht="15" customHeight="1">
      <c r="A30" s="262" t="s">
        <v>3194</v>
      </c>
      <c r="B30" s="263">
        <v>18</v>
      </c>
      <c r="C30" s="263">
        <v>1</v>
      </c>
      <c r="D30" s="263">
        <v>1</v>
      </c>
      <c r="E30" s="259">
        <f t="shared" si="5"/>
        <v>20</v>
      </c>
      <c r="F30" s="228"/>
      <c r="G30" s="228"/>
      <c r="H30" s="228"/>
      <c r="I30" s="260"/>
      <c r="J30" s="260"/>
    </row>
    <row r="31" spans="1:10" ht="15" customHeight="1">
      <c r="A31" s="262" t="s">
        <v>3195</v>
      </c>
      <c r="B31" s="263">
        <v>15</v>
      </c>
      <c r="C31" s="263">
        <v>0</v>
      </c>
      <c r="D31" s="263">
        <v>0</v>
      </c>
      <c r="E31" s="259">
        <f t="shared" si="5"/>
        <v>15</v>
      </c>
      <c r="F31" s="228"/>
      <c r="G31" s="228"/>
      <c r="H31" s="228"/>
    </row>
    <row r="32" spans="1:10" ht="15" customHeight="1">
      <c r="A32" s="262" t="s">
        <v>3196</v>
      </c>
      <c r="B32" s="263">
        <v>10</v>
      </c>
      <c r="C32" s="263">
        <v>0</v>
      </c>
      <c r="D32" s="263">
        <v>0</v>
      </c>
      <c r="E32" s="259">
        <f t="shared" si="5"/>
        <v>10</v>
      </c>
      <c r="F32" s="228"/>
      <c r="G32" s="228"/>
      <c r="H32" s="228"/>
    </row>
    <row r="33" spans="1:10" ht="15" customHeight="1">
      <c r="A33" s="262" t="s">
        <v>3302</v>
      </c>
      <c r="B33" s="263">
        <v>0</v>
      </c>
      <c r="C33" s="263">
        <v>0</v>
      </c>
      <c r="D33" s="263">
        <v>0</v>
      </c>
      <c r="E33" s="259">
        <f t="shared" si="5"/>
        <v>0</v>
      </c>
      <c r="G33" s="228"/>
    </row>
    <row r="34" spans="1:10" ht="15" customHeight="1">
      <c r="A34" s="262" t="s">
        <v>3397</v>
      </c>
      <c r="B34" s="263">
        <v>4</v>
      </c>
      <c r="C34" s="263">
        <v>0</v>
      </c>
      <c r="D34" s="263">
        <v>0</v>
      </c>
      <c r="E34" s="259">
        <f t="shared" si="5"/>
        <v>4</v>
      </c>
      <c r="G34" s="228"/>
    </row>
    <row r="35" spans="1:10" s="261" customFormat="1" ht="27" customHeight="1">
      <c r="A35" s="258" t="s">
        <v>52</v>
      </c>
      <c r="B35" s="259">
        <f>SUM(B36:B47)</f>
        <v>231</v>
      </c>
      <c r="C35" s="259">
        <f>SUM(C36:C47)</f>
        <v>3</v>
      </c>
      <c r="D35" s="259">
        <f>SUM(D37:D47)</f>
        <v>0</v>
      </c>
      <c r="E35" s="259">
        <f>SUM(B35:D35)</f>
        <v>234</v>
      </c>
      <c r="F35" s="260"/>
      <c r="G35" s="228"/>
      <c r="H35" s="260"/>
      <c r="I35" s="260"/>
      <c r="J35" s="260"/>
    </row>
    <row r="36" spans="1:10" ht="15" customHeight="1">
      <c r="A36" s="262" t="s">
        <v>3187</v>
      </c>
      <c r="B36" s="264">
        <f>B10-B23</f>
        <v>1</v>
      </c>
      <c r="C36" s="264">
        <f t="shared" ref="C36:D36" si="6">C10-C23</f>
        <v>0</v>
      </c>
      <c r="D36" s="264">
        <f t="shared" si="6"/>
        <v>0</v>
      </c>
      <c r="E36" s="259">
        <f t="shared" ref="E36" si="7">E10-E23</f>
        <v>1</v>
      </c>
      <c r="F36" s="260"/>
      <c r="G36" s="228"/>
      <c r="H36" s="260"/>
      <c r="I36" s="260"/>
      <c r="J36" s="260"/>
    </row>
    <row r="37" spans="1:10" ht="15" customHeight="1">
      <c r="A37" s="262" t="s">
        <v>3188</v>
      </c>
      <c r="B37" s="264">
        <f t="shared" ref="B37:B47" si="8">B11-B24</f>
        <v>13</v>
      </c>
      <c r="C37" s="264">
        <f t="shared" ref="C37:D47" si="9">C11-C24</f>
        <v>0</v>
      </c>
      <c r="D37" s="264">
        <f t="shared" si="9"/>
        <v>0</v>
      </c>
      <c r="E37" s="259">
        <f t="shared" ref="E37:E47" si="10">E11-E24</f>
        <v>13</v>
      </c>
      <c r="F37" s="260"/>
      <c r="G37" s="228"/>
      <c r="H37" s="260"/>
      <c r="I37" s="260"/>
      <c r="J37" s="260"/>
    </row>
    <row r="38" spans="1:10" ht="15" customHeight="1">
      <c r="A38" s="262" t="s">
        <v>3189</v>
      </c>
      <c r="B38" s="264">
        <f t="shared" si="8"/>
        <v>24</v>
      </c>
      <c r="C38" s="264">
        <f t="shared" si="9"/>
        <v>0</v>
      </c>
      <c r="D38" s="264">
        <f t="shared" si="9"/>
        <v>0</v>
      </c>
      <c r="E38" s="259">
        <f t="shared" si="10"/>
        <v>24</v>
      </c>
      <c r="F38" s="260"/>
      <c r="G38" s="228"/>
      <c r="H38" s="260"/>
      <c r="I38" s="260"/>
      <c r="J38" s="260"/>
    </row>
    <row r="39" spans="1:10" ht="15" customHeight="1">
      <c r="A39" s="262" t="s">
        <v>3190</v>
      </c>
      <c r="B39" s="264">
        <f t="shared" si="8"/>
        <v>27</v>
      </c>
      <c r="C39" s="264">
        <f t="shared" si="9"/>
        <v>0</v>
      </c>
      <c r="D39" s="264">
        <f t="shared" si="9"/>
        <v>0</v>
      </c>
      <c r="E39" s="259">
        <f t="shared" si="10"/>
        <v>27</v>
      </c>
      <c r="F39" s="260"/>
      <c r="G39" s="228"/>
      <c r="H39" s="260"/>
      <c r="I39" s="260"/>
      <c r="J39" s="260"/>
    </row>
    <row r="40" spans="1:10" ht="15" customHeight="1">
      <c r="A40" s="262" t="s">
        <v>3191</v>
      </c>
      <c r="B40" s="264">
        <f t="shared" si="8"/>
        <v>29</v>
      </c>
      <c r="C40" s="264">
        <f t="shared" si="9"/>
        <v>0</v>
      </c>
      <c r="D40" s="264">
        <f t="shared" si="9"/>
        <v>0</v>
      </c>
      <c r="E40" s="259">
        <f t="shared" si="10"/>
        <v>29</v>
      </c>
      <c r="F40" s="260"/>
      <c r="G40" s="228"/>
      <c r="H40" s="260"/>
      <c r="I40" s="260"/>
      <c r="J40" s="260"/>
    </row>
    <row r="41" spans="1:10" ht="15" customHeight="1">
      <c r="A41" s="262" t="s">
        <v>3192</v>
      </c>
      <c r="B41" s="264">
        <f t="shared" si="8"/>
        <v>29</v>
      </c>
      <c r="C41" s="264">
        <f t="shared" si="9"/>
        <v>2</v>
      </c>
      <c r="D41" s="264">
        <f t="shared" si="9"/>
        <v>0</v>
      </c>
      <c r="E41" s="259">
        <f t="shared" si="10"/>
        <v>31</v>
      </c>
      <c r="F41" s="260"/>
      <c r="G41" s="228"/>
      <c r="H41" s="260"/>
      <c r="I41" s="260"/>
      <c r="J41" s="260"/>
    </row>
    <row r="42" spans="1:10" ht="15" customHeight="1">
      <c r="A42" s="262" t="s">
        <v>3193</v>
      </c>
      <c r="B42" s="264">
        <f t="shared" si="8"/>
        <v>25</v>
      </c>
      <c r="C42" s="264">
        <f t="shared" si="9"/>
        <v>0</v>
      </c>
      <c r="D42" s="264">
        <f t="shared" si="9"/>
        <v>0</v>
      </c>
      <c r="E42" s="259">
        <f t="shared" si="10"/>
        <v>25</v>
      </c>
      <c r="F42" s="260"/>
      <c r="G42" s="228"/>
      <c r="H42" s="260"/>
      <c r="I42" s="260"/>
      <c r="J42" s="260"/>
    </row>
    <row r="43" spans="1:10" ht="15" customHeight="1">
      <c r="A43" s="262" t="s">
        <v>3194</v>
      </c>
      <c r="B43" s="264">
        <f t="shared" si="8"/>
        <v>34</v>
      </c>
      <c r="C43" s="264">
        <f t="shared" si="9"/>
        <v>1</v>
      </c>
      <c r="D43" s="264">
        <f t="shared" si="9"/>
        <v>0</v>
      </c>
      <c r="E43" s="259">
        <f t="shared" si="10"/>
        <v>35</v>
      </c>
      <c r="F43" s="260"/>
      <c r="G43" s="228"/>
      <c r="H43" s="260"/>
      <c r="I43" s="260"/>
      <c r="J43" s="260"/>
    </row>
    <row r="44" spans="1:10" ht="15" customHeight="1">
      <c r="A44" s="262" t="s">
        <v>3195</v>
      </c>
      <c r="B44" s="264">
        <f t="shared" si="8"/>
        <v>31</v>
      </c>
      <c r="C44" s="264">
        <f t="shared" si="9"/>
        <v>0</v>
      </c>
      <c r="D44" s="264">
        <f t="shared" si="9"/>
        <v>0</v>
      </c>
      <c r="E44" s="259">
        <f t="shared" si="10"/>
        <v>31</v>
      </c>
      <c r="F44" s="260"/>
      <c r="G44" s="260"/>
      <c r="H44" s="260"/>
      <c r="I44" s="260"/>
      <c r="J44" s="260"/>
    </row>
    <row r="45" spans="1:10" ht="15" customHeight="1">
      <c r="A45" s="262" t="s">
        <v>3196</v>
      </c>
      <c r="B45" s="264">
        <f t="shared" si="8"/>
        <v>15</v>
      </c>
      <c r="C45" s="264">
        <f t="shared" si="9"/>
        <v>0</v>
      </c>
      <c r="D45" s="264">
        <f t="shared" si="9"/>
        <v>0</v>
      </c>
      <c r="E45" s="259">
        <f t="shared" si="10"/>
        <v>15</v>
      </c>
      <c r="F45" s="260"/>
      <c r="G45" s="260"/>
      <c r="H45" s="260"/>
      <c r="I45" s="260"/>
      <c r="J45" s="260"/>
    </row>
    <row r="46" spans="1:10" ht="15" customHeight="1">
      <c r="A46" s="262" t="s">
        <v>3302</v>
      </c>
      <c r="B46" s="264">
        <f t="shared" si="8"/>
        <v>2</v>
      </c>
      <c r="C46" s="264">
        <f t="shared" si="9"/>
        <v>0</v>
      </c>
      <c r="D46" s="264">
        <f t="shared" si="9"/>
        <v>0</v>
      </c>
      <c r="E46" s="259">
        <f t="shared" si="10"/>
        <v>2</v>
      </c>
      <c r="F46" s="260"/>
      <c r="G46" s="260"/>
      <c r="H46" s="260"/>
      <c r="I46" s="260"/>
      <c r="J46" s="260"/>
    </row>
    <row r="47" spans="1:10" ht="15" customHeight="1">
      <c r="A47" s="262" t="s">
        <v>3397</v>
      </c>
      <c r="B47" s="264">
        <f t="shared" si="8"/>
        <v>1</v>
      </c>
      <c r="C47" s="264">
        <f t="shared" si="9"/>
        <v>0</v>
      </c>
      <c r="D47" s="264">
        <f t="shared" si="9"/>
        <v>0</v>
      </c>
      <c r="E47" s="259">
        <f t="shared" si="10"/>
        <v>1</v>
      </c>
      <c r="F47" s="260"/>
      <c r="G47" s="260"/>
      <c r="H47" s="260"/>
      <c r="I47" s="260"/>
      <c r="J47" s="260"/>
    </row>
    <row r="48" spans="1:10">
      <c r="A48" s="241"/>
      <c r="B48" s="241"/>
      <c r="C48" s="241"/>
      <c r="D48" s="241"/>
      <c r="E48" s="266"/>
    </row>
    <row r="50" spans="5:5">
      <c r="E50" s="267"/>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6" t="s">
        <v>33</v>
      </c>
      <c r="B1" s="357"/>
      <c r="C1" s="357"/>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3693</v>
      </c>
      <c r="B6" s="9"/>
      <c r="C6" s="9"/>
    </row>
    <row r="7" spans="1:9" s="78" customFormat="1" ht="21.75" customHeight="1">
      <c r="A7" s="51"/>
      <c r="B7" s="371"/>
      <c r="C7" s="371"/>
      <c r="D7" s="371"/>
      <c r="E7" s="109"/>
    </row>
    <row r="8" spans="1:9" s="78" customFormat="1" ht="21.75" customHeight="1">
      <c r="A8" s="52"/>
      <c r="B8" s="45" t="s">
        <v>35</v>
      </c>
      <c r="C8" s="45" t="s">
        <v>36</v>
      </c>
      <c r="D8" s="45" t="s">
        <v>37</v>
      </c>
      <c r="E8" s="45" t="s">
        <v>38</v>
      </c>
    </row>
    <row r="9" spans="1:9" s="8" customFormat="1" ht="26.25" customHeight="1">
      <c r="A9" s="54" t="s">
        <v>38</v>
      </c>
      <c r="B9" s="137">
        <f>SUM(B11:B26)</f>
        <v>3642</v>
      </c>
      <c r="C9" s="137">
        <f>SUM(C11:C26)</f>
        <v>20</v>
      </c>
      <c r="D9" s="137">
        <f>SUM(D11:D26)</f>
        <v>5</v>
      </c>
      <c r="E9" s="137">
        <f>SUM(B9:D9)</f>
        <v>3667</v>
      </c>
      <c r="F9" s="10"/>
    </row>
    <row r="10" spans="1:9" s="8" customFormat="1" ht="9" customHeight="1">
      <c r="A10" s="53"/>
      <c r="B10" s="137"/>
      <c r="C10" s="137"/>
      <c r="D10" s="137"/>
      <c r="E10" s="137"/>
      <c r="F10" s="10"/>
    </row>
    <row r="11" spans="1:9" s="8" customFormat="1" ht="14.45" customHeight="1">
      <c r="A11" s="199" t="s">
        <v>1618</v>
      </c>
      <c r="B11" s="282">
        <v>18</v>
      </c>
      <c r="C11" s="282">
        <v>0</v>
      </c>
      <c r="D11" s="282">
        <v>0</v>
      </c>
      <c r="E11" s="213">
        <f t="shared" ref="E11:E27" si="0">SUM(B11:D11)</f>
        <v>18</v>
      </c>
      <c r="F11" s="212"/>
      <c r="G11" s="212"/>
      <c r="H11" s="212"/>
      <c r="I11" s="212"/>
    </row>
    <row r="12" spans="1:9" s="8" customFormat="1" ht="14.45" customHeight="1">
      <c r="A12" s="199" t="s">
        <v>1619</v>
      </c>
      <c r="B12" s="282">
        <v>66</v>
      </c>
      <c r="C12" s="282">
        <v>0</v>
      </c>
      <c r="D12" s="282">
        <v>0</v>
      </c>
      <c r="E12" s="213">
        <f t="shared" si="0"/>
        <v>66</v>
      </c>
      <c r="F12" s="212"/>
      <c r="G12" s="212"/>
      <c r="H12" s="212"/>
      <c r="I12" s="212"/>
    </row>
    <row r="13" spans="1:9" s="8" customFormat="1" ht="14.45" customHeight="1">
      <c r="A13" s="199" t="s">
        <v>1620</v>
      </c>
      <c r="B13" s="282">
        <v>14</v>
      </c>
      <c r="C13" s="282">
        <v>0</v>
      </c>
      <c r="D13" s="282">
        <v>1</v>
      </c>
      <c r="E13" s="213">
        <f t="shared" si="0"/>
        <v>15</v>
      </c>
      <c r="F13" s="212"/>
      <c r="G13" s="212"/>
      <c r="H13" s="212"/>
      <c r="I13" s="212"/>
    </row>
    <row r="14" spans="1:9" s="8" customFormat="1" ht="14.45" customHeight="1">
      <c r="A14" s="199" t="s">
        <v>1621</v>
      </c>
      <c r="B14" s="282">
        <v>202</v>
      </c>
      <c r="C14" s="282">
        <v>1</v>
      </c>
      <c r="D14" s="282">
        <v>0</v>
      </c>
      <c r="E14" s="213">
        <f t="shared" si="0"/>
        <v>203</v>
      </c>
      <c r="F14" s="212"/>
      <c r="G14" s="212"/>
      <c r="H14" s="212"/>
      <c r="I14" s="212"/>
    </row>
    <row r="15" spans="1:9" s="8" customFormat="1" ht="14.45" customHeight="1">
      <c r="A15" s="199" t="s">
        <v>1622</v>
      </c>
      <c r="B15" s="282">
        <v>47</v>
      </c>
      <c r="C15" s="282">
        <v>1</v>
      </c>
      <c r="D15" s="282">
        <v>0</v>
      </c>
      <c r="E15" s="213">
        <f t="shared" si="0"/>
        <v>48</v>
      </c>
      <c r="F15" s="212"/>
      <c r="G15" s="212"/>
      <c r="H15" s="212"/>
      <c r="I15" s="212"/>
    </row>
    <row r="16" spans="1:9" s="8" customFormat="1" ht="14.45" customHeight="1">
      <c r="A16" s="199" t="s">
        <v>1623</v>
      </c>
      <c r="B16" s="282">
        <v>21</v>
      </c>
      <c r="C16" s="282">
        <v>0</v>
      </c>
      <c r="D16" s="282">
        <v>0</v>
      </c>
      <c r="E16" s="213">
        <f t="shared" si="0"/>
        <v>21</v>
      </c>
      <c r="F16" s="212"/>
      <c r="G16" s="212"/>
      <c r="H16" s="212"/>
      <c r="I16" s="212"/>
    </row>
    <row r="17" spans="1:9" s="8" customFormat="1" ht="14.45" customHeight="1">
      <c r="A17" s="199" t="s">
        <v>1624</v>
      </c>
      <c r="B17" s="282">
        <v>338</v>
      </c>
      <c r="C17" s="282">
        <v>1</v>
      </c>
      <c r="D17" s="282">
        <v>0</v>
      </c>
      <c r="E17" s="213">
        <f t="shared" si="0"/>
        <v>339</v>
      </c>
      <c r="F17" s="212"/>
      <c r="G17" s="212"/>
      <c r="H17" s="212"/>
      <c r="I17" s="212"/>
    </row>
    <row r="18" spans="1:9" s="8" customFormat="1" ht="14.45" customHeight="1">
      <c r="A18" s="199" t="s">
        <v>1625</v>
      </c>
      <c r="B18" s="282">
        <v>249</v>
      </c>
      <c r="C18" s="282">
        <v>0</v>
      </c>
      <c r="D18" s="282">
        <v>0</v>
      </c>
      <c r="E18" s="213">
        <f t="shared" si="0"/>
        <v>249</v>
      </c>
      <c r="F18" s="212"/>
      <c r="G18" s="212"/>
      <c r="H18" s="212"/>
      <c r="I18" s="212"/>
    </row>
    <row r="19" spans="1:9" s="8" customFormat="1" ht="14.45" customHeight="1">
      <c r="A19" s="199" t="s">
        <v>1626</v>
      </c>
      <c r="B19" s="282">
        <v>48</v>
      </c>
      <c r="C19" s="282">
        <v>0</v>
      </c>
      <c r="D19" s="282">
        <v>0</v>
      </c>
      <c r="E19" s="213">
        <f t="shared" si="0"/>
        <v>48</v>
      </c>
      <c r="F19" s="212"/>
      <c r="G19" s="212"/>
      <c r="H19" s="212"/>
      <c r="I19" s="212"/>
    </row>
    <row r="20" spans="1:9" s="8" customFormat="1" ht="14.45" customHeight="1">
      <c r="A20" s="199" t="s">
        <v>1627</v>
      </c>
      <c r="B20" s="282">
        <v>105</v>
      </c>
      <c r="C20" s="282">
        <v>2</v>
      </c>
      <c r="D20" s="282">
        <v>1</v>
      </c>
      <c r="E20" s="213">
        <f t="shared" si="0"/>
        <v>108</v>
      </c>
      <c r="F20" s="212"/>
      <c r="G20" s="212"/>
      <c r="H20" s="212"/>
      <c r="I20" s="212"/>
    </row>
    <row r="21" spans="1:9" s="8" customFormat="1" ht="14.45" customHeight="1">
      <c r="A21" s="199" t="s">
        <v>1628</v>
      </c>
      <c r="B21" s="282">
        <v>373</v>
      </c>
      <c r="C21" s="282">
        <v>1</v>
      </c>
      <c r="D21" s="282">
        <v>1</v>
      </c>
      <c r="E21" s="213">
        <f t="shared" si="0"/>
        <v>375</v>
      </c>
      <c r="F21" s="212"/>
      <c r="G21" s="212"/>
      <c r="H21" s="212"/>
      <c r="I21" s="212"/>
    </row>
    <row r="22" spans="1:9" s="8" customFormat="1" ht="14.45" customHeight="1">
      <c r="A22" s="199" t="s">
        <v>1629</v>
      </c>
      <c r="B22" s="282">
        <v>683</v>
      </c>
      <c r="C22" s="282">
        <v>3</v>
      </c>
      <c r="D22" s="282">
        <v>1</v>
      </c>
      <c r="E22" s="213">
        <f t="shared" si="0"/>
        <v>687</v>
      </c>
      <c r="F22" s="212"/>
      <c r="G22" s="212"/>
      <c r="H22" s="212"/>
      <c r="I22" s="212"/>
    </row>
    <row r="23" spans="1:9" s="8" customFormat="1" ht="14.45" customHeight="1">
      <c r="A23" s="199" t="s">
        <v>1630</v>
      </c>
      <c r="B23" s="282">
        <v>304</v>
      </c>
      <c r="C23" s="282">
        <v>1</v>
      </c>
      <c r="D23" s="282">
        <v>0</v>
      </c>
      <c r="E23" s="213">
        <f t="shared" si="0"/>
        <v>305</v>
      </c>
      <c r="F23" s="212"/>
      <c r="G23" s="212"/>
      <c r="H23" s="212"/>
      <c r="I23" s="212"/>
    </row>
    <row r="24" spans="1:9" s="8" customFormat="1" ht="14.45" customHeight="1">
      <c r="A24" s="199" t="s">
        <v>1631</v>
      </c>
      <c r="B24" s="282">
        <v>278</v>
      </c>
      <c r="C24" s="282">
        <v>5</v>
      </c>
      <c r="D24" s="282">
        <v>0</v>
      </c>
      <c r="E24" s="213">
        <f t="shared" si="0"/>
        <v>283</v>
      </c>
      <c r="F24" s="212"/>
      <c r="G24" s="212"/>
      <c r="H24" s="212"/>
      <c r="I24" s="212"/>
    </row>
    <row r="25" spans="1:9" s="8" customFormat="1" ht="14.45" customHeight="1">
      <c r="A25" s="199" t="s">
        <v>1632</v>
      </c>
      <c r="B25" s="282">
        <v>261</v>
      </c>
      <c r="C25" s="282">
        <v>1</v>
      </c>
      <c r="D25" s="282">
        <v>0</v>
      </c>
      <c r="E25" s="213">
        <f t="shared" si="0"/>
        <v>262</v>
      </c>
      <c r="F25" s="212"/>
      <c r="G25" s="212"/>
      <c r="H25" s="212"/>
      <c r="I25" s="212"/>
    </row>
    <row r="26" spans="1:9" s="8" customFormat="1" ht="22.5" customHeight="1">
      <c r="A26" s="268" t="s">
        <v>1633</v>
      </c>
      <c r="B26" s="282">
        <v>635</v>
      </c>
      <c r="C26" s="282">
        <v>4</v>
      </c>
      <c r="D26" s="282">
        <v>1</v>
      </c>
      <c r="E26" s="269">
        <f t="shared" si="0"/>
        <v>640</v>
      </c>
      <c r="F26" s="212"/>
      <c r="G26" s="212"/>
      <c r="H26" s="212"/>
      <c r="I26" s="212"/>
    </row>
    <row r="27" spans="1:9" s="8" customFormat="1" ht="14.45" customHeight="1">
      <c r="A27" s="199" t="s">
        <v>3375</v>
      </c>
      <c r="B27" s="270">
        <v>0</v>
      </c>
      <c r="C27" s="270">
        <v>0</v>
      </c>
      <c r="D27" s="270">
        <v>0</v>
      </c>
      <c r="E27" s="269">
        <f t="shared" si="0"/>
        <v>0</v>
      </c>
      <c r="F27" s="212"/>
      <c r="G27" s="212"/>
      <c r="H27" s="212"/>
      <c r="I27" s="212"/>
    </row>
    <row r="28" spans="1:9" ht="9" customHeight="1">
      <c r="A28" s="64"/>
    </row>
    <row r="29" spans="1:9" ht="12.75" customHeight="1">
      <c r="A29" s="370"/>
      <c r="B29" s="370"/>
      <c r="C29" s="370"/>
      <c r="D29" s="370"/>
      <c r="E29" s="370"/>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230" customWidth="1"/>
    <col min="2" max="2" width="10.5703125" style="230" customWidth="1"/>
    <col min="3" max="5" width="9.7109375" style="230" customWidth="1"/>
    <col min="6" max="6" width="15.140625" style="230" customWidth="1"/>
    <col min="7" max="9" width="11.42578125" style="230"/>
    <col min="10" max="10" width="2.140625" style="230" customWidth="1"/>
    <col min="11" max="16384" width="11.42578125" style="230"/>
  </cols>
  <sheetData>
    <row r="1" spans="1:10" s="241" customFormat="1" ht="15.75" customHeight="1">
      <c r="A1" s="373" t="s">
        <v>33</v>
      </c>
      <c r="B1" s="374"/>
      <c r="C1" s="374"/>
      <c r="D1" s="271"/>
      <c r="E1" s="271"/>
      <c r="F1" s="272" t="s">
        <v>102</v>
      </c>
    </row>
    <row r="2" spans="1:10" s="241" customFormat="1" ht="5.25" customHeight="1">
      <c r="A2" s="242"/>
      <c r="B2" s="240"/>
      <c r="C2" s="240"/>
      <c r="D2" s="240"/>
      <c r="E2" s="240"/>
    </row>
    <row r="3" spans="1:10" s="273" customFormat="1" ht="15" customHeight="1">
      <c r="A3" s="243" t="s">
        <v>95</v>
      </c>
      <c r="B3" s="243"/>
      <c r="C3" s="243"/>
      <c r="D3" s="243"/>
      <c r="E3" s="243"/>
    </row>
    <row r="4" spans="1:10" s="273" customFormat="1" ht="15" customHeight="1">
      <c r="A4" s="246" t="s">
        <v>13</v>
      </c>
      <c r="B4" s="247"/>
      <c r="C4" s="247"/>
      <c r="D4" s="247"/>
      <c r="E4" s="247"/>
      <c r="F4" s="274"/>
    </row>
    <row r="5" spans="1:10" s="275" customFormat="1" ht="6" customHeight="1">
      <c r="A5" s="250"/>
      <c r="B5" s="251"/>
      <c r="C5" s="251"/>
      <c r="D5" s="251"/>
      <c r="E5" s="251"/>
    </row>
    <row r="6" spans="1:10" s="255" customFormat="1" ht="15" customHeight="1" thickBot="1">
      <c r="A6" s="299" t="s">
        <v>3693</v>
      </c>
      <c r="B6" s="254"/>
      <c r="C6" s="254"/>
    </row>
    <row r="7" spans="1:10" s="273" customFormat="1" ht="21.75" customHeight="1">
      <c r="A7" s="276"/>
      <c r="B7" s="367"/>
      <c r="C7" s="367"/>
      <c r="D7" s="367"/>
      <c r="E7" s="256"/>
    </row>
    <row r="8" spans="1:10" s="273" customFormat="1" ht="21.75" customHeight="1">
      <c r="A8" s="277"/>
      <c r="B8" s="257" t="s">
        <v>35</v>
      </c>
      <c r="C8" s="257" t="s">
        <v>36</v>
      </c>
      <c r="D8" s="257" t="s">
        <v>37</v>
      </c>
      <c r="E8" s="257" t="s">
        <v>38</v>
      </c>
    </row>
    <row r="9" spans="1:10" s="255" customFormat="1" ht="26.25" customHeight="1">
      <c r="A9" s="278" t="s">
        <v>38</v>
      </c>
      <c r="B9" s="279">
        <f>SUM(B10:B25)</f>
        <v>414</v>
      </c>
      <c r="C9" s="279">
        <f>SUM(C10:C25)</f>
        <v>5</v>
      </c>
      <c r="D9" s="279">
        <f>SUM(D10:D25)</f>
        <v>1</v>
      </c>
      <c r="E9" s="279">
        <f>SUM(B9:D9)</f>
        <v>420</v>
      </c>
      <c r="F9" s="280"/>
    </row>
    <row r="10" spans="1:10" s="255" customFormat="1" ht="15.6" customHeight="1">
      <c r="A10" s="281" t="s">
        <v>1618</v>
      </c>
      <c r="B10" s="282">
        <v>2</v>
      </c>
      <c r="C10" s="282">
        <v>0</v>
      </c>
      <c r="D10" s="282">
        <v>0</v>
      </c>
      <c r="E10" s="283">
        <f t="shared" ref="E10:E15" si="0">SUM(B10:D10)</f>
        <v>2</v>
      </c>
      <c r="F10" s="228"/>
      <c r="G10" s="228"/>
      <c r="H10" s="228"/>
      <c r="I10" s="228"/>
    </row>
    <row r="11" spans="1:10" s="255" customFormat="1" ht="15.6" customHeight="1">
      <c r="A11" s="281" t="s">
        <v>1619</v>
      </c>
      <c r="B11" s="282">
        <v>19</v>
      </c>
      <c r="C11" s="282">
        <v>0</v>
      </c>
      <c r="D11" s="282">
        <v>0</v>
      </c>
      <c r="E11" s="283">
        <f t="shared" si="0"/>
        <v>19</v>
      </c>
      <c r="F11" s="228"/>
      <c r="G11" s="228"/>
      <c r="H11" s="228"/>
      <c r="I11" s="228"/>
      <c r="J11" s="228"/>
    </row>
    <row r="12" spans="1:10" s="255" customFormat="1" ht="15.6" customHeight="1">
      <c r="A12" s="281" t="s">
        <v>1620</v>
      </c>
      <c r="B12" s="282">
        <v>11</v>
      </c>
      <c r="C12" s="282">
        <v>0</v>
      </c>
      <c r="D12" s="282">
        <v>0</v>
      </c>
      <c r="E12" s="283">
        <f t="shared" si="0"/>
        <v>11</v>
      </c>
      <c r="F12" s="228"/>
      <c r="G12" s="228"/>
      <c r="H12" s="228"/>
      <c r="I12" s="228"/>
      <c r="J12" s="228"/>
    </row>
    <row r="13" spans="1:10" s="255" customFormat="1" ht="15.6" customHeight="1">
      <c r="A13" s="281" t="s">
        <v>1621</v>
      </c>
      <c r="B13" s="282">
        <v>17</v>
      </c>
      <c r="C13" s="282">
        <v>0</v>
      </c>
      <c r="D13" s="282">
        <v>0</v>
      </c>
      <c r="E13" s="283">
        <f t="shared" si="0"/>
        <v>17</v>
      </c>
      <c r="F13" s="228"/>
      <c r="G13" s="228"/>
      <c r="H13" s="228"/>
      <c r="I13" s="228"/>
      <c r="J13" s="228"/>
    </row>
    <row r="14" spans="1:10" s="255" customFormat="1" ht="15.6" customHeight="1">
      <c r="A14" s="281" t="s">
        <v>1622</v>
      </c>
      <c r="B14" s="282">
        <v>22</v>
      </c>
      <c r="C14" s="282">
        <v>0</v>
      </c>
      <c r="D14" s="282">
        <v>0</v>
      </c>
      <c r="E14" s="283">
        <f t="shared" si="0"/>
        <v>22</v>
      </c>
      <c r="F14" s="228"/>
      <c r="G14" s="228"/>
      <c r="H14" s="228"/>
      <c r="I14" s="228"/>
      <c r="J14" s="228"/>
    </row>
    <row r="15" spans="1:10" s="255" customFormat="1" ht="15.6" customHeight="1">
      <c r="A15" s="281" t="s">
        <v>1623</v>
      </c>
      <c r="B15" s="282">
        <v>21</v>
      </c>
      <c r="C15" s="282">
        <v>1</v>
      </c>
      <c r="D15" s="282">
        <v>0</v>
      </c>
      <c r="E15" s="283">
        <f t="shared" si="0"/>
        <v>22</v>
      </c>
      <c r="F15" s="228"/>
      <c r="G15" s="228"/>
      <c r="H15" s="228"/>
      <c r="I15" s="228"/>
      <c r="J15" s="228"/>
    </row>
    <row r="16" spans="1:10" s="255" customFormat="1" ht="15.6" customHeight="1">
      <c r="A16" s="281" t="s">
        <v>1624</v>
      </c>
      <c r="B16" s="282">
        <v>65</v>
      </c>
      <c r="C16" s="282">
        <v>0</v>
      </c>
      <c r="D16" s="282">
        <v>0</v>
      </c>
      <c r="E16" s="283">
        <f t="shared" ref="E16:E25" si="1">SUM(B16:D16)</f>
        <v>65</v>
      </c>
      <c r="F16" s="228"/>
      <c r="G16" s="228"/>
      <c r="H16" s="228"/>
      <c r="I16" s="228"/>
      <c r="J16" s="228"/>
    </row>
    <row r="17" spans="1:10" s="255" customFormat="1" ht="15.6" customHeight="1">
      <c r="A17" s="281" t="s">
        <v>1625</v>
      </c>
      <c r="B17" s="282">
        <v>41</v>
      </c>
      <c r="C17" s="282">
        <v>0</v>
      </c>
      <c r="D17" s="282">
        <v>0</v>
      </c>
      <c r="E17" s="283">
        <f t="shared" si="1"/>
        <v>41</v>
      </c>
      <c r="F17" s="228"/>
      <c r="G17" s="228"/>
      <c r="H17" s="228"/>
      <c r="I17" s="228"/>
      <c r="J17" s="228"/>
    </row>
    <row r="18" spans="1:10" s="255" customFormat="1" ht="15.6" customHeight="1">
      <c r="A18" s="281" t="s">
        <v>1626</v>
      </c>
      <c r="B18" s="282">
        <v>4</v>
      </c>
      <c r="C18" s="282">
        <v>0</v>
      </c>
      <c r="D18" s="282">
        <v>0</v>
      </c>
      <c r="E18" s="283">
        <f t="shared" si="1"/>
        <v>4</v>
      </c>
      <c r="F18" s="228"/>
      <c r="G18" s="228"/>
      <c r="H18" s="228"/>
      <c r="I18" s="228"/>
      <c r="J18" s="228"/>
    </row>
    <row r="19" spans="1:10" s="255" customFormat="1" ht="15.6" customHeight="1">
      <c r="A19" s="281" t="s">
        <v>1627</v>
      </c>
      <c r="B19" s="282">
        <v>5</v>
      </c>
      <c r="C19" s="282">
        <v>0</v>
      </c>
      <c r="D19" s="282">
        <v>0</v>
      </c>
      <c r="E19" s="283">
        <f t="shared" si="1"/>
        <v>5</v>
      </c>
      <c r="F19" s="228"/>
      <c r="G19" s="228"/>
      <c r="H19" s="228"/>
      <c r="I19" s="228"/>
      <c r="J19" s="228"/>
    </row>
    <row r="20" spans="1:10" s="255" customFormat="1" ht="15.6" customHeight="1">
      <c r="A20" s="281" t="s">
        <v>1628</v>
      </c>
      <c r="B20" s="282">
        <v>16</v>
      </c>
      <c r="C20" s="282">
        <v>0</v>
      </c>
      <c r="D20" s="282">
        <v>0</v>
      </c>
      <c r="E20" s="283">
        <f t="shared" si="1"/>
        <v>16</v>
      </c>
      <c r="F20" s="228"/>
      <c r="G20" s="228"/>
      <c r="H20" s="228"/>
      <c r="I20" s="228"/>
      <c r="J20" s="228"/>
    </row>
    <row r="21" spans="1:10" s="255" customFormat="1" ht="15.6" customHeight="1">
      <c r="A21" s="281" t="s">
        <v>1629</v>
      </c>
      <c r="B21" s="282">
        <v>65</v>
      </c>
      <c r="C21" s="282">
        <v>1</v>
      </c>
      <c r="D21" s="282">
        <v>1</v>
      </c>
      <c r="E21" s="283">
        <f t="shared" si="1"/>
        <v>67</v>
      </c>
      <c r="F21" s="228"/>
      <c r="G21" s="228"/>
      <c r="H21" s="228"/>
      <c r="I21" s="228"/>
      <c r="J21" s="228"/>
    </row>
    <row r="22" spans="1:10" s="255" customFormat="1" ht="15.6" customHeight="1">
      <c r="A22" s="281" t="s">
        <v>1630</v>
      </c>
      <c r="B22" s="282">
        <v>16</v>
      </c>
      <c r="C22" s="282">
        <v>0</v>
      </c>
      <c r="D22" s="282">
        <v>0</v>
      </c>
      <c r="E22" s="283">
        <f t="shared" si="1"/>
        <v>16</v>
      </c>
      <c r="F22" s="228"/>
      <c r="G22" s="228"/>
      <c r="H22" s="228"/>
      <c r="I22" s="228"/>
      <c r="J22" s="228"/>
    </row>
    <row r="23" spans="1:10" s="255" customFormat="1" ht="15.6" customHeight="1">
      <c r="A23" s="281" t="s">
        <v>1631</v>
      </c>
      <c r="B23" s="282">
        <v>10</v>
      </c>
      <c r="C23" s="282">
        <v>0</v>
      </c>
      <c r="D23" s="282">
        <v>0</v>
      </c>
      <c r="E23" s="283">
        <f t="shared" si="1"/>
        <v>10</v>
      </c>
      <c r="F23" s="228"/>
      <c r="G23" s="228"/>
      <c r="H23" s="228"/>
      <c r="I23" s="228"/>
      <c r="J23" s="228"/>
    </row>
    <row r="24" spans="1:10" s="255" customFormat="1" ht="15.6" customHeight="1">
      <c r="A24" s="281" t="s">
        <v>1632</v>
      </c>
      <c r="B24" s="282">
        <v>43</v>
      </c>
      <c r="C24" s="282">
        <v>2</v>
      </c>
      <c r="D24" s="282">
        <v>0</v>
      </c>
      <c r="E24" s="283">
        <f t="shared" si="1"/>
        <v>45</v>
      </c>
      <c r="F24" s="284"/>
      <c r="G24" s="230"/>
      <c r="H24" s="230"/>
      <c r="I24" s="230"/>
      <c r="J24" s="228"/>
    </row>
    <row r="25" spans="1:10" s="255" customFormat="1" ht="15.6" customHeight="1">
      <c r="A25" s="281" t="s">
        <v>1633</v>
      </c>
      <c r="B25" s="282">
        <v>57</v>
      </c>
      <c r="C25" s="282">
        <v>1</v>
      </c>
      <c r="D25" s="282">
        <v>0</v>
      </c>
      <c r="E25" s="283">
        <f t="shared" si="1"/>
        <v>58</v>
      </c>
      <c r="F25" s="230"/>
      <c r="G25" s="230"/>
      <c r="H25" s="230"/>
      <c r="I25" s="230"/>
    </row>
    <row r="26" spans="1:10" ht="30" customHeight="1">
      <c r="A26" s="372" t="s">
        <v>20</v>
      </c>
      <c r="B26" s="372">
        <v>0</v>
      </c>
      <c r="C26" s="372">
        <v>0</v>
      </c>
      <c r="D26" s="372"/>
      <c r="E26" s="372"/>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sqref="A1:C1"/>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8" customWidth="1"/>
    <col min="7" max="10" width="11.42578125" style="228"/>
    <col min="11" max="16384" width="11.42578125" style="11"/>
  </cols>
  <sheetData>
    <row r="1" spans="1:10" s="2" customFormat="1" ht="15.75" customHeight="1">
      <c r="A1" s="346" t="s">
        <v>33</v>
      </c>
      <c r="B1" s="357"/>
      <c r="C1" s="357"/>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9" t="s">
        <v>3693</v>
      </c>
      <c r="B6" s="350"/>
      <c r="C6" s="9"/>
      <c r="D6" s="9"/>
      <c r="E6" s="9"/>
    </row>
    <row r="7" spans="1:10" s="67" customFormat="1" ht="21.75" customHeight="1">
      <c r="A7" s="351"/>
      <c r="B7" s="353"/>
      <c r="C7" s="353"/>
      <c r="D7" s="353"/>
      <c r="E7" s="44"/>
    </row>
    <row r="8" spans="1:10" s="67" customFormat="1" ht="21.75" customHeight="1">
      <c r="A8" s="352"/>
      <c r="B8" s="45" t="s">
        <v>35</v>
      </c>
      <c r="C8" s="45" t="s">
        <v>36</v>
      </c>
      <c r="D8" s="45" t="s">
        <v>37</v>
      </c>
      <c r="E8" s="45" t="s">
        <v>38</v>
      </c>
    </row>
    <row r="9" spans="1:10" s="8" customFormat="1" ht="21" customHeight="1">
      <c r="A9" s="54" t="s">
        <v>38</v>
      </c>
      <c r="B9" s="269">
        <f>SUM(B12:B14)</f>
        <v>3642</v>
      </c>
      <c r="C9" s="269">
        <f>SUM(C12:C14)</f>
        <v>20</v>
      </c>
      <c r="D9" s="269">
        <f>SUM(D12:D14)</f>
        <v>5</v>
      </c>
      <c r="E9" s="269">
        <f>SUM(B9:D9)</f>
        <v>3667</v>
      </c>
      <c r="F9" s="10"/>
    </row>
    <row r="10" spans="1:10" s="8" customFormat="1" ht="9" customHeight="1">
      <c r="A10" s="54"/>
      <c r="B10" s="269"/>
      <c r="C10" s="269"/>
      <c r="D10" s="269"/>
      <c r="E10" s="269"/>
      <c r="F10" s="10"/>
    </row>
    <row r="11" spans="1:10" s="8" customFormat="1" ht="12" customHeight="1">
      <c r="A11" s="54" t="s">
        <v>0</v>
      </c>
      <c r="B11" s="296"/>
      <c r="C11" s="296"/>
      <c r="D11" s="296"/>
      <c r="E11" s="296"/>
    </row>
    <row r="12" spans="1:10" s="8" customFormat="1" ht="12" customHeight="1">
      <c r="A12" s="62" t="s">
        <v>3200</v>
      </c>
      <c r="B12" s="296">
        <v>3226</v>
      </c>
      <c r="C12" s="296">
        <v>14</v>
      </c>
      <c r="D12" s="296">
        <v>1</v>
      </c>
      <c r="E12" s="269">
        <f t="shared" ref="E12:E41" si="0">SUM(B12:D12)</f>
        <v>3241</v>
      </c>
      <c r="F12" s="228"/>
      <c r="G12" s="228"/>
      <c r="H12" s="228"/>
      <c r="I12" s="228"/>
      <c r="J12" s="228"/>
    </row>
    <row r="13" spans="1:10" s="8" customFormat="1" ht="12" customHeight="1">
      <c r="A13" s="62" t="s">
        <v>3201</v>
      </c>
      <c r="B13" s="296">
        <v>247</v>
      </c>
      <c r="C13" s="296">
        <v>3</v>
      </c>
      <c r="D13" s="296">
        <v>2</v>
      </c>
      <c r="E13" s="269">
        <f t="shared" si="0"/>
        <v>252</v>
      </c>
      <c r="F13" s="228"/>
      <c r="G13" s="228"/>
      <c r="H13" s="228"/>
      <c r="I13" s="228"/>
      <c r="J13" s="228"/>
    </row>
    <row r="14" spans="1:10" s="8" customFormat="1" ht="12" customHeight="1">
      <c r="A14" s="62" t="s">
        <v>3202</v>
      </c>
      <c r="B14" s="296">
        <v>169</v>
      </c>
      <c r="C14" s="296">
        <v>3</v>
      </c>
      <c r="D14" s="296">
        <v>2</v>
      </c>
      <c r="E14" s="269">
        <f t="shared" si="0"/>
        <v>174</v>
      </c>
      <c r="F14" s="228"/>
      <c r="G14" s="228"/>
      <c r="H14" s="228"/>
      <c r="I14" s="228"/>
      <c r="J14" s="228"/>
    </row>
    <row r="15" spans="1:10" s="8" customFormat="1" ht="9" customHeight="1">
      <c r="A15" s="62"/>
      <c r="B15" s="296"/>
      <c r="C15" s="296"/>
      <c r="D15" s="296"/>
      <c r="E15" s="269"/>
      <c r="F15" s="228"/>
      <c r="G15" s="228"/>
      <c r="H15" s="228"/>
      <c r="I15" s="228"/>
      <c r="J15" s="228"/>
    </row>
    <row r="16" spans="1:10" s="8" customFormat="1" ht="12" customHeight="1">
      <c r="A16" s="54" t="s">
        <v>1</v>
      </c>
      <c r="B16" s="296"/>
      <c r="C16" s="296"/>
      <c r="D16" s="296"/>
      <c r="E16" s="269"/>
      <c r="F16" s="228"/>
      <c r="G16" s="228"/>
      <c r="H16" s="228"/>
      <c r="I16" s="228"/>
      <c r="J16" s="228"/>
    </row>
    <row r="17" spans="1:10" s="88" customFormat="1" ht="12" customHeight="1">
      <c r="A17" s="81" t="s">
        <v>3427</v>
      </c>
      <c r="B17" s="296">
        <v>1290</v>
      </c>
      <c r="C17" s="296">
        <v>5</v>
      </c>
      <c r="D17" s="296">
        <v>2</v>
      </c>
      <c r="E17" s="269">
        <f>SUM(B17:D17)</f>
        <v>1297</v>
      </c>
      <c r="F17" s="228"/>
      <c r="G17" s="228"/>
      <c r="H17" s="228"/>
      <c r="I17" s="228"/>
      <c r="J17" s="228"/>
    </row>
    <row r="18" spans="1:10" s="88" customFormat="1" ht="12" customHeight="1">
      <c r="A18" s="81" t="s">
        <v>3602</v>
      </c>
      <c r="B18" s="296">
        <v>117</v>
      </c>
      <c r="C18" s="296">
        <v>1</v>
      </c>
      <c r="D18" s="296">
        <v>0</v>
      </c>
      <c r="E18" s="269">
        <f t="shared" si="0"/>
        <v>118</v>
      </c>
      <c r="F18" s="228"/>
      <c r="G18" s="228"/>
      <c r="H18" s="228"/>
      <c r="I18" s="228"/>
      <c r="J18" s="228"/>
    </row>
    <row r="19" spans="1:10" s="88" customFormat="1" ht="12" customHeight="1">
      <c r="A19" s="81" t="s">
        <v>3603</v>
      </c>
      <c r="B19" s="296">
        <v>303</v>
      </c>
      <c r="C19" s="296">
        <v>5</v>
      </c>
      <c r="D19" s="296">
        <v>0</v>
      </c>
      <c r="E19" s="269">
        <f t="shared" si="0"/>
        <v>308</v>
      </c>
      <c r="F19" s="228"/>
      <c r="G19" s="228"/>
      <c r="H19" s="228"/>
      <c r="I19" s="228"/>
      <c r="J19" s="228"/>
    </row>
    <row r="20" spans="1:10" s="88" customFormat="1" ht="12" customHeight="1">
      <c r="A20" s="81" t="s">
        <v>3271</v>
      </c>
      <c r="B20" s="297">
        <v>47</v>
      </c>
      <c r="C20" s="297">
        <v>1</v>
      </c>
      <c r="D20" s="296">
        <v>0</v>
      </c>
      <c r="E20" s="269">
        <f t="shared" si="0"/>
        <v>48</v>
      </c>
      <c r="F20" s="228"/>
      <c r="G20" s="228"/>
      <c r="H20" s="228"/>
      <c r="I20" s="228"/>
      <c r="J20" s="228"/>
    </row>
    <row r="21" spans="1:10" s="88" customFormat="1" ht="12" customHeight="1">
      <c r="A21" s="81" t="s">
        <v>3428</v>
      </c>
      <c r="B21" s="296">
        <v>198</v>
      </c>
      <c r="C21" s="296">
        <v>1</v>
      </c>
      <c r="D21" s="296">
        <v>0</v>
      </c>
      <c r="E21" s="269">
        <f t="shared" si="0"/>
        <v>199</v>
      </c>
      <c r="F21" s="228"/>
      <c r="G21" s="228"/>
      <c r="H21" s="228"/>
      <c r="I21" s="228"/>
      <c r="J21" s="228"/>
    </row>
    <row r="22" spans="1:10" s="88" customFormat="1" ht="12" customHeight="1">
      <c r="A22" s="81" t="s">
        <v>3429</v>
      </c>
      <c r="B22" s="296">
        <v>56</v>
      </c>
      <c r="C22" s="296">
        <v>0</v>
      </c>
      <c r="D22" s="296">
        <v>0</v>
      </c>
      <c r="E22" s="269">
        <f t="shared" si="0"/>
        <v>56</v>
      </c>
      <c r="F22" s="228"/>
      <c r="G22" s="228"/>
      <c r="H22" s="228"/>
      <c r="I22" s="228"/>
      <c r="J22" s="228"/>
    </row>
    <row r="23" spans="1:10" s="88" customFormat="1" ht="12" customHeight="1">
      <c r="A23" s="81" t="s">
        <v>3570</v>
      </c>
      <c r="B23" s="296">
        <v>6</v>
      </c>
      <c r="C23" s="296">
        <v>0</v>
      </c>
      <c r="D23" s="296">
        <v>0</v>
      </c>
      <c r="E23" s="269">
        <f t="shared" si="0"/>
        <v>6</v>
      </c>
      <c r="F23" s="228"/>
      <c r="G23" s="228"/>
      <c r="H23" s="228"/>
      <c r="I23" s="228"/>
      <c r="J23" s="228"/>
    </row>
    <row r="24" spans="1:10" s="88" customFormat="1" ht="21.6" customHeight="1">
      <c r="A24" s="81" t="s">
        <v>3564</v>
      </c>
      <c r="B24" s="296">
        <v>2</v>
      </c>
      <c r="C24" s="296">
        <v>0</v>
      </c>
      <c r="D24" s="296">
        <v>0</v>
      </c>
      <c r="E24" s="269">
        <f t="shared" si="0"/>
        <v>2</v>
      </c>
      <c r="F24" s="228"/>
      <c r="G24" s="228"/>
      <c r="H24" s="228"/>
      <c r="I24" s="228"/>
      <c r="J24" s="228"/>
    </row>
    <row r="25" spans="1:10" s="88" customFormat="1" ht="12" customHeight="1">
      <c r="A25" s="81" t="s">
        <v>3604</v>
      </c>
      <c r="B25" s="296">
        <v>1</v>
      </c>
      <c r="C25" s="296">
        <v>0</v>
      </c>
      <c r="D25" s="296">
        <v>0</v>
      </c>
      <c r="E25" s="269">
        <f t="shared" si="0"/>
        <v>1</v>
      </c>
      <c r="F25" s="228"/>
      <c r="G25" s="228"/>
      <c r="H25" s="228"/>
      <c r="I25" s="228"/>
      <c r="J25" s="228"/>
    </row>
    <row r="26" spans="1:10" s="88" customFormat="1" ht="12" customHeight="1">
      <c r="A26" s="81" t="s">
        <v>3351</v>
      </c>
      <c r="B26" s="296">
        <v>19</v>
      </c>
      <c r="C26" s="296">
        <v>0</v>
      </c>
      <c r="D26" s="296">
        <v>0</v>
      </c>
      <c r="E26" s="269">
        <f t="shared" si="0"/>
        <v>19</v>
      </c>
      <c r="F26" s="228"/>
      <c r="G26" s="228"/>
      <c r="H26" s="228"/>
      <c r="I26" s="228"/>
      <c r="J26" s="228"/>
    </row>
    <row r="27" spans="1:10" s="88" customFormat="1" ht="12" customHeight="1">
      <c r="A27" s="81" t="s">
        <v>3605</v>
      </c>
      <c r="B27" s="296">
        <v>16</v>
      </c>
      <c r="C27" s="296">
        <v>0</v>
      </c>
      <c r="D27" s="296">
        <v>0</v>
      </c>
      <c r="E27" s="269">
        <f t="shared" si="0"/>
        <v>16</v>
      </c>
      <c r="F27" s="228"/>
      <c r="G27" s="228"/>
      <c r="H27" s="228"/>
      <c r="I27" s="228"/>
      <c r="J27" s="228"/>
    </row>
    <row r="28" spans="1:10" s="88" customFormat="1" ht="12" customHeight="1">
      <c r="A28" s="81" t="s">
        <v>3606</v>
      </c>
      <c r="B28" s="296">
        <v>80</v>
      </c>
      <c r="C28" s="296">
        <v>1</v>
      </c>
      <c r="D28" s="296">
        <v>0</v>
      </c>
      <c r="E28" s="269">
        <f t="shared" si="0"/>
        <v>81</v>
      </c>
      <c r="F28" s="228"/>
      <c r="G28" s="228"/>
      <c r="H28" s="228"/>
      <c r="I28" s="228"/>
      <c r="J28" s="228"/>
    </row>
    <row r="29" spans="1:10" s="88" customFormat="1" ht="12" customHeight="1">
      <c r="A29" s="81" t="s">
        <v>3607</v>
      </c>
      <c r="B29" s="297">
        <v>58</v>
      </c>
      <c r="C29" s="297">
        <v>0</v>
      </c>
      <c r="D29" s="296">
        <v>0</v>
      </c>
      <c r="E29" s="269">
        <f t="shared" si="0"/>
        <v>58</v>
      </c>
      <c r="F29" s="228"/>
      <c r="G29" s="228"/>
      <c r="H29" s="228"/>
      <c r="I29" s="228"/>
      <c r="J29" s="228"/>
    </row>
    <row r="30" spans="1:10" s="15" customFormat="1" ht="12" customHeight="1">
      <c r="A30" s="81" t="s">
        <v>3352</v>
      </c>
      <c r="B30" s="296">
        <v>40</v>
      </c>
      <c r="C30" s="296">
        <v>0</v>
      </c>
      <c r="D30" s="296">
        <v>0</v>
      </c>
      <c r="E30" s="269">
        <f t="shared" si="0"/>
        <v>40</v>
      </c>
      <c r="F30" s="228"/>
      <c r="G30" s="228"/>
      <c r="H30" s="228"/>
      <c r="I30" s="228"/>
      <c r="J30" s="228"/>
    </row>
    <row r="31" spans="1:10" s="15" customFormat="1" ht="12" customHeight="1">
      <c r="A31" s="81" t="s">
        <v>3594</v>
      </c>
      <c r="B31" s="296">
        <v>19</v>
      </c>
      <c r="C31" s="296">
        <v>0</v>
      </c>
      <c r="D31" s="296">
        <v>0</v>
      </c>
      <c r="E31" s="269">
        <f t="shared" si="0"/>
        <v>19</v>
      </c>
      <c r="F31" s="228"/>
      <c r="G31" s="228"/>
      <c r="H31" s="228"/>
      <c r="I31" s="228"/>
      <c r="J31" s="228"/>
    </row>
    <row r="32" spans="1:10" s="15" customFormat="1" ht="12" customHeight="1">
      <c r="A32" s="81" t="s">
        <v>3272</v>
      </c>
      <c r="B32" s="296">
        <v>17</v>
      </c>
      <c r="C32" s="296">
        <v>1</v>
      </c>
      <c r="D32" s="296">
        <v>0</v>
      </c>
      <c r="E32" s="269">
        <f t="shared" si="0"/>
        <v>18</v>
      </c>
      <c r="F32" s="228"/>
      <c r="G32" s="228"/>
      <c r="H32" s="228"/>
      <c r="I32" s="228"/>
      <c r="J32" s="228"/>
    </row>
    <row r="33" spans="1:10" s="15" customFormat="1" ht="12" customHeight="1">
      <c r="A33" s="81" t="s">
        <v>3595</v>
      </c>
      <c r="B33" s="296">
        <v>48</v>
      </c>
      <c r="C33" s="296">
        <v>0</v>
      </c>
      <c r="D33" s="296">
        <v>0</v>
      </c>
      <c r="E33" s="269">
        <f t="shared" si="0"/>
        <v>48</v>
      </c>
      <c r="F33" s="228"/>
      <c r="G33" s="228"/>
      <c r="H33" s="228"/>
      <c r="I33" s="228"/>
      <c r="J33" s="228"/>
    </row>
    <row r="34" spans="1:10" s="15" customFormat="1" ht="12" customHeight="1">
      <c r="A34" s="81" t="s">
        <v>3596</v>
      </c>
      <c r="B34" s="296">
        <v>234</v>
      </c>
      <c r="C34" s="296">
        <v>1</v>
      </c>
      <c r="D34" s="296">
        <v>0</v>
      </c>
      <c r="E34" s="269">
        <f t="shared" si="0"/>
        <v>235</v>
      </c>
      <c r="F34" s="228"/>
      <c r="G34" s="228"/>
      <c r="H34" s="228"/>
      <c r="I34" s="228"/>
      <c r="J34" s="228"/>
    </row>
    <row r="35" spans="1:10" s="15" customFormat="1" ht="12" customHeight="1">
      <c r="A35" s="81" t="s">
        <v>3597</v>
      </c>
      <c r="B35" s="296">
        <v>166</v>
      </c>
      <c r="C35" s="296">
        <v>0</v>
      </c>
      <c r="D35" s="296">
        <v>0</v>
      </c>
      <c r="E35" s="269">
        <f t="shared" si="0"/>
        <v>166</v>
      </c>
      <c r="F35" s="228"/>
      <c r="G35" s="228"/>
      <c r="H35" s="228"/>
      <c r="I35" s="228"/>
      <c r="J35" s="228"/>
    </row>
    <row r="36" spans="1:10" s="15" customFormat="1" ht="23.25" customHeight="1">
      <c r="A36" s="81" t="s">
        <v>3273</v>
      </c>
      <c r="B36" s="296">
        <v>38</v>
      </c>
      <c r="C36" s="296">
        <v>1</v>
      </c>
      <c r="D36" s="296">
        <v>0</v>
      </c>
      <c r="E36" s="269">
        <f t="shared" si="0"/>
        <v>39</v>
      </c>
      <c r="F36" s="228"/>
      <c r="G36" s="228"/>
      <c r="H36" s="228"/>
      <c r="I36" s="228"/>
      <c r="J36" s="228"/>
    </row>
    <row r="37" spans="1:10" s="15" customFormat="1" ht="12" customHeight="1">
      <c r="A37" s="81" t="s">
        <v>3598</v>
      </c>
      <c r="B37" s="296">
        <v>218</v>
      </c>
      <c r="C37" s="296">
        <v>0</v>
      </c>
      <c r="D37" s="296">
        <v>0</v>
      </c>
      <c r="E37" s="269">
        <f t="shared" si="0"/>
        <v>218</v>
      </c>
      <c r="F37" s="228"/>
      <c r="G37" s="228"/>
      <c r="H37" s="228"/>
      <c r="I37" s="228"/>
      <c r="J37" s="228"/>
    </row>
    <row r="38" spans="1:10" s="15" customFormat="1" ht="12" customHeight="1">
      <c r="A38" s="81" t="s">
        <v>3274</v>
      </c>
      <c r="B38" s="297">
        <v>18</v>
      </c>
      <c r="C38" s="297">
        <v>0</v>
      </c>
      <c r="D38" s="296">
        <v>0</v>
      </c>
      <c r="E38" s="269">
        <f t="shared" si="0"/>
        <v>18</v>
      </c>
      <c r="F38" s="228"/>
      <c r="G38" s="228"/>
      <c r="H38" s="228"/>
      <c r="I38" s="228"/>
      <c r="J38" s="228"/>
    </row>
    <row r="39" spans="1:10" s="15" customFormat="1" ht="12" customHeight="1">
      <c r="A39" s="81" t="s">
        <v>3599</v>
      </c>
      <c r="B39" s="296">
        <v>262</v>
      </c>
      <c r="C39" s="296">
        <v>0</v>
      </c>
      <c r="D39" s="296">
        <v>1</v>
      </c>
      <c r="E39" s="269">
        <f t="shared" si="0"/>
        <v>263</v>
      </c>
      <c r="F39" s="228"/>
      <c r="G39" s="228"/>
      <c r="H39" s="228"/>
      <c r="I39" s="228"/>
      <c r="J39" s="228"/>
    </row>
    <row r="40" spans="1:10" s="15" customFormat="1" ht="24" customHeight="1">
      <c r="A40" s="81" t="s">
        <v>3600</v>
      </c>
      <c r="B40" s="296">
        <v>81</v>
      </c>
      <c r="C40" s="296">
        <v>2</v>
      </c>
      <c r="D40" s="296">
        <v>1</v>
      </c>
      <c r="E40" s="269">
        <f t="shared" si="0"/>
        <v>84</v>
      </c>
      <c r="F40" s="228"/>
      <c r="G40" s="228"/>
      <c r="H40" s="228"/>
      <c r="I40" s="228"/>
      <c r="J40" s="228"/>
    </row>
    <row r="41" spans="1:10" s="15" customFormat="1" ht="23.25" customHeight="1">
      <c r="A41" s="81" t="s">
        <v>3608</v>
      </c>
      <c r="B41" s="296">
        <v>10</v>
      </c>
      <c r="C41" s="296">
        <v>0</v>
      </c>
      <c r="D41" s="296">
        <v>0</v>
      </c>
      <c r="E41" s="269">
        <f t="shared" si="0"/>
        <v>10</v>
      </c>
      <c r="F41" s="228"/>
      <c r="G41" s="228"/>
      <c r="H41" s="228"/>
      <c r="I41" s="228"/>
      <c r="J41" s="228"/>
    </row>
    <row r="42" spans="1:10" s="15" customFormat="1" ht="12.6" customHeight="1">
      <c r="A42" s="81" t="s">
        <v>3571</v>
      </c>
      <c r="B42" s="296">
        <v>12</v>
      </c>
      <c r="C42" s="296">
        <v>0</v>
      </c>
      <c r="D42" s="296">
        <v>0</v>
      </c>
      <c r="E42" s="269">
        <f>SUM(B42:D42)</f>
        <v>12</v>
      </c>
      <c r="F42" s="228"/>
      <c r="G42" s="228"/>
      <c r="H42" s="228"/>
      <c r="I42" s="228"/>
      <c r="J42" s="228"/>
    </row>
    <row r="43" spans="1:10" s="15" customFormat="1" ht="12" customHeight="1">
      <c r="A43" s="81" t="s">
        <v>3275</v>
      </c>
      <c r="B43" s="296">
        <v>128</v>
      </c>
      <c r="C43" s="296">
        <v>0</v>
      </c>
      <c r="D43" s="296">
        <v>1</v>
      </c>
      <c r="E43" s="269">
        <f>SUM(B43:D43)</f>
        <v>129</v>
      </c>
      <c r="F43" s="228"/>
      <c r="G43" s="228"/>
      <c r="H43" s="228"/>
      <c r="I43" s="228"/>
      <c r="J43" s="228"/>
    </row>
    <row r="44" spans="1:10" s="15" customFormat="1" ht="12" customHeight="1">
      <c r="A44" s="81" t="s">
        <v>3276</v>
      </c>
      <c r="B44" s="296">
        <v>29</v>
      </c>
      <c r="C44" s="296">
        <v>0</v>
      </c>
      <c r="D44" s="296">
        <v>0</v>
      </c>
      <c r="E44" s="269">
        <f t="shared" ref="E44:E51" si="1">SUM(B44:D44)</f>
        <v>29</v>
      </c>
      <c r="F44" s="228"/>
      <c r="G44" s="228"/>
      <c r="H44" s="228"/>
      <c r="I44" s="228"/>
      <c r="J44" s="228"/>
    </row>
    <row r="45" spans="1:10" s="15" customFormat="1" ht="12" customHeight="1">
      <c r="A45" s="81" t="s">
        <v>3430</v>
      </c>
      <c r="B45" s="296">
        <v>8</v>
      </c>
      <c r="C45" s="296">
        <v>0</v>
      </c>
      <c r="D45" s="296">
        <v>0</v>
      </c>
      <c r="E45" s="269">
        <f t="shared" si="1"/>
        <v>8</v>
      </c>
      <c r="F45" s="228"/>
      <c r="G45" s="228"/>
      <c r="H45" s="228"/>
      <c r="I45" s="228"/>
      <c r="J45" s="228"/>
    </row>
    <row r="46" spans="1:10" s="15" customFormat="1" ht="12" customHeight="1">
      <c r="A46" s="81" t="s">
        <v>3353</v>
      </c>
      <c r="B46" s="296">
        <v>23</v>
      </c>
      <c r="C46" s="296">
        <v>1</v>
      </c>
      <c r="D46" s="296">
        <v>0</v>
      </c>
      <c r="E46" s="269">
        <f t="shared" si="1"/>
        <v>24</v>
      </c>
      <c r="F46" s="228"/>
      <c r="G46" s="228"/>
      <c r="H46" s="228"/>
      <c r="I46" s="228"/>
      <c r="J46" s="228"/>
    </row>
    <row r="47" spans="1:10" s="15" customFormat="1" ht="12" customHeight="1">
      <c r="A47" s="81" t="s">
        <v>3601</v>
      </c>
      <c r="B47" s="297">
        <v>74</v>
      </c>
      <c r="C47" s="297">
        <v>0</v>
      </c>
      <c r="D47" s="296">
        <v>0</v>
      </c>
      <c r="E47" s="269">
        <f t="shared" si="1"/>
        <v>74</v>
      </c>
      <c r="F47" s="228"/>
      <c r="G47" s="228"/>
      <c r="H47" s="228"/>
      <c r="I47" s="228"/>
      <c r="J47" s="228"/>
    </row>
    <row r="48" spans="1:10" s="15" customFormat="1" ht="12" customHeight="1">
      <c r="A48" s="81" t="s">
        <v>3399</v>
      </c>
      <c r="B48" s="296">
        <v>4</v>
      </c>
      <c r="C48" s="296">
        <v>0</v>
      </c>
      <c r="D48" s="296">
        <v>0</v>
      </c>
      <c r="E48" s="269">
        <f t="shared" si="1"/>
        <v>4</v>
      </c>
      <c r="F48" s="228"/>
      <c r="G48" s="228"/>
      <c r="H48" s="228"/>
      <c r="I48" s="228"/>
      <c r="J48" s="228"/>
    </row>
    <row r="49" spans="1:10" s="15" customFormat="1" ht="12" customHeight="1">
      <c r="A49" s="81" t="s">
        <v>3609</v>
      </c>
      <c r="B49" s="296">
        <v>3</v>
      </c>
      <c r="C49" s="296">
        <v>0</v>
      </c>
      <c r="D49" s="296">
        <v>0</v>
      </c>
      <c r="E49" s="269">
        <f t="shared" si="1"/>
        <v>3</v>
      </c>
      <c r="F49" s="228"/>
      <c r="G49" s="228"/>
      <c r="H49" s="228"/>
      <c r="I49" s="228"/>
      <c r="J49" s="228"/>
    </row>
    <row r="50" spans="1:10" s="15" customFormat="1" ht="12" customHeight="1">
      <c r="A50" s="81" t="s">
        <v>3610</v>
      </c>
      <c r="B50" s="296">
        <v>1</v>
      </c>
      <c r="C50" s="296">
        <v>0</v>
      </c>
      <c r="D50" s="296">
        <v>0</v>
      </c>
      <c r="E50" s="269">
        <f t="shared" si="1"/>
        <v>1</v>
      </c>
      <c r="F50" s="228"/>
      <c r="G50" s="228"/>
      <c r="H50" s="228"/>
      <c r="I50" s="228"/>
      <c r="J50" s="228"/>
    </row>
    <row r="51" spans="1:10" s="15" customFormat="1" ht="12" customHeight="1">
      <c r="A51" s="81" t="s">
        <v>3611</v>
      </c>
      <c r="B51" s="296">
        <v>16</v>
      </c>
      <c r="C51" s="296">
        <v>0</v>
      </c>
      <c r="D51" s="296">
        <v>0</v>
      </c>
      <c r="E51" s="269">
        <f t="shared" si="1"/>
        <v>16</v>
      </c>
      <c r="F51" s="228"/>
      <c r="G51" s="228"/>
      <c r="H51" s="228"/>
      <c r="I51" s="228"/>
      <c r="J51" s="228"/>
    </row>
    <row r="52" spans="1:10" s="15" customFormat="1" ht="12" customHeight="1">
      <c r="A52" s="81"/>
      <c r="B52" s="296"/>
      <c r="C52" s="296"/>
      <c r="D52" s="296"/>
      <c r="E52" s="269"/>
      <c r="F52" s="228"/>
      <c r="G52" s="228"/>
      <c r="H52" s="228"/>
      <c r="I52" s="228"/>
      <c r="J52" s="228"/>
    </row>
    <row r="53" spans="1:10" s="15" customFormat="1" ht="12" customHeight="1">
      <c r="A53" s="81"/>
      <c r="B53" s="296"/>
      <c r="C53" s="296"/>
      <c r="D53" s="296"/>
      <c r="E53" s="269"/>
      <c r="F53" s="228"/>
      <c r="G53" s="228"/>
      <c r="H53" s="228"/>
      <c r="I53" s="228"/>
      <c r="J53" s="228"/>
    </row>
    <row r="54" spans="1:10" s="15" customFormat="1" ht="12" customHeight="1">
      <c r="A54" s="81"/>
      <c r="B54" s="296"/>
      <c r="C54" s="296"/>
      <c r="D54" s="296"/>
      <c r="E54" s="269"/>
      <c r="F54" s="228"/>
      <c r="G54" s="228"/>
      <c r="H54" s="228"/>
      <c r="I54" s="228"/>
      <c r="J54" s="22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21" activePane="bottomLeft" state="frozen"/>
      <selection activeCell="A19" sqref="A19"/>
      <selection pane="bottomLeft" sqref="A1:E17"/>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6" t="s">
        <v>33</v>
      </c>
      <c r="B1" s="357"/>
      <c r="C1" s="357"/>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9" t="s">
        <v>3693</v>
      </c>
      <c r="B6" s="350"/>
      <c r="C6" s="9"/>
      <c r="D6" s="9"/>
      <c r="E6" s="10"/>
    </row>
    <row r="7" spans="1:10" s="67" customFormat="1" ht="21.75" customHeight="1">
      <c r="A7" s="351"/>
      <c r="B7" s="353"/>
      <c r="C7" s="353"/>
      <c r="D7" s="353"/>
      <c r="E7" s="307"/>
    </row>
    <row r="8" spans="1:10" s="67" customFormat="1" ht="21.75" customHeight="1">
      <c r="A8" s="352"/>
      <c r="B8" s="286" t="s">
        <v>35</v>
      </c>
      <c r="C8" s="286" t="s">
        <v>36</v>
      </c>
      <c r="D8" s="286" t="s">
        <v>37</v>
      </c>
      <c r="E8" s="308" t="s">
        <v>38</v>
      </c>
    </row>
    <row r="9" spans="1:10" s="8" customFormat="1" ht="21" customHeight="1">
      <c r="A9" s="287" t="s">
        <v>38</v>
      </c>
      <c r="B9" s="309">
        <f>SUM(B12:B40)</f>
        <v>414</v>
      </c>
      <c r="C9" s="309">
        <f t="shared" ref="C9:D9" si="0">SUM(C12:C40)</f>
        <v>5</v>
      </c>
      <c r="D9" s="309">
        <f t="shared" si="0"/>
        <v>1</v>
      </c>
      <c r="E9" s="309">
        <f>SUM(E12:E40)</f>
        <v>420</v>
      </c>
      <c r="F9" s="10"/>
    </row>
    <row r="10" spans="1:10" s="8" customFormat="1" ht="9" customHeight="1">
      <c r="A10" s="62"/>
      <c r="B10" s="88"/>
      <c r="C10" s="66"/>
      <c r="D10" s="66"/>
      <c r="E10" s="309"/>
    </row>
    <row r="11" spans="1:10" s="8" customFormat="1" ht="12" customHeight="1">
      <c r="A11" s="287" t="s">
        <v>1</v>
      </c>
      <c r="B11" s="88"/>
      <c r="C11" s="66"/>
      <c r="D11" s="66"/>
      <c r="E11" s="309"/>
    </row>
    <row r="12" spans="1:10" s="88" customFormat="1" ht="18" customHeight="1">
      <c r="A12" s="81" t="s">
        <v>3427</v>
      </c>
      <c r="B12" s="296">
        <v>3</v>
      </c>
      <c r="C12" s="296">
        <v>0</v>
      </c>
      <c r="D12" s="296">
        <v>0</v>
      </c>
      <c r="E12" s="137">
        <f t="shared" ref="E12:E15" si="1">SUM(B12:D12)</f>
        <v>3</v>
      </c>
      <c r="F12" s="228"/>
      <c r="G12" s="228"/>
      <c r="H12" s="228"/>
      <c r="I12" s="228"/>
      <c r="J12" s="228"/>
    </row>
    <row r="13" spans="1:10" s="88" customFormat="1" ht="26.25" customHeight="1">
      <c r="A13" s="81" t="s">
        <v>3603</v>
      </c>
      <c r="B13" s="296">
        <v>1</v>
      </c>
      <c r="C13" s="296">
        <v>0</v>
      </c>
      <c r="D13" s="296">
        <v>0</v>
      </c>
      <c r="E13" s="137">
        <f t="shared" si="1"/>
        <v>1</v>
      </c>
      <c r="F13" s="228"/>
      <c r="G13" s="228"/>
      <c r="H13" s="228"/>
      <c r="I13" s="228"/>
      <c r="J13" s="228"/>
    </row>
    <row r="14" spans="1:10" s="88" customFormat="1" ht="18" customHeight="1">
      <c r="A14" s="81" t="s">
        <v>3271</v>
      </c>
      <c r="B14" s="296">
        <v>3</v>
      </c>
      <c r="C14" s="296">
        <v>0</v>
      </c>
      <c r="D14" s="296">
        <v>0</v>
      </c>
      <c r="E14" s="137">
        <f t="shared" si="1"/>
        <v>3</v>
      </c>
      <c r="F14" s="228"/>
      <c r="G14" s="228"/>
      <c r="H14" s="228"/>
      <c r="I14" s="228"/>
      <c r="J14" s="228"/>
    </row>
    <row r="15" spans="1:10" s="88" customFormat="1" ht="18" customHeight="1">
      <c r="A15" s="81" t="s">
        <v>3428</v>
      </c>
      <c r="B15" s="296">
        <v>2</v>
      </c>
      <c r="C15" s="296">
        <v>0</v>
      </c>
      <c r="D15" s="296">
        <v>0</v>
      </c>
      <c r="E15" s="137">
        <f t="shared" si="1"/>
        <v>2</v>
      </c>
      <c r="F15" s="228"/>
      <c r="G15" s="228"/>
      <c r="H15" s="228"/>
      <c r="I15" s="228"/>
      <c r="J15" s="228"/>
    </row>
    <row r="16" spans="1:10" s="88" customFormat="1" ht="18" customHeight="1">
      <c r="A16" s="81" t="s">
        <v>3594</v>
      </c>
      <c r="B16" s="296">
        <v>3</v>
      </c>
      <c r="C16" s="296">
        <v>0</v>
      </c>
      <c r="D16" s="296">
        <v>0</v>
      </c>
      <c r="E16" s="137">
        <f t="shared" ref="E16:E31" si="2">SUM(B16:D16)</f>
        <v>3</v>
      </c>
      <c r="F16" s="228"/>
      <c r="G16" s="228"/>
      <c r="H16" s="228"/>
      <c r="I16" s="228"/>
      <c r="J16" s="228"/>
    </row>
    <row r="17" spans="1:10" s="88" customFormat="1" ht="26.25" customHeight="1">
      <c r="A17" s="81" t="s">
        <v>3595</v>
      </c>
      <c r="B17" s="296">
        <v>1</v>
      </c>
      <c r="C17" s="296">
        <v>0</v>
      </c>
      <c r="D17" s="296">
        <v>0</v>
      </c>
      <c r="E17" s="137">
        <f t="shared" si="2"/>
        <v>1</v>
      </c>
      <c r="F17" s="228"/>
      <c r="G17" s="228"/>
      <c r="H17" s="228"/>
      <c r="I17" s="228"/>
      <c r="J17" s="228"/>
    </row>
    <row r="18" spans="1:10" s="88" customFormat="1" ht="26.25" customHeight="1">
      <c r="A18" s="81" t="s">
        <v>3596</v>
      </c>
      <c r="B18" s="296">
        <v>5</v>
      </c>
      <c r="C18" s="296">
        <v>0</v>
      </c>
      <c r="D18" s="296">
        <v>0</v>
      </c>
      <c r="E18" s="137">
        <f t="shared" si="2"/>
        <v>5</v>
      </c>
      <c r="F18" s="228"/>
      <c r="G18" s="228"/>
      <c r="H18" s="228"/>
      <c r="I18" s="228"/>
      <c r="J18" s="228"/>
    </row>
    <row r="19" spans="1:10" s="88" customFormat="1" ht="26.25" customHeight="1">
      <c r="A19" s="81" t="s">
        <v>3597</v>
      </c>
      <c r="B19" s="296">
        <v>2</v>
      </c>
      <c r="C19" s="296">
        <v>0</v>
      </c>
      <c r="D19" s="296">
        <v>0</v>
      </c>
      <c r="E19" s="137">
        <f t="shared" si="2"/>
        <v>2</v>
      </c>
      <c r="F19" s="228"/>
      <c r="G19" s="228"/>
      <c r="H19" s="228"/>
      <c r="I19" s="228"/>
      <c r="J19" s="228"/>
    </row>
    <row r="20" spans="1:10" s="88" customFormat="1" ht="18" customHeight="1">
      <c r="A20" s="81" t="s">
        <v>3598</v>
      </c>
      <c r="B20" s="296">
        <v>3</v>
      </c>
      <c r="C20" s="296">
        <v>0</v>
      </c>
      <c r="D20" s="296">
        <v>0</v>
      </c>
      <c r="E20" s="137">
        <f t="shared" si="2"/>
        <v>3</v>
      </c>
      <c r="F20" s="228"/>
      <c r="G20" s="228"/>
      <c r="H20" s="228"/>
      <c r="I20" s="228"/>
      <c r="J20" s="228"/>
    </row>
    <row r="21" spans="1:10" s="88" customFormat="1" ht="18" customHeight="1">
      <c r="A21" s="81" t="s">
        <v>3274</v>
      </c>
      <c r="B21" s="296">
        <v>1</v>
      </c>
      <c r="C21" s="296">
        <v>0</v>
      </c>
      <c r="D21" s="296">
        <v>0</v>
      </c>
      <c r="E21" s="137">
        <f t="shared" si="2"/>
        <v>1</v>
      </c>
      <c r="F21" s="228"/>
      <c r="G21" s="228"/>
      <c r="H21" s="228"/>
      <c r="I21" s="228"/>
      <c r="J21" s="228"/>
    </row>
    <row r="22" spans="1:10" s="88" customFormat="1" ht="18" customHeight="1">
      <c r="A22" s="81" t="s">
        <v>3599</v>
      </c>
      <c r="B22" s="296">
        <v>259</v>
      </c>
      <c r="C22" s="296">
        <v>5</v>
      </c>
      <c r="D22" s="296">
        <v>0</v>
      </c>
      <c r="E22" s="137">
        <f t="shared" si="2"/>
        <v>264</v>
      </c>
      <c r="F22" s="228"/>
      <c r="G22" s="228"/>
      <c r="H22" s="228"/>
      <c r="I22" s="228"/>
      <c r="J22" s="228"/>
    </row>
    <row r="23" spans="1:10" s="88" customFormat="1" ht="18" customHeight="1">
      <c r="A23" s="81" t="s">
        <v>3600</v>
      </c>
      <c r="B23" s="296">
        <v>95</v>
      </c>
      <c r="C23" s="296">
        <v>0</v>
      </c>
      <c r="D23" s="296">
        <v>1</v>
      </c>
      <c r="E23" s="137">
        <f t="shared" si="2"/>
        <v>96</v>
      </c>
      <c r="F23" s="228"/>
      <c r="G23" s="228"/>
      <c r="H23" s="228"/>
      <c r="I23" s="228"/>
      <c r="J23" s="228"/>
    </row>
    <row r="24" spans="1:10" s="88" customFormat="1" ht="21.6" customHeight="1">
      <c r="A24" s="81" t="s">
        <v>3571</v>
      </c>
      <c r="B24" s="296">
        <v>7</v>
      </c>
      <c r="C24" s="296">
        <v>0</v>
      </c>
      <c r="D24" s="296">
        <v>0</v>
      </c>
      <c r="E24" s="137">
        <f t="shared" si="2"/>
        <v>7</v>
      </c>
      <c r="F24" s="228"/>
      <c r="G24" s="228"/>
      <c r="H24" s="228"/>
      <c r="I24" s="228"/>
      <c r="J24" s="228"/>
    </row>
    <row r="25" spans="1:10" s="88" customFormat="1" ht="21.6" customHeight="1">
      <c r="A25" s="81" t="s">
        <v>3275</v>
      </c>
      <c r="B25" s="296">
        <v>13</v>
      </c>
      <c r="C25" s="296">
        <v>0</v>
      </c>
      <c r="D25" s="296">
        <v>0</v>
      </c>
      <c r="E25" s="137">
        <f t="shared" si="2"/>
        <v>13</v>
      </c>
      <c r="F25" s="228"/>
      <c r="G25" s="228"/>
      <c r="H25" s="228"/>
      <c r="I25" s="228"/>
      <c r="J25" s="228"/>
    </row>
    <row r="26" spans="1:10" s="88" customFormat="1" ht="21.6" customHeight="1">
      <c r="A26" s="81" t="s">
        <v>3276</v>
      </c>
      <c r="B26" s="296">
        <v>11</v>
      </c>
      <c r="C26" s="296">
        <v>0</v>
      </c>
      <c r="D26" s="296">
        <v>0</v>
      </c>
      <c r="E26" s="137">
        <f t="shared" si="2"/>
        <v>11</v>
      </c>
      <c r="F26" s="228"/>
      <c r="G26" s="228"/>
      <c r="H26" s="228"/>
      <c r="I26" s="228"/>
      <c r="J26" s="228"/>
    </row>
    <row r="27" spans="1:10" s="88" customFormat="1" ht="21.6" customHeight="1">
      <c r="A27" s="81" t="s">
        <v>3430</v>
      </c>
      <c r="B27" s="296">
        <v>1</v>
      </c>
      <c r="C27" s="296">
        <v>0</v>
      </c>
      <c r="D27" s="296">
        <v>0</v>
      </c>
      <c r="E27" s="137">
        <f t="shared" si="2"/>
        <v>1</v>
      </c>
      <c r="F27" s="228"/>
      <c r="G27" s="228"/>
      <c r="H27" s="228"/>
      <c r="I27" s="228"/>
      <c r="J27" s="228"/>
    </row>
    <row r="28" spans="1:10" s="88" customFormat="1" ht="21.6" customHeight="1">
      <c r="A28" s="81" t="s">
        <v>3353</v>
      </c>
      <c r="B28" s="296">
        <v>1</v>
      </c>
      <c r="C28" s="296">
        <v>0</v>
      </c>
      <c r="D28" s="296">
        <v>0</v>
      </c>
      <c r="E28" s="137">
        <f t="shared" si="2"/>
        <v>1</v>
      </c>
      <c r="F28" s="228"/>
      <c r="G28" s="228"/>
      <c r="H28" s="228"/>
      <c r="I28" s="228"/>
      <c r="J28" s="228"/>
    </row>
    <row r="29" spans="1:10" s="88" customFormat="1" ht="21.6" customHeight="1">
      <c r="A29" s="81" t="s">
        <v>3601</v>
      </c>
      <c r="B29" s="296">
        <v>1</v>
      </c>
      <c r="C29" s="296">
        <v>0</v>
      </c>
      <c r="D29" s="296">
        <v>0</v>
      </c>
      <c r="E29" s="137">
        <f t="shared" si="2"/>
        <v>1</v>
      </c>
      <c r="F29" s="228"/>
      <c r="G29" s="228"/>
      <c r="H29" s="228"/>
      <c r="I29" s="228"/>
      <c r="J29" s="228"/>
    </row>
    <row r="30" spans="1:10" s="88" customFormat="1" ht="21.6" customHeight="1">
      <c r="A30" s="81" t="s">
        <v>3399</v>
      </c>
      <c r="B30" s="296">
        <v>1</v>
      </c>
      <c r="C30" s="296">
        <v>0</v>
      </c>
      <c r="D30" s="296">
        <v>0</v>
      </c>
      <c r="E30" s="137">
        <f t="shared" si="2"/>
        <v>1</v>
      </c>
      <c r="F30" s="228"/>
      <c r="G30" s="228"/>
      <c r="H30" s="228"/>
      <c r="I30" s="228"/>
      <c r="J30" s="228"/>
    </row>
    <row r="31" spans="1:10" s="88" customFormat="1" ht="21.6" customHeight="1">
      <c r="A31" s="81" t="s">
        <v>3692</v>
      </c>
      <c r="B31" s="296">
        <v>1</v>
      </c>
      <c r="C31" s="296">
        <v>0</v>
      </c>
      <c r="D31" s="296">
        <v>0</v>
      </c>
      <c r="E31" s="137">
        <f t="shared" si="2"/>
        <v>1</v>
      </c>
      <c r="F31" s="228"/>
      <c r="G31" s="228"/>
      <c r="H31" s="228"/>
      <c r="I31" s="228"/>
      <c r="J31" s="228"/>
    </row>
    <row r="32" spans="1:10" ht="15" customHeight="1">
      <c r="E32" s="310"/>
    </row>
    <row r="33" spans="5:5" ht="15" customHeight="1">
      <c r="E33" s="127"/>
    </row>
    <row r="34" spans="5:5" ht="15" customHeight="1">
      <c r="E34" s="127"/>
    </row>
    <row r="35" spans="5:5" ht="15" customHeight="1">
      <c r="E35" s="311"/>
    </row>
    <row r="36" spans="5:5" ht="15" customHeight="1">
      <c r="E36" s="312"/>
    </row>
    <row r="37" spans="5:5" ht="15" customHeight="1"/>
    <row r="38" spans="5:5" ht="15" customHeight="1">
      <c r="E38" s="313"/>
    </row>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SUM(B11:B59)</f>
        <v>3642</v>
      </c>
      <c r="C9" s="65">
        <f>SUM(C11:C59)</f>
        <v>20</v>
      </c>
      <c r="D9" s="65">
        <f>SUM(D11:D59)</f>
        <v>5</v>
      </c>
      <c r="E9" s="65">
        <f>SUM(E11:E59)</f>
        <v>3667</v>
      </c>
      <c r="F9" s="10"/>
    </row>
    <row r="10" spans="1:9" s="8" customFormat="1" ht="9" customHeight="1">
      <c r="A10" s="62"/>
      <c r="B10" s="66"/>
      <c r="C10" s="66"/>
      <c r="D10" s="66"/>
      <c r="E10" s="65"/>
    </row>
    <row r="11" spans="1:9" s="88" customFormat="1" ht="12" customHeight="1">
      <c r="A11" s="82" t="s">
        <v>3203</v>
      </c>
      <c r="B11" s="97">
        <v>3</v>
      </c>
      <c r="C11" s="97">
        <v>0</v>
      </c>
      <c r="D11" s="97">
        <v>0</v>
      </c>
      <c r="E11" s="65">
        <f t="shared" ref="E11:E43" si="0">SUM(B11:D11)</f>
        <v>3</v>
      </c>
      <c r="F11" s="40"/>
      <c r="G11" s="15"/>
      <c r="H11" s="15"/>
      <c r="I11" s="15"/>
    </row>
    <row r="12" spans="1:9" s="88" customFormat="1" ht="12" customHeight="1">
      <c r="A12" s="82" t="s">
        <v>3580</v>
      </c>
      <c r="B12" s="97">
        <v>19</v>
      </c>
      <c r="C12" s="97">
        <v>0</v>
      </c>
      <c r="D12" s="97">
        <v>0</v>
      </c>
      <c r="E12" s="65">
        <f t="shared" si="0"/>
        <v>19</v>
      </c>
      <c r="F12" s="41"/>
      <c r="G12" s="11"/>
      <c r="H12" s="11"/>
      <c r="I12" s="11"/>
    </row>
    <row r="13" spans="1:9" s="88" customFormat="1" ht="12" customHeight="1">
      <c r="A13" s="82" t="s">
        <v>3581</v>
      </c>
      <c r="B13" s="97">
        <v>58</v>
      </c>
      <c r="C13" s="97">
        <v>0</v>
      </c>
      <c r="D13" s="97">
        <v>0</v>
      </c>
      <c r="E13" s="65">
        <f t="shared" si="0"/>
        <v>58</v>
      </c>
      <c r="F13" s="41"/>
      <c r="G13" s="11"/>
      <c r="H13" s="11"/>
      <c r="I13" s="11"/>
    </row>
    <row r="14" spans="1:9" s="88" customFormat="1" ht="12" customHeight="1">
      <c r="A14" s="82" t="s">
        <v>3582</v>
      </c>
      <c r="B14" s="97">
        <v>62</v>
      </c>
      <c r="C14" s="97">
        <v>1</v>
      </c>
      <c r="D14" s="97">
        <v>0</v>
      </c>
      <c r="E14" s="65">
        <f t="shared" si="0"/>
        <v>63</v>
      </c>
      <c r="F14" s="41"/>
      <c r="G14" s="11"/>
      <c r="H14" s="11"/>
      <c r="I14" s="11"/>
    </row>
    <row r="15" spans="1:9" s="88" customFormat="1" ht="12" customHeight="1">
      <c r="A15" s="82" t="s">
        <v>3583</v>
      </c>
      <c r="B15" s="97">
        <v>72</v>
      </c>
      <c r="C15" s="97">
        <v>3</v>
      </c>
      <c r="D15" s="97">
        <v>0</v>
      </c>
      <c r="E15" s="65">
        <f t="shared" si="0"/>
        <v>75</v>
      </c>
      <c r="F15" s="41"/>
      <c r="G15" s="11"/>
      <c r="H15" s="11"/>
      <c r="I15" s="11"/>
    </row>
    <row r="16" spans="1:9" s="88" customFormat="1" ht="12" customHeight="1">
      <c r="A16" s="82" t="s">
        <v>3342</v>
      </c>
      <c r="B16" s="97">
        <v>345</v>
      </c>
      <c r="C16" s="97">
        <v>0</v>
      </c>
      <c r="D16" s="97">
        <v>1</v>
      </c>
      <c r="E16" s="65">
        <f t="shared" si="0"/>
        <v>346</v>
      </c>
      <c r="F16" s="41"/>
      <c r="G16" s="11"/>
      <c r="H16" s="11"/>
      <c r="I16" s="11"/>
    </row>
    <row r="17" spans="1:9" s="88" customFormat="1" ht="12" customHeight="1">
      <c r="A17" s="82" t="s">
        <v>3343</v>
      </c>
      <c r="B17" s="97">
        <v>128</v>
      </c>
      <c r="C17" s="97">
        <v>0</v>
      </c>
      <c r="D17" s="97">
        <v>0</v>
      </c>
      <c r="E17" s="65">
        <f t="shared" si="0"/>
        <v>128</v>
      </c>
      <c r="F17" s="40"/>
      <c r="G17" s="11"/>
      <c r="H17" s="11"/>
      <c r="I17" s="11"/>
    </row>
    <row r="18" spans="1:9" s="88" customFormat="1" ht="12" customHeight="1">
      <c r="A18" s="82" t="s">
        <v>3584</v>
      </c>
      <c r="B18" s="97">
        <v>13</v>
      </c>
      <c r="C18" s="97">
        <v>0</v>
      </c>
      <c r="D18" s="97">
        <v>0</v>
      </c>
      <c r="E18" s="65">
        <f t="shared" si="0"/>
        <v>13</v>
      </c>
      <c r="F18" s="41"/>
      <c r="G18" s="11"/>
      <c r="H18" s="11"/>
      <c r="I18" s="11"/>
    </row>
    <row r="19" spans="1:9" s="88" customFormat="1" ht="12" customHeight="1">
      <c r="A19" s="82" t="s">
        <v>3585</v>
      </c>
      <c r="B19" s="97">
        <v>149</v>
      </c>
      <c r="C19" s="97">
        <v>2</v>
      </c>
      <c r="D19" s="97">
        <v>1</v>
      </c>
      <c r="E19" s="65">
        <f t="shared" si="0"/>
        <v>152</v>
      </c>
      <c r="F19" s="41"/>
      <c r="G19" s="15"/>
      <c r="H19" s="15"/>
      <c r="I19" s="15"/>
    </row>
    <row r="20" spans="1:9" s="88" customFormat="1" ht="12" customHeight="1">
      <c r="A20" s="82" t="s">
        <v>3586</v>
      </c>
      <c r="B20" s="97">
        <v>18</v>
      </c>
      <c r="C20" s="97">
        <v>1</v>
      </c>
      <c r="D20" s="97">
        <v>0</v>
      </c>
      <c r="E20" s="65">
        <f t="shared" si="0"/>
        <v>19</v>
      </c>
      <c r="F20" s="41"/>
      <c r="G20" s="15"/>
      <c r="H20" s="15"/>
      <c r="I20" s="15"/>
    </row>
    <row r="21" spans="1:9" s="88" customFormat="1" ht="12" customHeight="1">
      <c r="A21" s="82" t="s">
        <v>3277</v>
      </c>
      <c r="B21" s="97">
        <v>11</v>
      </c>
      <c r="C21" s="97">
        <v>0</v>
      </c>
      <c r="D21" s="97">
        <v>0</v>
      </c>
      <c r="E21" s="65">
        <f t="shared" si="0"/>
        <v>11</v>
      </c>
      <c r="F21" s="41"/>
      <c r="G21" s="15"/>
      <c r="H21" s="15"/>
      <c r="I21" s="15"/>
    </row>
    <row r="22" spans="1:9" s="88" customFormat="1" ht="12" customHeight="1">
      <c r="A22" s="82" t="s">
        <v>3587</v>
      </c>
      <c r="B22" s="97">
        <v>5</v>
      </c>
      <c r="C22" s="97">
        <v>0</v>
      </c>
      <c r="D22" s="97">
        <v>0</v>
      </c>
      <c r="E22" s="65">
        <f t="shared" si="0"/>
        <v>5</v>
      </c>
      <c r="F22" s="41"/>
      <c r="G22" s="15"/>
      <c r="H22" s="15"/>
      <c r="I22" s="15"/>
    </row>
    <row r="23" spans="1:9" s="88" customFormat="1" ht="12" customHeight="1">
      <c r="A23" s="82" t="s">
        <v>3376</v>
      </c>
      <c r="B23" s="97">
        <v>818</v>
      </c>
      <c r="C23" s="97">
        <v>1</v>
      </c>
      <c r="D23" s="97">
        <v>0</v>
      </c>
      <c r="E23" s="65">
        <f t="shared" si="0"/>
        <v>819</v>
      </c>
      <c r="F23" s="41"/>
      <c r="G23" s="11"/>
      <c r="H23" s="11"/>
      <c r="I23" s="11"/>
    </row>
    <row r="24" spans="1:9" s="88" customFormat="1" ht="12" customHeight="1">
      <c r="A24" s="82" t="s">
        <v>3344</v>
      </c>
      <c r="B24" s="97">
        <v>42</v>
      </c>
      <c r="C24" s="97">
        <v>2</v>
      </c>
      <c r="D24" s="97">
        <v>0</v>
      </c>
      <c r="E24" s="65">
        <f t="shared" si="0"/>
        <v>44</v>
      </c>
      <c r="F24" s="41"/>
      <c r="G24" s="11"/>
      <c r="H24" s="11"/>
      <c r="I24" s="11"/>
    </row>
    <row r="25" spans="1:9" s="88" customFormat="1" ht="12" customHeight="1">
      <c r="A25" s="82" t="s">
        <v>3345</v>
      </c>
      <c r="B25" s="97">
        <v>75</v>
      </c>
      <c r="C25" s="97">
        <v>0</v>
      </c>
      <c r="D25" s="97">
        <v>1</v>
      </c>
      <c r="E25" s="65">
        <f t="shared" si="0"/>
        <v>76</v>
      </c>
      <c r="F25" s="41"/>
      <c r="G25" s="11"/>
      <c r="H25" s="11"/>
      <c r="I25" s="11"/>
    </row>
    <row r="26" spans="1:9" s="88" customFormat="1" ht="12" customHeight="1">
      <c r="A26" s="82" t="s">
        <v>3435</v>
      </c>
      <c r="B26" s="97">
        <v>3</v>
      </c>
      <c r="C26" s="97">
        <v>0</v>
      </c>
      <c r="D26" s="97">
        <v>0</v>
      </c>
      <c r="E26" s="65">
        <f t="shared" si="0"/>
        <v>3</v>
      </c>
      <c r="F26" s="41"/>
      <c r="G26" s="11"/>
      <c r="H26" s="11"/>
      <c r="I26" s="11"/>
    </row>
    <row r="27" spans="1:9" s="15" customFormat="1" ht="12" customHeight="1">
      <c r="A27" s="82" t="s">
        <v>3346</v>
      </c>
      <c r="B27" s="97">
        <v>26</v>
      </c>
      <c r="C27" s="97">
        <v>0</v>
      </c>
      <c r="D27" s="97">
        <v>0</v>
      </c>
      <c r="E27" s="65">
        <f t="shared" si="0"/>
        <v>26</v>
      </c>
      <c r="F27" s="41"/>
      <c r="G27" s="11"/>
      <c r="H27" s="11"/>
      <c r="I27" s="11"/>
    </row>
    <row r="28" spans="1:9" s="15" customFormat="1" ht="12" customHeight="1">
      <c r="A28" s="82" t="s">
        <v>3588</v>
      </c>
      <c r="B28" s="97">
        <v>24</v>
      </c>
      <c r="C28" s="97">
        <v>0</v>
      </c>
      <c r="D28" s="97">
        <v>0</v>
      </c>
      <c r="E28" s="65">
        <f t="shared" si="0"/>
        <v>24</v>
      </c>
      <c r="F28" s="41"/>
      <c r="G28" s="11"/>
      <c r="H28" s="11"/>
      <c r="I28" s="11"/>
    </row>
    <row r="29" spans="1:9" s="15" customFormat="1" ht="12" customHeight="1">
      <c r="A29" s="81" t="s">
        <v>3589</v>
      </c>
      <c r="B29" s="97">
        <v>12</v>
      </c>
      <c r="C29" s="97">
        <v>0</v>
      </c>
      <c r="D29" s="97">
        <v>0</v>
      </c>
      <c r="E29" s="65">
        <f t="shared" si="0"/>
        <v>12</v>
      </c>
      <c r="F29" s="41"/>
      <c r="G29" s="11"/>
      <c r="H29" s="11"/>
      <c r="I29" s="11"/>
    </row>
    <row r="30" spans="1:9" s="15" customFormat="1" ht="12" customHeight="1">
      <c r="A30" s="82" t="s">
        <v>3590</v>
      </c>
      <c r="B30" s="97">
        <v>78</v>
      </c>
      <c r="C30" s="97">
        <v>1</v>
      </c>
      <c r="D30" s="97">
        <v>0</v>
      </c>
      <c r="E30" s="65">
        <f t="shared" si="0"/>
        <v>79</v>
      </c>
      <c r="F30" s="41"/>
      <c r="G30" s="11"/>
      <c r="H30" s="11"/>
      <c r="I30" s="11"/>
    </row>
    <row r="31" spans="1:9" s="15" customFormat="1" ht="12" customHeight="1">
      <c r="A31" s="82" t="s">
        <v>3377</v>
      </c>
      <c r="B31" s="97">
        <v>147</v>
      </c>
      <c r="C31" s="97">
        <v>2</v>
      </c>
      <c r="D31" s="97">
        <v>0</v>
      </c>
      <c r="E31" s="65">
        <f t="shared" si="0"/>
        <v>149</v>
      </c>
      <c r="F31" s="41"/>
      <c r="G31" s="11"/>
      <c r="H31" s="11"/>
      <c r="I31" s="11"/>
    </row>
    <row r="32" spans="1:9" s="15" customFormat="1" ht="12" customHeight="1">
      <c r="A32" s="82" t="s">
        <v>3378</v>
      </c>
      <c r="B32" s="97">
        <v>80</v>
      </c>
      <c r="C32" s="97">
        <v>0</v>
      </c>
      <c r="D32" s="97">
        <v>0</v>
      </c>
      <c r="E32" s="65">
        <f t="shared" si="0"/>
        <v>80</v>
      </c>
      <c r="F32" s="41"/>
      <c r="G32" s="11"/>
      <c r="H32" s="11"/>
      <c r="I32" s="11"/>
    </row>
    <row r="33" spans="1:9" s="15" customFormat="1" ht="12" customHeight="1">
      <c r="A33" s="82" t="s">
        <v>3379</v>
      </c>
      <c r="B33" s="97">
        <v>93</v>
      </c>
      <c r="C33" s="97">
        <v>0</v>
      </c>
      <c r="D33" s="97">
        <v>0</v>
      </c>
      <c r="E33" s="65">
        <f t="shared" si="0"/>
        <v>93</v>
      </c>
      <c r="F33" s="41"/>
      <c r="G33" s="11"/>
      <c r="H33" s="11"/>
      <c r="I33" s="11"/>
    </row>
    <row r="34" spans="1:9" s="15" customFormat="1" ht="12" customHeight="1">
      <c r="A34" s="82" t="s">
        <v>3591</v>
      </c>
      <c r="B34" s="97">
        <v>10</v>
      </c>
      <c r="C34" s="97">
        <v>0</v>
      </c>
      <c r="D34" s="97">
        <v>0</v>
      </c>
      <c r="E34" s="65">
        <f t="shared" si="0"/>
        <v>10</v>
      </c>
      <c r="F34" s="41"/>
      <c r="G34" s="11"/>
      <c r="H34" s="11"/>
      <c r="I34" s="11"/>
    </row>
    <row r="35" spans="1:9" s="15" customFormat="1" ht="12" customHeight="1">
      <c r="A35" s="82" t="s">
        <v>3380</v>
      </c>
      <c r="B35" s="97">
        <v>856</v>
      </c>
      <c r="C35" s="97">
        <v>2</v>
      </c>
      <c r="D35" s="97">
        <v>1</v>
      </c>
      <c r="E35" s="65">
        <f t="shared" si="0"/>
        <v>859</v>
      </c>
      <c r="F35" s="40"/>
      <c r="G35" s="11"/>
      <c r="H35" s="11"/>
      <c r="I35" s="11"/>
    </row>
    <row r="36" spans="1:9" s="15" customFormat="1" ht="12" customHeight="1">
      <c r="A36" s="82" t="s">
        <v>3278</v>
      </c>
      <c r="B36" s="97">
        <v>51</v>
      </c>
      <c r="C36" s="97">
        <v>0</v>
      </c>
      <c r="D36" s="97">
        <v>0</v>
      </c>
      <c r="E36" s="65">
        <f t="shared" si="0"/>
        <v>51</v>
      </c>
      <c r="F36" s="41"/>
      <c r="G36" s="11"/>
      <c r="H36" s="11"/>
      <c r="I36" s="11"/>
    </row>
    <row r="37" spans="1:9" s="15" customFormat="1" ht="12" customHeight="1">
      <c r="A37" s="82" t="s">
        <v>3381</v>
      </c>
      <c r="B37" s="97">
        <v>21</v>
      </c>
      <c r="C37" s="97">
        <v>0</v>
      </c>
      <c r="D37" s="97">
        <v>0</v>
      </c>
      <c r="E37" s="65">
        <f t="shared" si="0"/>
        <v>21</v>
      </c>
      <c r="F37" s="41"/>
      <c r="G37" s="11"/>
      <c r="H37" s="11"/>
      <c r="I37" s="11"/>
    </row>
    <row r="38" spans="1:9" s="15" customFormat="1" ht="12" customHeight="1">
      <c r="A38" s="82" t="s">
        <v>3565</v>
      </c>
      <c r="B38" s="97">
        <v>3</v>
      </c>
      <c r="C38" s="97">
        <v>0</v>
      </c>
      <c r="D38" s="97">
        <v>0</v>
      </c>
      <c r="E38" s="65">
        <f t="shared" si="0"/>
        <v>3</v>
      </c>
      <c r="F38" s="41"/>
      <c r="G38" s="11"/>
      <c r="H38" s="11"/>
      <c r="I38" s="11"/>
    </row>
    <row r="39" spans="1:9" s="15" customFormat="1" ht="12" customHeight="1">
      <c r="A39" s="82" t="s">
        <v>3382</v>
      </c>
      <c r="B39" s="97">
        <v>42</v>
      </c>
      <c r="C39" s="97">
        <v>0</v>
      </c>
      <c r="D39" s="97">
        <v>0</v>
      </c>
      <c r="E39" s="65">
        <f t="shared" si="0"/>
        <v>42</v>
      </c>
      <c r="F39" s="41"/>
      <c r="G39" s="11"/>
      <c r="H39" s="11"/>
      <c r="I39" s="11"/>
    </row>
    <row r="40" spans="1:9" s="15" customFormat="1" ht="12" customHeight="1">
      <c r="A40" s="82" t="s">
        <v>3279</v>
      </c>
      <c r="B40" s="97">
        <v>195</v>
      </c>
      <c r="C40" s="97">
        <v>2</v>
      </c>
      <c r="D40" s="97">
        <v>1</v>
      </c>
      <c r="E40" s="65">
        <f t="shared" si="0"/>
        <v>198</v>
      </c>
      <c r="F40" s="41"/>
      <c r="G40" s="11"/>
      <c r="H40" s="11"/>
      <c r="I40" s="11"/>
    </row>
    <row r="41" spans="1:9" s="15" customFormat="1" ht="12" customHeight="1">
      <c r="A41" s="82" t="s">
        <v>3592</v>
      </c>
      <c r="B41" s="97">
        <v>63</v>
      </c>
      <c r="C41" s="97">
        <v>0</v>
      </c>
      <c r="D41" s="97">
        <v>0</v>
      </c>
      <c r="E41" s="65">
        <f t="shared" si="0"/>
        <v>63</v>
      </c>
      <c r="F41" s="41"/>
      <c r="G41" s="11"/>
      <c r="H41" s="11"/>
      <c r="I41" s="11"/>
    </row>
    <row r="42" spans="1:9" s="15" customFormat="1" ht="12" customHeight="1">
      <c r="A42" s="82" t="s">
        <v>3383</v>
      </c>
      <c r="B42" s="97">
        <v>114</v>
      </c>
      <c r="C42" s="97">
        <v>3</v>
      </c>
      <c r="D42" s="97">
        <v>0</v>
      </c>
      <c r="E42" s="65">
        <f t="shared" si="0"/>
        <v>117</v>
      </c>
      <c r="F42" s="41"/>
      <c r="G42" s="11"/>
      <c r="H42" s="11"/>
      <c r="I42" s="11"/>
    </row>
    <row r="43" spans="1:9" s="15" customFormat="1" ht="12" customHeight="1">
      <c r="A43" s="82" t="s">
        <v>3593</v>
      </c>
      <c r="B43" s="97">
        <v>6</v>
      </c>
      <c r="C43" s="97">
        <v>0</v>
      </c>
      <c r="D43" s="97">
        <v>0</v>
      </c>
      <c r="E43" s="65">
        <f t="shared" si="0"/>
        <v>6</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SUM(B11:B30)</f>
        <v>414</v>
      </c>
      <c r="C9" s="65">
        <f t="shared" ref="C9:E9" si="0">SUM(C11:C30)</f>
        <v>5</v>
      </c>
      <c r="D9" s="65">
        <f t="shared" si="0"/>
        <v>1</v>
      </c>
      <c r="E9" s="65">
        <f t="shared" si="0"/>
        <v>420</v>
      </c>
      <c r="F9" s="10"/>
    </row>
    <row r="10" spans="1:9" s="8" customFormat="1" ht="9" customHeight="1">
      <c r="A10" s="62"/>
      <c r="B10" s="66"/>
      <c r="C10" s="66"/>
      <c r="D10" s="66"/>
      <c r="E10" s="65"/>
    </row>
    <row r="11" spans="1:9" s="88" customFormat="1" ht="12" customHeight="1">
      <c r="A11" s="82" t="s">
        <v>3203</v>
      </c>
      <c r="B11" s="97">
        <v>3</v>
      </c>
      <c r="C11" s="97">
        <v>0</v>
      </c>
      <c r="D11" s="97">
        <v>0</v>
      </c>
      <c r="E11" s="65">
        <f t="shared" ref="E11:E26" si="1">SUM(B11:D11)</f>
        <v>3</v>
      </c>
      <c r="F11" s="40"/>
      <c r="G11" s="15"/>
      <c r="H11" s="15"/>
      <c r="I11" s="15"/>
    </row>
    <row r="12" spans="1:9" s="88" customFormat="1" ht="12" customHeight="1">
      <c r="A12" s="93" t="s">
        <v>3585</v>
      </c>
      <c r="B12" s="97">
        <v>196</v>
      </c>
      <c r="C12" s="97">
        <v>3</v>
      </c>
      <c r="D12" s="97">
        <v>1</v>
      </c>
      <c r="E12" s="65">
        <f t="shared" si="1"/>
        <v>200</v>
      </c>
      <c r="F12" s="41"/>
      <c r="G12" s="15"/>
      <c r="H12" s="15"/>
      <c r="I12" s="15"/>
    </row>
    <row r="13" spans="1:9" s="88" customFormat="1" ht="12" customHeight="1">
      <c r="A13" s="93" t="s">
        <v>3586</v>
      </c>
      <c r="B13" s="97">
        <v>32</v>
      </c>
      <c r="C13" s="97">
        <v>0</v>
      </c>
      <c r="D13" s="97">
        <v>0</v>
      </c>
      <c r="E13" s="65">
        <f t="shared" si="1"/>
        <v>32</v>
      </c>
      <c r="F13" s="41"/>
      <c r="G13" s="15"/>
      <c r="H13" s="15"/>
      <c r="I13" s="15"/>
    </row>
    <row r="14" spans="1:9" s="88" customFormat="1" ht="12" customHeight="1">
      <c r="A14" s="82" t="s">
        <v>3277</v>
      </c>
      <c r="B14" s="97">
        <v>26</v>
      </c>
      <c r="C14" s="97">
        <v>0</v>
      </c>
      <c r="D14" s="97">
        <v>0</v>
      </c>
      <c r="E14" s="65">
        <f t="shared" si="1"/>
        <v>26</v>
      </c>
      <c r="F14" s="41"/>
      <c r="G14" s="15"/>
      <c r="H14" s="15"/>
      <c r="I14" s="15"/>
    </row>
    <row r="15" spans="1:9" s="88" customFormat="1" ht="12" customHeight="1">
      <c r="A15" s="93" t="s">
        <v>3587</v>
      </c>
      <c r="B15" s="97">
        <v>2</v>
      </c>
      <c r="C15" s="97">
        <v>0</v>
      </c>
      <c r="D15" s="97">
        <v>0</v>
      </c>
      <c r="E15" s="65">
        <f t="shared" si="1"/>
        <v>2</v>
      </c>
      <c r="F15" s="41"/>
      <c r="G15" s="15"/>
      <c r="H15" s="15"/>
      <c r="I15" s="15"/>
    </row>
    <row r="16" spans="1:9" s="88" customFormat="1" ht="12" customHeight="1">
      <c r="A16" s="93" t="s">
        <v>3376</v>
      </c>
      <c r="B16" s="97">
        <v>5</v>
      </c>
      <c r="C16" s="97">
        <v>0</v>
      </c>
      <c r="D16" s="97">
        <v>0</v>
      </c>
      <c r="E16" s="65">
        <f t="shared" si="1"/>
        <v>5</v>
      </c>
      <c r="F16" s="41"/>
      <c r="G16" s="15"/>
      <c r="H16" s="15"/>
      <c r="I16" s="15"/>
    </row>
    <row r="17" spans="1:9" s="15" customFormat="1" ht="12" customHeight="1">
      <c r="A17" s="93" t="s">
        <v>3344</v>
      </c>
      <c r="B17" s="97">
        <v>1</v>
      </c>
      <c r="C17" s="97">
        <v>0</v>
      </c>
      <c r="D17" s="97">
        <v>0</v>
      </c>
      <c r="E17" s="65">
        <f t="shared" si="1"/>
        <v>1</v>
      </c>
      <c r="F17" s="41"/>
      <c r="G17" s="11"/>
      <c r="H17" s="11"/>
      <c r="I17" s="11"/>
    </row>
    <row r="18" spans="1:9" s="15" customFormat="1" ht="12" customHeight="1">
      <c r="A18" s="93" t="s">
        <v>3589</v>
      </c>
      <c r="B18" s="97">
        <v>2</v>
      </c>
      <c r="C18" s="97">
        <v>0</v>
      </c>
      <c r="D18" s="97">
        <v>0</v>
      </c>
      <c r="E18" s="65">
        <f t="shared" si="1"/>
        <v>2</v>
      </c>
      <c r="F18" s="40"/>
      <c r="G18" s="11"/>
      <c r="H18" s="11"/>
      <c r="I18" s="11"/>
    </row>
    <row r="19" spans="1:9" s="15" customFormat="1" ht="12" customHeight="1">
      <c r="A19" s="82" t="s">
        <v>3377</v>
      </c>
      <c r="B19" s="97">
        <v>1</v>
      </c>
      <c r="C19" s="97">
        <v>0</v>
      </c>
      <c r="D19" s="97">
        <v>0</v>
      </c>
      <c r="E19" s="65">
        <f t="shared" si="1"/>
        <v>1</v>
      </c>
      <c r="F19" s="41"/>
      <c r="G19" s="11"/>
      <c r="H19" s="11"/>
      <c r="I19" s="11"/>
    </row>
    <row r="20" spans="1:9" s="15" customFormat="1" ht="12" customHeight="1">
      <c r="A20" s="82" t="s">
        <v>3591</v>
      </c>
      <c r="B20" s="97">
        <v>1</v>
      </c>
      <c r="C20" s="97">
        <v>0</v>
      </c>
      <c r="D20" s="97">
        <v>0</v>
      </c>
      <c r="E20" s="65">
        <f t="shared" si="1"/>
        <v>1</v>
      </c>
      <c r="F20" s="41"/>
      <c r="G20" s="11"/>
      <c r="H20" s="11"/>
      <c r="I20" s="11"/>
    </row>
    <row r="21" spans="1:9" s="15" customFormat="1" ht="12" customHeight="1">
      <c r="A21" s="93" t="s">
        <v>3380</v>
      </c>
      <c r="B21" s="239">
        <v>120</v>
      </c>
      <c r="C21" s="239">
        <v>0</v>
      </c>
      <c r="D21" s="239">
        <v>0</v>
      </c>
      <c r="E21" s="65">
        <f t="shared" si="1"/>
        <v>120</v>
      </c>
      <c r="F21" s="40"/>
      <c r="G21" s="11"/>
      <c r="H21" s="11"/>
      <c r="I21" s="11"/>
    </row>
    <row r="22" spans="1:9" s="15" customFormat="1" ht="12" customHeight="1">
      <c r="A22" s="93" t="s">
        <v>3278</v>
      </c>
      <c r="B22" s="239">
        <v>9</v>
      </c>
      <c r="C22" s="239">
        <v>0</v>
      </c>
      <c r="D22" s="239">
        <v>0</v>
      </c>
      <c r="E22" s="65">
        <f t="shared" si="1"/>
        <v>9</v>
      </c>
      <c r="F22" s="40"/>
      <c r="G22" s="11"/>
      <c r="H22" s="11"/>
      <c r="I22" s="11"/>
    </row>
    <row r="23" spans="1:9" s="15" customFormat="1" ht="12" customHeight="1">
      <c r="A23" s="93" t="s">
        <v>3279</v>
      </c>
      <c r="B23" s="239">
        <v>1</v>
      </c>
      <c r="C23" s="239">
        <v>0</v>
      </c>
      <c r="D23" s="239">
        <v>0</v>
      </c>
      <c r="E23" s="65">
        <f t="shared" si="1"/>
        <v>1</v>
      </c>
      <c r="F23" s="40"/>
      <c r="G23" s="11"/>
      <c r="H23" s="11"/>
      <c r="I23" s="11"/>
    </row>
    <row r="24" spans="1:9" s="15" customFormat="1" ht="12" customHeight="1">
      <c r="A24" s="93" t="s">
        <v>3592</v>
      </c>
      <c r="B24" s="239">
        <v>7</v>
      </c>
      <c r="C24" s="239">
        <v>0</v>
      </c>
      <c r="D24" s="239">
        <v>0</v>
      </c>
      <c r="E24" s="65">
        <f t="shared" si="1"/>
        <v>7</v>
      </c>
      <c r="F24" s="40"/>
      <c r="G24" s="11"/>
      <c r="H24" s="11"/>
      <c r="I24" s="11"/>
    </row>
    <row r="25" spans="1:9" s="15" customFormat="1" ht="12" customHeight="1">
      <c r="A25" s="93" t="s">
        <v>3383</v>
      </c>
      <c r="B25" s="239">
        <v>7</v>
      </c>
      <c r="C25" s="239">
        <v>2</v>
      </c>
      <c r="D25" s="239">
        <v>0</v>
      </c>
      <c r="E25" s="65">
        <f t="shared" si="1"/>
        <v>9</v>
      </c>
      <c r="F25" s="40"/>
      <c r="G25" s="11"/>
      <c r="H25" s="11"/>
      <c r="I25" s="11"/>
    </row>
    <row r="26" spans="1:9" s="15" customFormat="1" ht="12" customHeight="1">
      <c r="A26" s="93" t="s">
        <v>3593</v>
      </c>
      <c r="B26" s="239">
        <v>1</v>
      </c>
      <c r="C26" s="239">
        <v>0</v>
      </c>
      <c r="D26" s="239">
        <v>0</v>
      </c>
      <c r="E26" s="65">
        <f t="shared" si="1"/>
        <v>1</v>
      </c>
      <c r="F26" s="40"/>
      <c r="G26" s="11"/>
      <c r="H26" s="11"/>
      <c r="I26" s="11"/>
    </row>
    <row r="27" spans="1:9" ht="15" customHeight="1">
      <c r="E27" s="95"/>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24" activePane="bottomLeft" state="frozen"/>
      <selection pane="bottomLeft" sqref="A1:C1"/>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83">
        <f>SUM(B11:B56)</f>
        <v>3642</v>
      </c>
      <c r="C9" s="83">
        <f>SUM(C11:C56)</f>
        <v>20</v>
      </c>
      <c r="D9" s="83">
        <f>SUM(D11:D56)</f>
        <v>5</v>
      </c>
      <c r="E9" s="83">
        <f>SUM(E11:E56)</f>
        <v>3667</v>
      </c>
    </row>
    <row r="10" spans="1:9" s="8" customFormat="1" ht="9" customHeight="1">
      <c r="A10" s="62"/>
      <c r="B10" s="84"/>
      <c r="C10" s="84"/>
      <c r="D10" s="84"/>
      <c r="E10" s="65"/>
    </row>
    <row r="11" spans="1:9" s="88" customFormat="1" ht="12" customHeight="1">
      <c r="A11" s="81" t="s">
        <v>3203</v>
      </c>
      <c r="B11" s="96">
        <v>15</v>
      </c>
      <c r="C11" s="96">
        <v>0</v>
      </c>
      <c r="D11" s="96">
        <v>0</v>
      </c>
      <c r="E11" s="83">
        <f t="shared" ref="E11:E53" si="0">SUM(B11:D11)</f>
        <v>15</v>
      </c>
      <c r="F11" s="11"/>
      <c r="G11" s="11"/>
      <c r="H11" s="11"/>
      <c r="I11" s="11"/>
    </row>
    <row r="12" spans="1:9" s="88" customFormat="1" ht="12" customHeight="1">
      <c r="A12" s="81" t="s">
        <v>3639</v>
      </c>
      <c r="B12" s="96">
        <v>1</v>
      </c>
      <c r="C12" s="96">
        <v>0</v>
      </c>
      <c r="D12" s="96">
        <v>0</v>
      </c>
      <c r="E12" s="83">
        <f t="shared" si="0"/>
        <v>1</v>
      </c>
      <c r="F12" s="11"/>
      <c r="G12" s="11"/>
      <c r="H12" s="11"/>
      <c r="I12" s="11"/>
    </row>
    <row r="13" spans="1:9" s="88" customFormat="1" ht="12" customHeight="1">
      <c r="A13" s="81" t="s">
        <v>3640</v>
      </c>
      <c r="B13" s="96">
        <v>1</v>
      </c>
      <c r="C13" s="96">
        <v>0</v>
      </c>
      <c r="D13" s="96">
        <v>0</v>
      </c>
      <c r="E13" s="83">
        <f t="shared" si="0"/>
        <v>1</v>
      </c>
      <c r="F13" s="11"/>
      <c r="G13" s="11"/>
      <c r="H13" s="11"/>
      <c r="I13" s="11"/>
    </row>
    <row r="14" spans="1:9" s="88" customFormat="1" ht="12" customHeight="1">
      <c r="A14" s="81" t="s">
        <v>3641</v>
      </c>
      <c r="B14" s="96">
        <v>3</v>
      </c>
      <c r="C14" s="96">
        <v>0</v>
      </c>
      <c r="D14" s="96">
        <v>0</v>
      </c>
      <c r="E14" s="83">
        <f t="shared" si="0"/>
        <v>3</v>
      </c>
      <c r="F14" s="11"/>
      <c r="G14" s="11"/>
      <c r="H14" s="11"/>
      <c r="I14" s="11"/>
    </row>
    <row r="15" spans="1:9" s="88" customFormat="1" ht="12" customHeight="1">
      <c r="A15" s="81" t="s">
        <v>3642</v>
      </c>
      <c r="B15" s="96">
        <v>30</v>
      </c>
      <c r="C15" s="96">
        <v>0</v>
      </c>
      <c r="D15" s="96">
        <v>0</v>
      </c>
      <c r="E15" s="83">
        <f t="shared" si="0"/>
        <v>30</v>
      </c>
      <c r="F15" s="11"/>
      <c r="G15" s="11"/>
      <c r="H15" s="11"/>
      <c r="I15" s="11"/>
    </row>
    <row r="16" spans="1:9" s="88" customFormat="1" ht="12" customHeight="1">
      <c r="A16" s="81" t="s">
        <v>3643</v>
      </c>
      <c r="B16" s="96">
        <v>8</v>
      </c>
      <c r="C16" s="96">
        <v>0</v>
      </c>
      <c r="D16" s="96">
        <v>0</v>
      </c>
      <c r="E16" s="83">
        <f t="shared" si="0"/>
        <v>8</v>
      </c>
      <c r="F16" s="11"/>
      <c r="G16" s="11"/>
      <c r="H16" s="11"/>
      <c r="I16" s="11"/>
    </row>
    <row r="17" spans="1:9" s="88" customFormat="1" ht="12" customHeight="1">
      <c r="A17" s="81" t="s">
        <v>3644</v>
      </c>
      <c r="B17" s="96">
        <v>26</v>
      </c>
      <c r="C17" s="96">
        <v>1</v>
      </c>
      <c r="D17" s="96">
        <v>0</v>
      </c>
      <c r="E17" s="83">
        <f t="shared" si="0"/>
        <v>27</v>
      </c>
      <c r="F17" s="11"/>
      <c r="G17" s="11"/>
      <c r="H17" s="11"/>
      <c r="I17" s="11"/>
    </row>
    <row r="18" spans="1:9" s="88" customFormat="1" ht="12" customHeight="1">
      <c r="A18" s="81" t="s">
        <v>3645</v>
      </c>
      <c r="B18" s="96">
        <v>4</v>
      </c>
      <c r="C18" s="96">
        <v>0</v>
      </c>
      <c r="D18" s="96">
        <v>0</v>
      </c>
      <c r="E18" s="83">
        <f t="shared" si="0"/>
        <v>4</v>
      </c>
      <c r="F18" s="11"/>
      <c r="G18" s="11"/>
      <c r="H18" s="11"/>
      <c r="I18" s="11"/>
    </row>
    <row r="19" spans="1:9" s="88" customFormat="1" ht="12" customHeight="1">
      <c r="A19" s="81" t="s">
        <v>3646</v>
      </c>
      <c r="B19" s="94">
        <v>11</v>
      </c>
      <c r="C19" s="94">
        <v>0</v>
      </c>
      <c r="D19" s="96">
        <v>0</v>
      </c>
      <c r="E19" s="83">
        <f t="shared" si="0"/>
        <v>11</v>
      </c>
      <c r="F19" s="11"/>
      <c r="G19" s="11"/>
      <c r="H19" s="11"/>
      <c r="I19" s="11"/>
    </row>
    <row r="20" spans="1:9" s="88" customFormat="1" ht="12" customHeight="1">
      <c r="A20" s="81" t="s">
        <v>3647</v>
      </c>
      <c r="B20" s="94">
        <v>5</v>
      </c>
      <c r="C20" s="94">
        <v>0</v>
      </c>
      <c r="D20" s="96">
        <v>0</v>
      </c>
      <c r="E20" s="83">
        <f t="shared" si="0"/>
        <v>5</v>
      </c>
      <c r="F20" s="11"/>
      <c r="G20" s="11"/>
      <c r="H20" s="11"/>
      <c r="I20" s="11"/>
    </row>
    <row r="21" spans="1:9" s="88" customFormat="1" ht="12" customHeight="1">
      <c r="A21" s="81" t="s">
        <v>3433</v>
      </c>
      <c r="B21" s="94">
        <v>13</v>
      </c>
      <c r="C21" s="94">
        <v>0</v>
      </c>
      <c r="D21" s="96">
        <v>0</v>
      </c>
      <c r="E21" s="83">
        <f t="shared" si="0"/>
        <v>13</v>
      </c>
      <c r="F21" s="11"/>
      <c r="G21" s="11"/>
      <c r="H21" s="11"/>
      <c r="I21" s="11"/>
    </row>
    <row r="22" spans="1:9" s="88" customFormat="1" ht="12" customHeight="1">
      <c r="A22" s="81" t="s">
        <v>3648</v>
      </c>
      <c r="B22" s="94">
        <v>37</v>
      </c>
      <c r="C22" s="94">
        <v>0</v>
      </c>
      <c r="D22" s="96">
        <v>0</v>
      </c>
      <c r="E22" s="83">
        <f t="shared" si="0"/>
        <v>37</v>
      </c>
      <c r="F22" s="11"/>
      <c r="G22" s="11"/>
      <c r="H22" s="11"/>
      <c r="I22" s="11"/>
    </row>
    <row r="23" spans="1:9" s="88" customFormat="1" ht="12" customHeight="1">
      <c r="A23" s="81" t="s">
        <v>3649</v>
      </c>
      <c r="B23" s="94">
        <v>60</v>
      </c>
      <c r="C23" s="94">
        <v>0</v>
      </c>
      <c r="D23" s="96">
        <v>0</v>
      </c>
      <c r="E23" s="83">
        <f t="shared" si="0"/>
        <v>60</v>
      </c>
      <c r="F23" s="11"/>
      <c r="G23" s="11"/>
      <c r="H23" s="11"/>
      <c r="I23" s="11"/>
    </row>
    <row r="24" spans="1:9" s="88" customFormat="1" ht="12" customHeight="1">
      <c r="A24" s="81" t="s">
        <v>3650</v>
      </c>
      <c r="B24" s="96">
        <v>26</v>
      </c>
      <c r="C24" s="96">
        <v>0</v>
      </c>
      <c r="D24" s="96">
        <v>0</v>
      </c>
      <c r="E24" s="83">
        <f t="shared" si="0"/>
        <v>26</v>
      </c>
      <c r="F24" s="11"/>
      <c r="G24" s="11"/>
      <c r="H24" s="11"/>
      <c r="I24" s="11"/>
    </row>
    <row r="25" spans="1:9" s="15" customFormat="1" ht="11.25" customHeight="1">
      <c r="A25" s="81" t="s">
        <v>3651</v>
      </c>
      <c r="B25" s="96">
        <v>44</v>
      </c>
      <c r="C25" s="96">
        <v>1</v>
      </c>
      <c r="D25" s="96">
        <v>0</v>
      </c>
      <c r="E25" s="83">
        <f t="shared" si="0"/>
        <v>45</v>
      </c>
      <c r="F25" s="11"/>
      <c r="G25" s="11"/>
      <c r="H25" s="11"/>
      <c r="I25" s="11"/>
    </row>
    <row r="26" spans="1:9" s="15" customFormat="1" ht="11.25" customHeight="1">
      <c r="A26" s="81" t="s">
        <v>3652</v>
      </c>
      <c r="B26" s="96">
        <v>13</v>
      </c>
      <c r="C26" s="96">
        <v>0</v>
      </c>
      <c r="D26" s="96">
        <v>0</v>
      </c>
      <c r="E26" s="83">
        <f t="shared" si="0"/>
        <v>13</v>
      </c>
      <c r="F26" s="11"/>
      <c r="G26" s="11"/>
      <c r="H26" s="11"/>
      <c r="I26" s="11"/>
    </row>
    <row r="27" spans="1:9" s="15" customFormat="1" ht="11.25" customHeight="1">
      <c r="A27" s="81" t="s">
        <v>3653</v>
      </c>
      <c r="B27" s="96">
        <v>53</v>
      </c>
      <c r="C27" s="96">
        <v>4</v>
      </c>
      <c r="D27" s="96">
        <v>0</v>
      </c>
      <c r="E27" s="83">
        <f t="shared" si="0"/>
        <v>57</v>
      </c>
      <c r="F27" s="11"/>
      <c r="G27" s="11"/>
      <c r="H27" s="11"/>
      <c r="I27" s="11"/>
    </row>
    <row r="28" spans="1:9" s="15" customFormat="1" ht="22.15" customHeight="1">
      <c r="A28" s="81" t="s">
        <v>3654</v>
      </c>
      <c r="B28" s="96">
        <v>116</v>
      </c>
      <c r="C28" s="96">
        <v>2</v>
      </c>
      <c r="D28" s="96">
        <v>1</v>
      </c>
      <c r="E28" s="83">
        <f t="shared" si="0"/>
        <v>119</v>
      </c>
      <c r="F28" s="11"/>
      <c r="G28" s="11"/>
      <c r="H28" s="11"/>
      <c r="I28" s="11"/>
    </row>
    <row r="29" spans="1:9" s="15" customFormat="1" ht="12" customHeight="1">
      <c r="A29" s="81" t="s">
        <v>3655</v>
      </c>
      <c r="B29" s="96">
        <v>194</v>
      </c>
      <c r="C29" s="96">
        <v>1</v>
      </c>
      <c r="D29" s="96">
        <v>0</v>
      </c>
      <c r="E29" s="83">
        <f t="shared" si="0"/>
        <v>195</v>
      </c>
      <c r="F29" s="11"/>
      <c r="G29" s="11"/>
      <c r="H29" s="11"/>
      <c r="I29" s="11"/>
    </row>
    <row r="30" spans="1:9" s="15" customFormat="1" ht="12" customHeight="1">
      <c r="A30" s="81" t="s">
        <v>3656</v>
      </c>
      <c r="B30" s="96">
        <v>297</v>
      </c>
      <c r="C30" s="96">
        <v>3</v>
      </c>
      <c r="D30" s="96">
        <v>0</v>
      </c>
      <c r="E30" s="83">
        <f t="shared" si="0"/>
        <v>300</v>
      </c>
      <c r="F30" s="11"/>
      <c r="G30" s="11"/>
      <c r="H30" s="11"/>
      <c r="I30" s="11"/>
    </row>
    <row r="31" spans="1:9" s="15" customFormat="1" ht="12" customHeight="1">
      <c r="A31" s="81" t="s">
        <v>3657</v>
      </c>
      <c r="B31" s="96">
        <v>3</v>
      </c>
      <c r="C31" s="96">
        <v>0</v>
      </c>
      <c r="D31" s="96">
        <v>0</v>
      </c>
      <c r="E31" s="83">
        <f t="shared" si="0"/>
        <v>3</v>
      </c>
      <c r="F31" s="11"/>
      <c r="G31" s="11"/>
      <c r="H31" s="11"/>
      <c r="I31" s="11"/>
    </row>
    <row r="32" spans="1:9" s="15" customFormat="1" ht="12" customHeight="1">
      <c r="A32" s="81" t="s">
        <v>3658</v>
      </c>
      <c r="B32" s="96">
        <v>29</v>
      </c>
      <c r="C32" s="96">
        <v>0</v>
      </c>
      <c r="D32" s="96">
        <v>0</v>
      </c>
      <c r="E32" s="83">
        <f t="shared" si="0"/>
        <v>29</v>
      </c>
      <c r="F32" s="11"/>
      <c r="G32" s="11"/>
      <c r="H32" s="11"/>
      <c r="I32" s="11"/>
    </row>
    <row r="33" spans="1:9" s="15" customFormat="1" ht="12" customHeight="1">
      <c r="A33" s="81" t="s">
        <v>3659</v>
      </c>
      <c r="B33" s="96">
        <v>162</v>
      </c>
      <c r="C33" s="96">
        <v>1</v>
      </c>
      <c r="D33" s="96">
        <v>3</v>
      </c>
      <c r="E33" s="83">
        <f t="shared" si="0"/>
        <v>166</v>
      </c>
      <c r="F33" s="11"/>
      <c r="G33" s="11"/>
      <c r="H33" s="11"/>
      <c r="I33" s="11"/>
    </row>
    <row r="34" spans="1:9" s="15" customFormat="1" ht="12" customHeight="1">
      <c r="A34" s="81" t="s">
        <v>3660</v>
      </c>
      <c r="B34" s="96">
        <v>431</v>
      </c>
      <c r="C34" s="96">
        <v>0</v>
      </c>
      <c r="D34" s="96">
        <v>0</v>
      </c>
      <c r="E34" s="83">
        <f t="shared" si="0"/>
        <v>431</v>
      </c>
      <c r="F34" s="11"/>
      <c r="G34" s="11"/>
      <c r="H34" s="11"/>
      <c r="I34" s="11"/>
    </row>
    <row r="35" spans="1:9" s="15" customFormat="1" ht="12" customHeight="1">
      <c r="A35" s="81" t="s">
        <v>3661</v>
      </c>
      <c r="B35" s="96">
        <v>24</v>
      </c>
      <c r="C35" s="96">
        <v>0</v>
      </c>
      <c r="D35" s="96">
        <v>0</v>
      </c>
      <c r="E35" s="83">
        <f t="shared" si="0"/>
        <v>24</v>
      </c>
      <c r="F35" s="11"/>
      <c r="G35" s="11"/>
      <c r="H35" s="11"/>
      <c r="I35" s="11"/>
    </row>
    <row r="36" spans="1:9" s="15" customFormat="1" ht="12" customHeight="1">
      <c r="A36" s="81" t="s">
        <v>3394</v>
      </c>
      <c r="B36" s="96">
        <v>5</v>
      </c>
      <c r="C36" s="96">
        <v>0</v>
      </c>
      <c r="D36" s="96">
        <v>0</v>
      </c>
      <c r="E36" s="83">
        <f t="shared" si="0"/>
        <v>5</v>
      </c>
      <c r="F36" s="11"/>
      <c r="G36" s="11"/>
      <c r="H36" s="11"/>
      <c r="I36" s="11"/>
    </row>
    <row r="37" spans="1:9" s="15" customFormat="1" ht="12" customHeight="1">
      <c r="A37" s="81" t="s">
        <v>3204</v>
      </c>
      <c r="B37" s="96">
        <v>31</v>
      </c>
      <c r="C37" s="96">
        <v>0</v>
      </c>
      <c r="D37" s="96">
        <v>0</v>
      </c>
      <c r="E37" s="83">
        <f t="shared" si="0"/>
        <v>31</v>
      </c>
      <c r="F37" s="11"/>
      <c r="G37" s="11"/>
      <c r="H37" s="11"/>
      <c r="I37" s="11"/>
    </row>
    <row r="38" spans="1:9" s="15" customFormat="1" ht="12" customHeight="1">
      <c r="A38" s="81" t="s">
        <v>3662</v>
      </c>
      <c r="B38" s="96">
        <v>40</v>
      </c>
      <c r="C38" s="96">
        <v>1</v>
      </c>
      <c r="D38" s="96">
        <v>0</v>
      </c>
      <c r="E38" s="83">
        <f t="shared" si="0"/>
        <v>41</v>
      </c>
      <c r="F38" s="11"/>
      <c r="G38" s="11"/>
      <c r="H38" s="11"/>
      <c r="I38" s="11"/>
    </row>
    <row r="39" spans="1:9" s="15" customFormat="1" ht="12" customHeight="1">
      <c r="A39" s="81" t="s">
        <v>3205</v>
      </c>
      <c r="B39" s="96">
        <v>633</v>
      </c>
      <c r="C39" s="96">
        <v>2</v>
      </c>
      <c r="D39" s="96">
        <v>0</v>
      </c>
      <c r="E39" s="83">
        <f t="shared" si="0"/>
        <v>635</v>
      </c>
      <c r="F39" s="11"/>
      <c r="G39" s="11"/>
      <c r="H39" s="11"/>
      <c r="I39" s="11"/>
    </row>
    <row r="40" spans="1:9" s="15" customFormat="1" ht="12" customHeight="1">
      <c r="A40" s="81" t="s">
        <v>3663</v>
      </c>
      <c r="B40" s="96">
        <v>111</v>
      </c>
      <c r="C40" s="96">
        <v>0</v>
      </c>
      <c r="D40" s="96">
        <v>0</v>
      </c>
      <c r="E40" s="83">
        <f t="shared" si="0"/>
        <v>111</v>
      </c>
      <c r="F40" s="11"/>
      <c r="G40" s="11"/>
      <c r="H40" s="11"/>
      <c r="I40" s="11"/>
    </row>
    <row r="41" spans="1:9" s="15" customFormat="1" ht="12" customHeight="1">
      <c r="A41" s="81" t="s">
        <v>3206</v>
      </c>
      <c r="B41" s="96">
        <v>424</v>
      </c>
      <c r="C41" s="96">
        <v>1</v>
      </c>
      <c r="D41" s="96">
        <v>0</v>
      </c>
      <c r="E41" s="83">
        <f t="shared" si="0"/>
        <v>425</v>
      </c>
      <c r="F41" s="11"/>
      <c r="G41" s="11"/>
      <c r="H41" s="11"/>
      <c r="I41" s="11"/>
    </row>
    <row r="42" spans="1:9" s="15" customFormat="1" ht="12" customHeight="1">
      <c r="A42" s="81" t="s">
        <v>3207</v>
      </c>
      <c r="B42" s="96">
        <v>173</v>
      </c>
      <c r="C42" s="96">
        <v>1</v>
      </c>
      <c r="D42" s="96">
        <v>0</v>
      </c>
      <c r="E42" s="83">
        <f t="shared" si="0"/>
        <v>174</v>
      </c>
      <c r="F42" s="11"/>
      <c r="G42" s="11"/>
      <c r="H42" s="11"/>
      <c r="I42" s="11"/>
    </row>
    <row r="43" spans="1:9" s="15" customFormat="1" ht="12" customHeight="1">
      <c r="A43" s="81" t="s">
        <v>3208</v>
      </c>
      <c r="B43" s="96">
        <v>105</v>
      </c>
      <c r="C43" s="96">
        <v>0</v>
      </c>
      <c r="D43" s="96">
        <v>0</v>
      </c>
      <c r="E43" s="83">
        <f t="shared" si="0"/>
        <v>105</v>
      </c>
      <c r="F43" s="11"/>
      <c r="G43" s="11"/>
      <c r="H43" s="11"/>
      <c r="I43" s="11"/>
    </row>
    <row r="44" spans="1:9" s="15" customFormat="1" ht="12" customHeight="1">
      <c r="A44" s="81" t="s">
        <v>3664</v>
      </c>
      <c r="B44" s="96">
        <v>100</v>
      </c>
      <c r="C44" s="96">
        <v>0</v>
      </c>
      <c r="D44" s="96">
        <v>0</v>
      </c>
      <c r="E44" s="83">
        <f t="shared" si="0"/>
        <v>100</v>
      </c>
      <c r="F44" s="11"/>
      <c r="G44" s="11"/>
      <c r="H44" s="11"/>
      <c r="I44" s="11"/>
    </row>
    <row r="45" spans="1:9" s="15" customFormat="1" ht="12.75" customHeight="1">
      <c r="A45" s="81" t="s">
        <v>3665</v>
      </c>
      <c r="B45" s="96">
        <v>137</v>
      </c>
      <c r="C45" s="96">
        <v>0</v>
      </c>
      <c r="D45" s="96">
        <v>0</v>
      </c>
      <c r="E45" s="83">
        <f t="shared" si="0"/>
        <v>137</v>
      </c>
      <c r="F45" s="11"/>
      <c r="G45" s="11"/>
      <c r="H45" s="11"/>
      <c r="I45" s="11"/>
    </row>
    <row r="46" spans="1:9" s="15" customFormat="1" ht="18" customHeight="1">
      <c r="A46" s="81" t="s">
        <v>3666</v>
      </c>
      <c r="B46" s="96">
        <v>126</v>
      </c>
      <c r="C46" s="96">
        <v>0</v>
      </c>
      <c r="D46" s="96">
        <v>0</v>
      </c>
      <c r="E46" s="83">
        <f t="shared" si="0"/>
        <v>126</v>
      </c>
      <c r="F46" s="11"/>
      <c r="G46" s="11"/>
      <c r="H46" s="11"/>
      <c r="I46" s="11"/>
    </row>
    <row r="47" spans="1:9" s="15" customFormat="1" ht="12" customHeight="1">
      <c r="A47" s="81" t="s">
        <v>3328</v>
      </c>
      <c r="B47" s="96">
        <v>12</v>
      </c>
      <c r="C47" s="96">
        <v>0</v>
      </c>
      <c r="D47" s="96">
        <v>0</v>
      </c>
      <c r="E47" s="83">
        <f t="shared" si="0"/>
        <v>12</v>
      </c>
      <c r="F47" s="11"/>
      <c r="G47" s="11"/>
      <c r="H47" s="11"/>
      <c r="I47" s="11"/>
    </row>
    <row r="48" spans="1:9" s="15" customFormat="1" ht="12" customHeight="1">
      <c r="A48" s="81" t="s">
        <v>3667</v>
      </c>
      <c r="B48" s="96">
        <v>7</v>
      </c>
      <c r="C48" s="96">
        <v>0</v>
      </c>
      <c r="D48" s="96">
        <v>0</v>
      </c>
      <c r="E48" s="83">
        <f t="shared" si="0"/>
        <v>7</v>
      </c>
      <c r="F48" s="11"/>
      <c r="G48" s="11"/>
      <c r="H48" s="11"/>
      <c r="I48" s="11"/>
    </row>
    <row r="49" spans="1:9" s="15" customFormat="1" ht="12" customHeight="1">
      <c r="A49" s="81" t="s">
        <v>3668</v>
      </c>
      <c r="B49" s="96">
        <v>32</v>
      </c>
      <c r="C49" s="96">
        <v>0</v>
      </c>
      <c r="D49" s="96">
        <v>0</v>
      </c>
      <c r="E49" s="83">
        <f t="shared" si="0"/>
        <v>32</v>
      </c>
      <c r="F49" s="11"/>
      <c r="G49" s="11"/>
      <c r="H49" s="11"/>
      <c r="I49" s="11"/>
    </row>
    <row r="50" spans="1:9" s="15" customFormat="1" ht="25.5" customHeight="1">
      <c r="A50" s="81" t="s">
        <v>3669</v>
      </c>
      <c r="B50" s="96">
        <v>8</v>
      </c>
      <c r="C50" s="96">
        <v>1</v>
      </c>
      <c r="D50" s="96">
        <v>0</v>
      </c>
      <c r="E50" s="83">
        <f t="shared" si="0"/>
        <v>9</v>
      </c>
      <c r="F50" s="11"/>
      <c r="G50" s="11"/>
      <c r="H50" s="11"/>
      <c r="I50" s="11"/>
    </row>
    <row r="51" spans="1:9" s="15" customFormat="1" ht="12" customHeight="1">
      <c r="A51" s="81" t="s">
        <v>3574</v>
      </c>
      <c r="B51" s="96">
        <v>3</v>
      </c>
      <c r="C51" s="96">
        <v>0</v>
      </c>
      <c r="D51" s="96">
        <v>0</v>
      </c>
      <c r="E51" s="83">
        <f t="shared" si="0"/>
        <v>3</v>
      </c>
      <c r="F51" s="11"/>
      <c r="G51" s="11"/>
      <c r="H51" s="11"/>
      <c r="I51" s="11"/>
    </row>
    <row r="52" spans="1:9" s="15" customFormat="1" ht="12" customHeight="1">
      <c r="A52" s="81" t="s">
        <v>3670</v>
      </c>
      <c r="B52" s="96">
        <v>14</v>
      </c>
      <c r="C52" s="96">
        <v>1</v>
      </c>
      <c r="D52" s="96">
        <v>0</v>
      </c>
      <c r="E52" s="83">
        <f t="shared" si="0"/>
        <v>15</v>
      </c>
      <c r="F52" s="11"/>
      <c r="G52" s="11"/>
      <c r="H52" s="11"/>
      <c r="I52" s="11"/>
    </row>
    <row r="53" spans="1:9" s="15" customFormat="1" ht="12" customHeight="1">
      <c r="A53" s="81" t="s">
        <v>3671</v>
      </c>
      <c r="B53" s="97">
        <v>75</v>
      </c>
      <c r="C53" s="97">
        <v>0</v>
      </c>
      <c r="D53" s="97">
        <v>1</v>
      </c>
      <c r="E53" s="83">
        <f t="shared" si="0"/>
        <v>76</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83">
        <f>SUM(B11:B44)</f>
        <v>414</v>
      </c>
      <c r="C9" s="83">
        <f>SUM(C11:C44)</f>
        <v>5</v>
      </c>
      <c r="D9" s="83">
        <f>SUM(D11:D44)</f>
        <v>1</v>
      </c>
      <c r="E9" s="83">
        <f>SUM(E11:E44)</f>
        <v>420</v>
      </c>
    </row>
    <row r="10" spans="1:9" s="8" customFormat="1" ht="9" customHeight="1">
      <c r="A10" s="62"/>
      <c r="B10" s="84"/>
      <c r="C10" s="84"/>
      <c r="D10" s="84"/>
      <c r="E10" s="65"/>
    </row>
    <row r="11" spans="1:9" s="88" customFormat="1" ht="12" customHeight="1">
      <c r="A11" s="81" t="s">
        <v>3203</v>
      </c>
      <c r="B11" s="96">
        <v>3</v>
      </c>
      <c r="C11" s="96">
        <v>0</v>
      </c>
      <c r="D11" s="96">
        <v>0</v>
      </c>
      <c r="E11" s="65">
        <f t="shared" ref="E11:E24" si="0">SUM(B11:D11)</f>
        <v>3</v>
      </c>
      <c r="F11" s="11"/>
      <c r="G11" s="11"/>
      <c r="H11" s="11"/>
      <c r="I11" s="11"/>
    </row>
    <row r="12" spans="1:9" s="88" customFormat="1" ht="12" customHeight="1">
      <c r="A12" s="81" t="s">
        <v>3644</v>
      </c>
      <c r="B12" s="96">
        <v>1</v>
      </c>
      <c r="C12" s="96">
        <v>0</v>
      </c>
      <c r="D12" s="96">
        <v>0</v>
      </c>
      <c r="E12" s="65">
        <f t="shared" si="0"/>
        <v>1</v>
      </c>
      <c r="F12" s="11"/>
      <c r="G12" s="11"/>
      <c r="H12" s="11"/>
      <c r="I12" s="11"/>
    </row>
    <row r="13" spans="1:9" s="88" customFormat="1" ht="12" customHeight="1">
      <c r="A13" s="81" t="s">
        <v>3649</v>
      </c>
      <c r="B13" s="96">
        <v>4</v>
      </c>
      <c r="C13" s="96">
        <v>0</v>
      </c>
      <c r="D13" s="96">
        <v>0</v>
      </c>
      <c r="E13" s="65">
        <f t="shared" si="0"/>
        <v>4</v>
      </c>
      <c r="F13" s="11"/>
      <c r="G13" s="11"/>
      <c r="H13" s="11"/>
      <c r="I13" s="11"/>
    </row>
    <row r="14" spans="1:9" s="88" customFormat="1" ht="12" customHeight="1">
      <c r="A14" s="81" t="s">
        <v>3650</v>
      </c>
      <c r="B14" s="96">
        <v>3</v>
      </c>
      <c r="C14" s="96">
        <v>0</v>
      </c>
      <c r="D14" s="96">
        <v>0</v>
      </c>
      <c r="E14" s="65">
        <f t="shared" si="0"/>
        <v>3</v>
      </c>
      <c r="F14" s="11"/>
      <c r="G14" s="11"/>
      <c r="H14" s="11"/>
      <c r="I14" s="11"/>
    </row>
    <row r="15" spans="1:9" s="88" customFormat="1" ht="15" customHeight="1">
      <c r="A15" s="81" t="s">
        <v>3651</v>
      </c>
      <c r="B15" s="96">
        <v>3</v>
      </c>
      <c r="C15" s="96">
        <v>0</v>
      </c>
      <c r="D15" s="96">
        <v>0</v>
      </c>
      <c r="E15" s="65">
        <f t="shared" si="0"/>
        <v>3</v>
      </c>
      <c r="F15" s="11"/>
      <c r="G15" s="11"/>
      <c r="H15" s="11"/>
      <c r="I15" s="11"/>
    </row>
    <row r="16" spans="1:9" s="88" customFormat="1" ht="15" customHeight="1">
      <c r="A16" s="81" t="s">
        <v>3652</v>
      </c>
      <c r="B16" s="96">
        <v>1</v>
      </c>
      <c r="C16" s="96">
        <v>0</v>
      </c>
      <c r="D16" s="96">
        <v>0</v>
      </c>
      <c r="E16" s="65">
        <f t="shared" si="0"/>
        <v>1</v>
      </c>
      <c r="F16" s="11"/>
      <c r="G16" s="11"/>
      <c r="H16" s="11"/>
      <c r="I16" s="11"/>
    </row>
    <row r="17" spans="1:9" s="88" customFormat="1" ht="21.75" customHeight="1">
      <c r="A17" s="81" t="s">
        <v>3654</v>
      </c>
      <c r="B17" s="96">
        <v>175</v>
      </c>
      <c r="C17" s="96">
        <v>2</v>
      </c>
      <c r="D17" s="96">
        <v>1</v>
      </c>
      <c r="E17" s="65">
        <f t="shared" si="0"/>
        <v>178</v>
      </c>
      <c r="F17" s="11"/>
      <c r="G17" s="11"/>
      <c r="H17" s="11"/>
      <c r="I17" s="11"/>
    </row>
    <row r="18" spans="1:9" s="88" customFormat="1" ht="15.75" customHeight="1">
      <c r="A18" s="81" t="s">
        <v>3655</v>
      </c>
      <c r="B18" s="96">
        <v>2</v>
      </c>
      <c r="C18" s="96">
        <v>0</v>
      </c>
      <c r="D18" s="96">
        <v>0</v>
      </c>
      <c r="E18" s="65">
        <f t="shared" si="0"/>
        <v>2</v>
      </c>
      <c r="F18" s="11"/>
      <c r="G18" s="11"/>
      <c r="H18" s="11"/>
      <c r="I18" s="11"/>
    </row>
    <row r="19" spans="1:9" s="88" customFormat="1" ht="25.15" customHeight="1">
      <c r="A19" s="81" t="s">
        <v>3656</v>
      </c>
      <c r="B19" s="96">
        <v>4</v>
      </c>
      <c r="C19" s="96">
        <v>0</v>
      </c>
      <c r="D19" s="96">
        <v>0</v>
      </c>
      <c r="E19" s="65">
        <f t="shared" si="0"/>
        <v>4</v>
      </c>
      <c r="F19" s="11"/>
      <c r="G19" s="11"/>
      <c r="H19" s="11"/>
      <c r="I19" s="11"/>
    </row>
    <row r="20" spans="1:9" s="88" customFormat="1" ht="15" customHeight="1">
      <c r="A20" s="81" t="s">
        <v>3657</v>
      </c>
      <c r="B20" s="96">
        <v>1</v>
      </c>
      <c r="C20" s="96">
        <v>0</v>
      </c>
      <c r="D20" s="96">
        <v>0</v>
      </c>
      <c r="E20" s="65">
        <f t="shared" si="0"/>
        <v>1</v>
      </c>
      <c r="F20" s="11"/>
      <c r="G20" s="11"/>
      <c r="H20" s="11"/>
      <c r="I20" s="11"/>
    </row>
    <row r="21" spans="1:9" s="88" customFormat="1" ht="15" customHeight="1">
      <c r="A21" s="81" t="s">
        <v>3658</v>
      </c>
      <c r="B21" s="96">
        <v>2</v>
      </c>
      <c r="C21" s="96">
        <v>0</v>
      </c>
      <c r="D21" s="96">
        <v>0</v>
      </c>
      <c r="E21" s="65">
        <f t="shared" si="0"/>
        <v>2</v>
      </c>
      <c r="F21" s="11"/>
      <c r="G21" s="11"/>
      <c r="H21" s="11"/>
      <c r="I21" s="11"/>
    </row>
    <row r="22" spans="1:9" s="88" customFormat="1" ht="15" customHeight="1">
      <c r="A22" s="81" t="s">
        <v>3659</v>
      </c>
      <c r="B22" s="96">
        <v>14</v>
      </c>
      <c r="C22" s="96">
        <v>0</v>
      </c>
      <c r="D22" s="96">
        <v>0</v>
      </c>
      <c r="E22" s="65">
        <f t="shared" si="0"/>
        <v>14</v>
      </c>
      <c r="F22" s="11"/>
      <c r="G22" s="11"/>
      <c r="H22" s="11"/>
      <c r="I22" s="11"/>
    </row>
    <row r="23" spans="1:9" s="88" customFormat="1" ht="15" customHeight="1">
      <c r="A23" s="81" t="s">
        <v>3660</v>
      </c>
      <c r="B23" s="96">
        <v>92</v>
      </c>
      <c r="C23" s="96">
        <v>0</v>
      </c>
      <c r="D23" s="96">
        <v>0</v>
      </c>
      <c r="E23" s="65">
        <f t="shared" si="0"/>
        <v>92</v>
      </c>
      <c r="F23" s="11"/>
      <c r="G23" s="11"/>
      <c r="H23" s="11"/>
      <c r="I23" s="11"/>
    </row>
    <row r="24" spans="1:9" s="88" customFormat="1" ht="15" customHeight="1">
      <c r="A24" s="81" t="s">
        <v>3661</v>
      </c>
      <c r="B24" s="96">
        <v>4</v>
      </c>
      <c r="C24" s="96">
        <v>0</v>
      </c>
      <c r="D24" s="96">
        <v>0</v>
      </c>
      <c r="E24" s="65">
        <f t="shared" si="0"/>
        <v>4</v>
      </c>
      <c r="F24" s="11"/>
      <c r="G24" s="11"/>
      <c r="H24" s="11"/>
      <c r="I24" s="11"/>
    </row>
    <row r="25" spans="1:9" s="88" customFormat="1" ht="15" customHeight="1">
      <c r="A25" s="81" t="s">
        <v>3662</v>
      </c>
      <c r="B25" s="96">
        <v>5</v>
      </c>
      <c r="C25" s="96">
        <v>0</v>
      </c>
      <c r="D25" s="96">
        <v>0</v>
      </c>
      <c r="E25" s="65">
        <f t="shared" ref="E25:E33" si="1">SUM(B25:D25)</f>
        <v>5</v>
      </c>
      <c r="F25" s="11"/>
      <c r="G25" s="11"/>
      <c r="H25" s="11"/>
      <c r="I25" s="11"/>
    </row>
    <row r="26" spans="1:9" s="88" customFormat="1" ht="15" customHeight="1">
      <c r="A26" s="81" t="s">
        <v>3205</v>
      </c>
      <c r="B26" s="96">
        <v>55</v>
      </c>
      <c r="C26" s="96">
        <v>1</v>
      </c>
      <c r="D26" s="96">
        <v>0</v>
      </c>
      <c r="E26" s="65">
        <f t="shared" si="1"/>
        <v>56</v>
      </c>
      <c r="F26" s="11"/>
      <c r="G26" s="11"/>
      <c r="H26" s="11"/>
      <c r="I26" s="11"/>
    </row>
    <row r="27" spans="1:9" s="88" customFormat="1" ht="15" customHeight="1">
      <c r="A27" s="81" t="s">
        <v>3663</v>
      </c>
      <c r="B27" s="96">
        <v>8</v>
      </c>
      <c r="C27" s="96">
        <v>0</v>
      </c>
      <c r="D27" s="96">
        <v>0</v>
      </c>
      <c r="E27" s="65">
        <f t="shared" si="1"/>
        <v>8</v>
      </c>
      <c r="F27" s="11"/>
      <c r="G27" s="11"/>
      <c r="H27" s="11"/>
      <c r="I27" s="11"/>
    </row>
    <row r="28" spans="1:9" s="88" customFormat="1" ht="15" customHeight="1">
      <c r="A28" s="81" t="s">
        <v>3206</v>
      </c>
      <c r="B28" s="96">
        <v>1</v>
      </c>
      <c r="C28" s="96">
        <v>0</v>
      </c>
      <c r="D28" s="96">
        <v>0</v>
      </c>
      <c r="E28" s="65">
        <f t="shared" si="1"/>
        <v>1</v>
      </c>
      <c r="F28" s="11"/>
      <c r="G28" s="11"/>
      <c r="H28" s="11"/>
      <c r="I28" s="11"/>
    </row>
    <row r="29" spans="1:9" s="88" customFormat="1" ht="15" customHeight="1">
      <c r="A29" s="81" t="s">
        <v>3665</v>
      </c>
      <c r="B29" s="96">
        <v>11</v>
      </c>
      <c r="C29" s="96">
        <v>0</v>
      </c>
      <c r="D29" s="96">
        <v>0</v>
      </c>
      <c r="E29" s="65">
        <f t="shared" si="1"/>
        <v>11</v>
      </c>
      <c r="F29" s="11"/>
      <c r="G29" s="11"/>
      <c r="H29" s="11"/>
      <c r="I29" s="11"/>
    </row>
    <row r="30" spans="1:9" s="88" customFormat="1" ht="15" customHeight="1">
      <c r="A30" s="81" t="s">
        <v>3666</v>
      </c>
      <c r="B30" s="96">
        <v>4</v>
      </c>
      <c r="C30" s="96">
        <v>0</v>
      </c>
      <c r="D30" s="96">
        <v>0</v>
      </c>
      <c r="E30" s="65">
        <f t="shared" si="1"/>
        <v>4</v>
      </c>
      <c r="F30" s="11"/>
      <c r="G30" s="11"/>
      <c r="H30" s="11"/>
      <c r="I30" s="11"/>
    </row>
    <row r="31" spans="1:9" s="88" customFormat="1" ht="15" customHeight="1">
      <c r="A31" s="81" t="s">
        <v>3328</v>
      </c>
      <c r="B31" s="96">
        <v>7</v>
      </c>
      <c r="C31" s="96">
        <v>0</v>
      </c>
      <c r="D31" s="96">
        <v>0</v>
      </c>
      <c r="E31" s="65">
        <f t="shared" si="1"/>
        <v>7</v>
      </c>
      <c r="F31" s="11"/>
      <c r="G31" s="11"/>
      <c r="H31" s="11"/>
      <c r="I31" s="11"/>
    </row>
    <row r="32" spans="1:9" s="88" customFormat="1" ht="15" customHeight="1">
      <c r="A32" s="81" t="s">
        <v>3574</v>
      </c>
      <c r="B32" s="96">
        <v>1</v>
      </c>
      <c r="C32" s="96">
        <v>0</v>
      </c>
      <c r="D32" s="96">
        <v>0</v>
      </c>
      <c r="E32" s="65">
        <f t="shared" si="1"/>
        <v>1</v>
      </c>
      <c r="F32" s="11"/>
      <c r="G32" s="11"/>
      <c r="H32" s="11"/>
      <c r="I32" s="11"/>
    </row>
    <row r="33" spans="1:9" s="88" customFormat="1" ht="25.15" customHeight="1">
      <c r="A33" s="81" t="s">
        <v>3671</v>
      </c>
      <c r="B33" s="96">
        <v>13</v>
      </c>
      <c r="C33" s="96">
        <v>2</v>
      </c>
      <c r="D33" s="96">
        <v>0</v>
      </c>
      <c r="E33" s="65">
        <f t="shared" si="1"/>
        <v>15</v>
      </c>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A11" sqref="A11:XFD49"/>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114">
        <f>SUM(B11:B60)</f>
        <v>3642</v>
      </c>
      <c r="C9" s="114">
        <f>SUM(C11:C60)</f>
        <v>20</v>
      </c>
      <c r="D9" s="114">
        <f>SUM(D11:D60)</f>
        <v>5</v>
      </c>
      <c r="E9" s="114">
        <f>SUM(E11:E60)</f>
        <v>3667</v>
      </c>
      <c r="F9" s="10"/>
    </row>
    <row r="10" spans="1:9" s="88" customFormat="1" ht="12.6" customHeight="1">
      <c r="A10" s="81"/>
      <c r="B10" s="144"/>
      <c r="C10" s="144"/>
      <c r="D10" s="144"/>
      <c r="E10" s="114"/>
      <c r="F10" s="40"/>
      <c r="G10" s="11"/>
      <c r="H10" s="11"/>
      <c r="I10" s="11"/>
    </row>
    <row r="11" spans="1:9" s="88" customFormat="1" ht="12.6" customHeight="1">
      <c r="A11" s="81" t="s">
        <v>3553</v>
      </c>
      <c r="B11" s="144">
        <v>7</v>
      </c>
      <c r="C11" s="144">
        <v>0</v>
      </c>
      <c r="D11" s="144">
        <v>0</v>
      </c>
      <c r="E11" s="114">
        <f t="shared" ref="E11" si="0">SUM(B11:D11)</f>
        <v>7</v>
      </c>
      <c r="G11" s="11"/>
      <c r="H11" s="11"/>
      <c r="I11" s="11"/>
    </row>
    <row r="12" spans="1:9" s="88" customFormat="1" ht="12.6" customHeight="1">
      <c r="A12" s="81" t="s">
        <v>3612</v>
      </c>
      <c r="B12" s="144">
        <v>1</v>
      </c>
      <c r="C12" s="144">
        <v>0</v>
      </c>
      <c r="D12" s="144">
        <v>0</v>
      </c>
      <c r="E12" s="114">
        <f t="shared" ref="E12:E49" si="1">SUM(B12:D12)</f>
        <v>1</v>
      </c>
      <c r="F12" s="41"/>
      <c r="G12" s="11"/>
      <c r="H12" s="11"/>
      <c r="I12" s="11"/>
    </row>
    <row r="13" spans="1:9" s="88" customFormat="1" ht="12.6" customHeight="1">
      <c r="A13" s="81" t="s">
        <v>3384</v>
      </c>
      <c r="B13" s="144">
        <v>30</v>
      </c>
      <c r="C13" s="144">
        <v>0</v>
      </c>
      <c r="D13" s="144">
        <v>0</v>
      </c>
      <c r="E13" s="114">
        <f t="shared" si="1"/>
        <v>30</v>
      </c>
      <c r="F13" s="40"/>
      <c r="G13" s="11"/>
      <c r="H13" s="11"/>
      <c r="I13" s="11"/>
    </row>
    <row r="14" spans="1:9" s="88" customFormat="1" ht="12.6" customHeight="1">
      <c r="A14" s="81" t="s">
        <v>3613</v>
      </c>
      <c r="B14" s="144">
        <v>2</v>
      </c>
      <c r="C14" s="144">
        <v>0</v>
      </c>
      <c r="D14" s="144">
        <v>0</v>
      </c>
      <c r="E14" s="114">
        <f t="shared" si="1"/>
        <v>2</v>
      </c>
      <c r="F14" s="40"/>
      <c r="G14" s="11"/>
      <c r="H14" s="11"/>
      <c r="I14" s="11"/>
    </row>
    <row r="15" spans="1:9" s="88" customFormat="1" ht="12.6" customHeight="1">
      <c r="A15" s="81" t="s">
        <v>3614</v>
      </c>
      <c r="B15" s="144">
        <v>9</v>
      </c>
      <c r="C15" s="144">
        <v>0</v>
      </c>
      <c r="D15" s="144">
        <v>0</v>
      </c>
      <c r="E15" s="114">
        <f t="shared" si="1"/>
        <v>9</v>
      </c>
      <c r="F15" s="40"/>
      <c r="G15" s="11"/>
      <c r="H15" s="11"/>
      <c r="I15" s="11"/>
    </row>
    <row r="16" spans="1:9" s="88" customFormat="1" ht="12.6" customHeight="1">
      <c r="A16" s="81" t="s">
        <v>3615</v>
      </c>
      <c r="B16" s="144">
        <v>36</v>
      </c>
      <c r="C16" s="144">
        <v>1</v>
      </c>
      <c r="D16" s="144">
        <v>0</v>
      </c>
      <c r="E16" s="114">
        <f t="shared" si="1"/>
        <v>37</v>
      </c>
      <c r="F16" s="41"/>
      <c r="G16" s="11"/>
      <c r="H16" s="11"/>
      <c r="I16" s="11"/>
    </row>
    <row r="17" spans="1:9" s="88" customFormat="1" ht="12.6" customHeight="1">
      <c r="A17" s="81" t="s">
        <v>3616</v>
      </c>
      <c r="B17" s="144">
        <v>1</v>
      </c>
      <c r="C17" s="144">
        <v>0</v>
      </c>
      <c r="D17" s="144">
        <v>0</v>
      </c>
      <c r="E17" s="114">
        <f t="shared" si="1"/>
        <v>1</v>
      </c>
      <c r="F17" s="41"/>
      <c r="G17" s="11"/>
      <c r="H17" s="11"/>
      <c r="I17" s="11"/>
    </row>
    <row r="18" spans="1:9" s="88" customFormat="1" ht="12.6" customHeight="1">
      <c r="A18" s="81" t="s">
        <v>3617</v>
      </c>
      <c r="B18" s="144">
        <v>35</v>
      </c>
      <c r="C18" s="144">
        <v>0</v>
      </c>
      <c r="D18" s="144">
        <v>0</v>
      </c>
      <c r="E18" s="114">
        <f t="shared" si="1"/>
        <v>35</v>
      </c>
      <c r="F18" s="41"/>
      <c r="G18" s="11"/>
      <c r="H18" s="11"/>
      <c r="I18" s="11"/>
    </row>
    <row r="19" spans="1:9" s="88" customFormat="1" ht="12.6" customHeight="1">
      <c r="A19" s="81" t="s">
        <v>3618</v>
      </c>
      <c r="B19" s="144">
        <v>1</v>
      </c>
      <c r="C19" s="144">
        <v>0</v>
      </c>
      <c r="D19" s="144">
        <v>0</v>
      </c>
      <c r="E19" s="114">
        <f t="shared" si="1"/>
        <v>1</v>
      </c>
      <c r="F19" s="41"/>
      <c r="G19" s="11"/>
      <c r="H19" s="11"/>
      <c r="I19" s="11"/>
    </row>
    <row r="20" spans="1:9" s="88" customFormat="1" ht="12.6" customHeight="1">
      <c r="A20" s="81" t="s">
        <v>3691</v>
      </c>
      <c r="B20" s="144">
        <v>1</v>
      </c>
      <c r="C20" s="144">
        <v>0</v>
      </c>
      <c r="D20" s="144">
        <v>0</v>
      </c>
      <c r="E20" s="114">
        <f t="shared" si="1"/>
        <v>1</v>
      </c>
      <c r="F20" s="41"/>
      <c r="G20" s="11"/>
      <c r="H20" s="11"/>
      <c r="I20" s="11"/>
    </row>
    <row r="21" spans="1:9" s="88" customFormat="1" ht="12.6" customHeight="1">
      <c r="A21" s="81" t="s">
        <v>3619</v>
      </c>
      <c r="B21" s="144">
        <v>1</v>
      </c>
      <c r="C21" s="144">
        <v>0</v>
      </c>
      <c r="D21" s="144">
        <v>0</v>
      </c>
      <c r="E21" s="114">
        <f t="shared" si="1"/>
        <v>1</v>
      </c>
      <c r="F21" s="40"/>
      <c r="G21" s="11"/>
      <c r="H21" s="11"/>
      <c r="I21" s="11"/>
    </row>
    <row r="22" spans="1:9" s="88" customFormat="1" ht="12.6" customHeight="1">
      <c r="A22" s="81" t="s">
        <v>3620</v>
      </c>
      <c r="B22" s="144">
        <v>590</v>
      </c>
      <c r="C22" s="144">
        <v>2</v>
      </c>
      <c r="D22" s="144">
        <v>3</v>
      </c>
      <c r="E22" s="114">
        <f t="shared" si="1"/>
        <v>595</v>
      </c>
      <c r="F22" s="41"/>
      <c r="H22" s="11"/>
      <c r="I22" s="11"/>
    </row>
    <row r="23" spans="1:9" s="88" customFormat="1" ht="12.6" customHeight="1">
      <c r="A23" s="81" t="s">
        <v>3621</v>
      </c>
      <c r="B23" s="144">
        <v>289</v>
      </c>
      <c r="C23" s="144">
        <v>1</v>
      </c>
      <c r="D23" s="144">
        <v>0</v>
      </c>
      <c r="E23" s="114">
        <f t="shared" si="1"/>
        <v>290</v>
      </c>
      <c r="H23" s="11"/>
      <c r="I23" s="11"/>
    </row>
    <row r="24" spans="1:9" s="88" customFormat="1" ht="12.6" customHeight="1">
      <c r="A24" s="81" t="s">
        <v>3622</v>
      </c>
      <c r="B24" s="144">
        <v>72</v>
      </c>
      <c r="C24" s="144">
        <v>0</v>
      </c>
      <c r="D24" s="144">
        <v>0</v>
      </c>
      <c r="E24" s="114">
        <f t="shared" si="1"/>
        <v>72</v>
      </c>
      <c r="H24" s="11"/>
      <c r="I24" s="11"/>
    </row>
    <row r="25" spans="1:9" s="88" customFormat="1" ht="12.6" customHeight="1">
      <c r="A25" s="81" t="s">
        <v>3385</v>
      </c>
      <c r="B25" s="144">
        <v>83</v>
      </c>
      <c r="C25" s="144">
        <v>3</v>
      </c>
      <c r="D25" s="144">
        <v>0</v>
      </c>
      <c r="E25" s="114">
        <f t="shared" si="1"/>
        <v>86</v>
      </c>
      <c r="H25" s="11"/>
      <c r="I25" s="11"/>
    </row>
    <row r="26" spans="1:9" s="88" customFormat="1" ht="12.6" customHeight="1">
      <c r="A26" s="81" t="s">
        <v>3386</v>
      </c>
      <c r="B26" s="144">
        <v>228</v>
      </c>
      <c r="C26" s="144">
        <v>4</v>
      </c>
      <c r="D26" s="144">
        <v>0</v>
      </c>
      <c r="E26" s="114">
        <f t="shared" si="1"/>
        <v>232</v>
      </c>
      <c r="H26" s="11"/>
      <c r="I26" s="11"/>
    </row>
    <row r="27" spans="1:9" s="88" customFormat="1" ht="12.6" customHeight="1">
      <c r="A27" s="81" t="s">
        <v>3387</v>
      </c>
      <c r="B27" s="144">
        <v>110</v>
      </c>
      <c r="C27" s="144">
        <v>0</v>
      </c>
      <c r="D27" s="144">
        <v>0</v>
      </c>
      <c r="E27" s="114">
        <f t="shared" si="1"/>
        <v>110</v>
      </c>
      <c r="G27" s="11"/>
      <c r="H27" s="11"/>
      <c r="I27" s="11"/>
    </row>
    <row r="28" spans="1:9" s="88" customFormat="1" ht="12.6" customHeight="1">
      <c r="A28" s="81" t="s">
        <v>3623</v>
      </c>
      <c r="B28" s="144">
        <v>99</v>
      </c>
      <c r="C28" s="144">
        <v>1</v>
      </c>
      <c r="D28" s="144">
        <v>0</v>
      </c>
      <c r="E28" s="114">
        <f t="shared" si="1"/>
        <v>100</v>
      </c>
      <c r="F28" s="41"/>
      <c r="G28" s="11"/>
      <c r="H28" s="11"/>
      <c r="I28" s="11"/>
    </row>
    <row r="29" spans="1:9" s="88" customFormat="1" ht="12.6" customHeight="1">
      <c r="A29" s="81" t="s">
        <v>3624</v>
      </c>
      <c r="B29" s="144">
        <v>126</v>
      </c>
      <c r="C29" s="144">
        <v>1</v>
      </c>
      <c r="D29" s="144">
        <v>1</v>
      </c>
      <c r="E29" s="114">
        <f t="shared" si="1"/>
        <v>128</v>
      </c>
      <c r="F29" s="41"/>
      <c r="G29" s="11"/>
      <c r="H29" s="11"/>
      <c r="I29" s="11"/>
    </row>
    <row r="30" spans="1:9" s="88" customFormat="1" ht="12.6" customHeight="1">
      <c r="A30" s="81" t="s">
        <v>3625</v>
      </c>
      <c r="B30" s="144">
        <v>30</v>
      </c>
      <c r="C30" s="144">
        <v>0</v>
      </c>
      <c r="D30" s="144">
        <v>0</v>
      </c>
      <c r="E30" s="114">
        <f t="shared" si="1"/>
        <v>30</v>
      </c>
      <c r="F30" s="41"/>
      <c r="G30" s="11"/>
      <c r="H30" s="11"/>
      <c r="I30" s="11"/>
    </row>
    <row r="31" spans="1:9" s="88" customFormat="1" ht="12.6" customHeight="1">
      <c r="A31" s="81" t="s">
        <v>3626</v>
      </c>
      <c r="B31" s="144">
        <v>277</v>
      </c>
      <c r="C31" s="144">
        <v>0</v>
      </c>
      <c r="D31" s="144">
        <v>0</v>
      </c>
      <c r="E31" s="114">
        <f t="shared" si="1"/>
        <v>277</v>
      </c>
      <c r="F31" s="41"/>
      <c r="G31" s="11"/>
      <c r="H31" s="11"/>
      <c r="I31" s="11"/>
    </row>
    <row r="32" spans="1:9" s="88" customFormat="1" ht="12.6" customHeight="1">
      <c r="A32" s="81" t="s">
        <v>3627</v>
      </c>
      <c r="B32" s="144">
        <v>49</v>
      </c>
      <c r="C32" s="144">
        <v>0</v>
      </c>
      <c r="D32" s="144">
        <v>0</v>
      </c>
      <c r="E32" s="114">
        <f t="shared" si="1"/>
        <v>49</v>
      </c>
      <c r="F32" s="41"/>
      <c r="G32" s="11"/>
      <c r="H32" s="11"/>
      <c r="I32" s="11"/>
    </row>
    <row r="33" spans="1:9" s="88" customFormat="1" ht="12.6" customHeight="1">
      <c r="A33" s="81" t="s">
        <v>3628</v>
      </c>
      <c r="B33" s="144">
        <v>26</v>
      </c>
      <c r="C33" s="144">
        <v>0</v>
      </c>
      <c r="D33" s="144">
        <v>0</v>
      </c>
      <c r="E33" s="114">
        <f t="shared" si="1"/>
        <v>26</v>
      </c>
      <c r="F33" s="41"/>
      <c r="G33" s="11"/>
      <c r="H33" s="11"/>
      <c r="I33" s="11"/>
    </row>
    <row r="34" spans="1:9" s="88" customFormat="1" ht="12.6" customHeight="1">
      <c r="A34" s="81" t="s">
        <v>3629</v>
      </c>
      <c r="B34" s="144">
        <v>53</v>
      </c>
      <c r="C34" s="144">
        <v>0</v>
      </c>
      <c r="D34" s="144">
        <v>0</v>
      </c>
      <c r="E34" s="114">
        <f t="shared" si="1"/>
        <v>53</v>
      </c>
      <c r="F34" s="41"/>
      <c r="G34" s="11"/>
      <c r="H34" s="11"/>
      <c r="I34" s="11"/>
    </row>
    <row r="35" spans="1:9" s="88" customFormat="1" ht="12.6" customHeight="1">
      <c r="A35" s="81" t="s">
        <v>3388</v>
      </c>
      <c r="B35" s="144">
        <v>33</v>
      </c>
      <c r="C35" s="144">
        <v>1</v>
      </c>
      <c r="D35" s="144">
        <v>0</v>
      </c>
      <c r="E35" s="114">
        <f t="shared" si="1"/>
        <v>34</v>
      </c>
      <c r="F35" s="41"/>
      <c r="G35" s="11"/>
      <c r="H35" s="11"/>
      <c r="I35" s="11"/>
    </row>
    <row r="36" spans="1:9" s="88" customFormat="1" ht="12.6" customHeight="1">
      <c r="A36" s="81" t="s">
        <v>3389</v>
      </c>
      <c r="B36" s="144">
        <v>23</v>
      </c>
      <c r="C36" s="144">
        <v>1</v>
      </c>
      <c r="D36" s="144">
        <v>0</v>
      </c>
      <c r="E36" s="114">
        <f t="shared" si="1"/>
        <v>24</v>
      </c>
      <c r="F36" s="41"/>
      <c r="G36" s="11"/>
      <c r="H36" s="11"/>
      <c r="I36" s="11"/>
    </row>
    <row r="37" spans="1:9" s="88" customFormat="1" ht="12.6" customHeight="1">
      <c r="A37" s="81" t="s">
        <v>3390</v>
      </c>
      <c r="B37" s="144">
        <v>46</v>
      </c>
      <c r="C37" s="144">
        <v>1</v>
      </c>
      <c r="D37" s="144">
        <v>0</v>
      </c>
      <c r="E37" s="114">
        <f t="shared" si="1"/>
        <v>47</v>
      </c>
      <c r="F37" s="41"/>
      <c r="G37" s="11"/>
      <c r="H37" s="11"/>
      <c r="I37" s="11"/>
    </row>
    <row r="38" spans="1:9" s="15" customFormat="1" ht="15" customHeight="1">
      <c r="A38" s="81" t="s">
        <v>3630</v>
      </c>
      <c r="B38" s="144">
        <v>6</v>
      </c>
      <c r="C38" s="144">
        <v>0</v>
      </c>
      <c r="D38" s="144">
        <v>0</v>
      </c>
      <c r="E38" s="114">
        <f t="shared" si="1"/>
        <v>6</v>
      </c>
      <c r="F38" s="41"/>
    </row>
    <row r="39" spans="1:9" s="15" customFormat="1" ht="15" customHeight="1">
      <c r="A39" s="81" t="s">
        <v>3631</v>
      </c>
      <c r="B39" s="144">
        <v>7</v>
      </c>
      <c r="C39" s="144">
        <v>0</v>
      </c>
      <c r="D39" s="144">
        <v>0</v>
      </c>
      <c r="E39" s="114">
        <f t="shared" si="1"/>
        <v>7</v>
      </c>
      <c r="F39" s="81"/>
    </row>
    <row r="40" spans="1:9" s="15" customFormat="1" ht="15" customHeight="1">
      <c r="A40" s="81" t="s">
        <v>3632</v>
      </c>
      <c r="B40" s="144">
        <v>1282</v>
      </c>
      <c r="C40" s="144">
        <v>1</v>
      </c>
      <c r="D40" s="144">
        <v>0</v>
      </c>
      <c r="E40" s="114">
        <f t="shared" si="1"/>
        <v>1283</v>
      </c>
      <c r="F40" s="81"/>
    </row>
    <row r="41" spans="1:9" s="15" customFormat="1" ht="15" customHeight="1">
      <c r="A41" s="81" t="s">
        <v>3633</v>
      </c>
      <c r="B41" s="144">
        <v>4</v>
      </c>
      <c r="C41" s="144">
        <v>0</v>
      </c>
      <c r="D41" s="144">
        <v>0</v>
      </c>
      <c r="E41" s="114">
        <f t="shared" si="1"/>
        <v>4</v>
      </c>
      <c r="F41" s="81"/>
    </row>
    <row r="42" spans="1:9" s="15" customFormat="1" ht="15" customHeight="1">
      <c r="A42" s="81" t="s">
        <v>3634</v>
      </c>
      <c r="B42" s="144">
        <v>3</v>
      </c>
      <c r="C42" s="144">
        <v>0</v>
      </c>
      <c r="D42" s="144">
        <v>0</v>
      </c>
      <c r="E42" s="114">
        <f t="shared" si="1"/>
        <v>3</v>
      </c>
      <c r="F42" s="81"/>
    </row>
    <row r="43" spans="1:9" s="15" customFormat="1" ht="15" customHeight="1">
      <c r="A43" s="81" t="s">
        <v>3635</v>
      </c>
      <c r="B43" s="144">
        <v>13</v>
      </c>
      <c r="C43" s="144">
        <v>0</v>
      </c>
      <c r="D43" s="144">
        <v>0</v>
      </c>
      <c r="E43" s="114">
        <f t="shared" si="1"/>
        <v>13</v>
      </c>
      <c r="F43" s="81"/>
    </row>
    <row r="44" spans="1:9" s="15" customFormat="1" ht="15" customHeight="1">
      <c r="A44" s="81" t="s">
        <v>3393</v>
      </c>
      <c r="B44" s="144">
        <v>12</v>
      </c>
      <c r="C44" s="144">
        <v>0</v>
      </c>
      <c r="D44" s="144">
        <v>0</v>
      </c>
      <c r="E44" s="114">
        <f t="shared" si="1"/>
        <v>12</v>
      </c>
      <c r="F44" s="81"/>
    </row>
    <row r="45" spans="1:9" s="15" customFormat="1" ht="15" customHeight="1">
      <c r="A45" s="81" t="s">
        <v>3566</v>
      </c>
      <c r="B45" s="144">
        <v>5</v>
      </c>
      <c r="C45" s="144">
        <v>1</v>
      </c>
      <c r="D45" s="144">
        <v>0</v>
      </c>
      <c r="E45" s="114">
        <f t="shared" si="1"/>
        <v>6</v>
      </c>
      <c r="F45" s="81"/>
    </row>
    <row r="46" spans="1:9" s="15" customFormat="1" ht="15" customHeight="1">
      <c r="A46" s="81" t="s">
        <v>3354</v>
      </c>
      <c r="B46" s="144">
        <v>38</v>
      </c>
      <c r="C46" s="144">
        <v>0</v>
      </c>
      <c r="D46" s="144">
        <v>0</v>
      </c>
      <c r="E46" s="114">
        <f t="shared" si="1"/>
        <v>38</v>
      </c>
      <c r="F46" s="81"/>
    </row>
    <row r="47" spans="1:9" s="15" customFormat="1" ht="15" customHeight="1">
      <c r="A47" s="81" t="s">
        <v>3636</v>
      </c>
      <c r="B47" s="144">
        <v>8</v>
      </c>
      <c r="C47" s="144">
        <v>0</v>
      </c>
      <c r="D47" s="144">
        <v>0</v>
      </c>
      <c r="E47" s="114">
        <f t="shared" si="1"/>
        <v>8</v>
      </c>
      <c r="F47" s="81"/>
    </row>
    <row r="48" spans="1:9" s="15" customFormat="1" ht="15" customHeight="1">
      <c r="A48" s="81" t="s">
        <v>3637</v>
      </c>
      <c r="B48" s="144">
        <v>2</v>
      </c>
      <c r="C48" s="144">
        <v>2</v>
      </c>
      <c r="D48" s="144">
        <v>1</v>
      </c>
      <c r="E48" s="114">
        <f t="shared" si="1"/>
        <v>5</v>
      </c>
      <c r="F48" s="81"/>
    </row>
    <row r="49" spans="1:6" s="15" customFormat="1" ht="15" customHeight="1">
      <c r="A49" s="81" t="s">
        <v>3638</v>
      </c>
      <c r="B49" s="144">
        <v>4</v>
      </c>
      <c r="C49" s="144">
        <v>0</v>
      </c>
      <c r="D49" s="144">
        <v>0</v>
      </c>
      <c r="E49" s="114">
        <f t="shared" si="1"/>
        <v>4</v>
      </c>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A37" sqref="A37"/>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48" customFormat="1" ht="21.75" customHeight="1">
      <c r="A8" s="352"/>
      <c r="B8" s="45" t="s">
        <v>35</v>
      </c>
      <c r="C8" s="45" t="s">
        <v>36</v>
      </c>
      <c r="D8" s="45" t="s">
        <v>37</v>
      </c>
      <c r="E8" s="45" t="s">
        <v>38</v>
      </c>
    </row>
    <row r="9" spans="1:9" s="88" customFormat="1" ht="21" customHeight="1">
      <c r="A9" s="54" t="s">
        <v>38</v>
      </c>
      <c r="B9" s="65">
        <f>SUM(B11:B32)</f>
        <v>414</v>
      </c>
      <c r="C9" s="65">
        <f>SUM(C12:C32)</f>
        <v>5</v>
      </c>
      <c r="D9" s="65">
        <f>SUM(D12:D32)</f>
        <v>1</v>
      </c>
      <c r="E9" s="65">
        <f>SUM(B9:D9)</f>
        <v>420</v>
      </c>
      <c r="F9" s="116"/>
    </row>
    <row r="10" spans="1:9" s="8" customFormat="1" ht="9" customHeight="1">
      <c r="A10" s="62"/>
      <c r="B10" s="66"/>
      <c r="C10" s="66"/>
      <c r="D10" s="66"/>
      <c r="E10" s="65"/>
    </row>
    <row r="11" spans="1:9" s="88" customFormat="1" ht="12.6" customHeight="1">
      <c r="A11" s="81" t="s">
        <v>3553</v>
      </c>
      <c r="B11" s="98">
        <v>1</v>
      </c>
      <c r="C11" s="98">
        <v>0</v>
      </c>
      <c r="D11" s="98">
        <v>0</v>
      </c>
      <c r="E11" s="65">
        <f t="shared" ref="E11:E29" si="0">SUM(B11:D11)</f>
        <v>1</v>
      </c>
      <c r="F11" s="40"/>
      <c r="G11" s="11"/>
    </row>
    <row r="12" spans="1:9" s="88" customFormat="1" ht="12.6" customHeight="1">
      <c r="A12" s="81" t="s">
        <v>3613</v>
      </c>
      <c r="B12" s="98">
        <v>1</v>
      </c>
      <c r="C12" s="98">
        <v>0</v>
      </c>
      <c r="D12" s="98">
        <v>0</v>
      </c>
      <c r="E12" s="65">
        <f t="shared" si="0"/>
        <v>1</v>
      </c>
      <c r="F12" s="40"/>
      <c r="G12" s="11"/>
      <c r="H12" s="11"/>
      <c r="I12" s="11"/>
    </row>
    <row r="13" spans="1:9" s="88" customFormat="1" ht="12.6" customHeight="1">
      <c r="A13" s="81" t="s">
        <v>3620</v>
      </c>
      <c r="B13" s="98">
        <v>101</v>
      </c>
      <c r="C13" s="98">
        <v>1</v>
      </c>
      <c r="D13" s="98">
        <v>0</v>
      </c>
      <c r="E13" s="65">
        <f t="shared" si="0"/>
        <v>102</v>
      </c>
      <c r="F13" s="40"/>
      <c r="G13" s="11"/>
      <c r="H13" s="11"/>
      <c r="I13" s="11"/>
    </row>
    <row r="14" spans="1:9" s="88" customFormat="1" ht="12.6" customHeight="1">
      <c r="A14" s="81" t="s">
        <v>3621</v>
      </c>
      <c r="B14" s="98">
        <v>30</v>
      </c>
      <c r="C14" s="98">
        <v>0</v>
      </c>
      <c r="D14" s="98">
        <v>0</v>
      </c>
      <c r="E14" s="65">
        <f t="shared" si="0"/>
        <v>30</v>
      </c>
      <c r="F14" s="40"/>
      <c r="G14" s="11"/>
      <c r="H14" s="11"/>
      <c r="I14" s="11"/>
    </row>
    <row r="15" spans="1:9" s="88" customFormat="1" ht="12.6" customHeight="1">
      <c r="A15" s="81" t="s">
        <v>3622</v>
      </c>
      <c r="B15" s="98">
        <v>1</v>
      </c>
      <c r="C15" s="98">
        <v>0</v>
      </c>
      <c r="D15" s="98">
        <v>0</v>
      </c>
      <c r="E15" s="65">
        <f t="shared" si="0"/>
        <v>1</v>
      </c>
      <c r="F15" s="40"/>
      <c r="G15" s="11"/>
      <c r="H15" s="11"/>
      <c r="I15" s="11"/>
    </row>
    <row r="16" spans="1:9" s="88" customFormat="1" ht="12.6" customHeight="1">
      <c r="A16" s="81" t="s">
        <v>3385</v>
      </c>
      <c r="B16" s="98">
        <v>8</v>
      </c>
      <c r="C16" s="98">
        <v>1</v>
      </c>
      <c r="D16" s="98">
        <v>0</v>
      </c>
      <c r="E16" s="65">
        <f t="shared" si="0"/>
        <v>9</v>
      </c>
      <c r="F16" s="40"/>
      <c r="G16" s="11"/>
      <c r="H16" s="11"/>
      <c r="I16" s="11"/>
    </row>
    <row r="17" spans="1:9" s="88" customFormat="1" ht="12.6" customHeight="1">
      <c r="A17" s="81" t="s">
        <v>3386</v>
      </c>
      <c r="B17" s="98">
        <v>7</v>
      </c>
      <c r="C17" s="98">
        <v>0</v>
      </c>
      <c r="D17" s="98">
        <v>0</v>
      </c>
      <c r="E17" s="65">
        <f t="shared" si="0"/>
        <v>7</v>
      </c>
      <c r="F17" s="40"/>
      <c r="G17" s="11"/>
      <c r="H17" s="11"/>
      <c r="I17" s="11"/>
    </row>
    <row r="18" spans="1:9" s="88" customFormat="1" ht="12.6" customHeight="1">
      <c r="A18" s="81" t="s">
        <v>3387</v>
      </c>
      <c r="B18" s="98">
        <v>3</v>
      </c>
      <c r="C18" s="98">
        <v>0</v>
      </c>
      <c r="D18" s="98">
        <v>0</v>
      </c>
      <c r="E18" s="65">
        <f t="shared" si="0"/>
        <v>3</v>
      </c>
      <c r="F18" s="40"/>
      <c r="G18" s="11"/>
      <c r="H18" s="11"/>
      <c r="I18" s="11"/>
    </row>
    <row r="19" spans="1:9" s="88" customFormat="1" ht="12.6" customHeight="1">
      <c r="A19" s="81" t="s">
        <v>3623</v>
      </c>
      <c r="B19" s="98">
        <v>115</v>
      </c>
      <c r="C19" s="98">
        <v>1</v>
      </c>
      <c r="D19" s="98">
        <v>0</v>
      </c>
      <c r="E19" s="65">
        <f t="shared" si="0"/>
        <v>116</v>
      </c>
      <c r="F19" s="40"/>
      <c r="G19" s="11"/>
      <c r="H19" s="11"/>
      <c r="I19" s="11"/>
    </row>
    <row r="20" spans="1:9" s="88" customFormat="1" ht="12.6" customHeight="1">
      <c r="A20" s="81" t="s">
        <v>3624</v>
      </c>
      <c r="B20" s="98">
        <v>114</v>
      </c>
      <c r="C20" s="98">
        <v>1</v>
      </c>
      <c r="D20" s="98">
        <v>1</v>
      </c>
      <c r="E20" s="65">
        <f t="shared" si="0"/>
        <v>116</v>
      </c>
      <c r="F20" s="40"/>
      <c r="G20" s="11"/>
      <c r="H20" s="11"/>
      <c r="I20" s="11"/>
    </row>
    <row r="21" spans="1:9" s="88" customFormat="1" ht="12.6" customHeight="1">
      <c r="A21" s="81" t="s">
        <v>3625</v>
      </c>
      <c r="B21" s="98">
        <v>4</v>
      </c>
      <c r="C21" s="98">
        <v>1</v>
      </c>
      <c r="D21" s="98">
        <v>0</v>
      </c>
      <c r="E21" s="65">
        <f t="shared" si="0"/>
        <v>5</v>
      </c>
      <c r="F21" s="40"/>
      <c r="G21" s="11"/>
      <c r="H21" s="11"/>
      <c r="I21" s="11"/>
    </row>
    <row r="22" spans="1:9" s="88" customFormat="1" ht="12.6" customHeight="1">
      <c r="A22" s="81" t="s">
        <v>3626</v>
      </c>
      <c r="B22" s="98">
        <v>1</v>
      </c>
      <c r="C22" s="98">
        <v>0</v>
      </c>
      <c r="D22" s="98">
        <v>0</v>
      </c>
      <c r="E22" s="65">
        <f t="shared" si="0"/>
        <v>1</v>
      </c>
      <c r="F22" s="40"/>
      <c r="G22" s="11"/>
    </row>
    <row r="23" spans="1:9" s="88" customFormat="1" ht="12.6" customHeight="1">
      <c r="A23" s="81" t="s">
        <v>3629</v>
      </c>
      <c r="B23" s="98">
        <v>1</v>
      </c>
      <c r="C23" s="98">
        <v>0</v>
      </c>
      <c r="D23" s="98">
        <v>0</v>
      </c>
      <c r="E23" s="65">
        <f t="shared" si="0"/>
        <v>1</v>
      </c>
      <c r="F23" s="40"/>
      <c r="G23" s="11"/>
    </row>
    <row r="24" spans="1:9" s="88" customFormat="1" ht="12.6" customHeight="1">
      <c r="A24" s="81" t="s">
        <v>3389</v>
      </c>
      <c r="B24" s="98">
        <v>1</v>
      </c>
      <c r="C24" s="98">
        <v>0</v>
      </c>
      <c r="D24" s="98">
        <v>0</v>
      </c>
      <c r="E24" s="65">
        <f t="shared" si="0"/>
        <v>1</v>
      </c>
      <c r="F24" s="40"/>
      <c r="G24" s="11"/>
    </row>
    <row r="25" spans="1:9" s="88" customFormat="1" ht="12.6" customHeight="1">
      <c r="A25" s="81" t="s">
        <v>3390</v>
      </c>
      <c r="B25" s="98">
        <v>1</v>
      </c>
      <c r="C25" s="98">
        <v>0</v>
      </c>
      <c r="D25" s="98">
        <v>0</v>
      </c>
      <c r="E25" s="65">
        <f t="shared" si="0"/>
        <v>1</v>
      </c>
      <c r="F25" s="40"/>
      <c r="G25" s="11"/>
    </row>
    <row r="26" spans="1:9" s="88" customFormat="1" ht="12.6" customHeight="1">
      <c r="A26" s="81" t="s">
        <v>3632</v>
      </c>
      <c r="B26" s="98">
        <v>23</v>
      </c>
      <c r="C26" s="98">
        <v>0</v>
      </c>
      <c r="D26" s="98">
        <v>0</v>
      </c>
      <c r="E26" s="65">
        <f t="shared" si="0"/>
        <v>23</v>
      </c>
      <c r="F26" s="40"/>
      <c r="G26" s="11"/>
    </row>
    <row r="27" spans="1:9" s="88" customFormat="1" ht="12.6" customHeight="1">
      <c r="A27" s="81" t="s">
        <v>3634</v>
      </c>
      <c r="B27" s="98">
        <v>1</v>
      </c>
      <c r="C27" s="98">
        <v>0</v>
      </c>
      <c r="D27" s="98">
        <v>0</v>
      </c>
      <c r="E27" s="65">
        <f t="shared" si="0"/>
        <v>1</v>
      </c>
      <c r="F27" s="40"/>
      <c r="G27" s="11"/>
    </row>
    <row r="28" spans="1:9" s="88" customFormat="1" ht="12.6" customHeight="1">
      <c r="A28" s="81" t="s">
        <v>3638</v>
      </c>
      <c r="B28" s="98">
        <v>1</v>
      </c>
      <c r="C28" s="98">
        <v>0</v>
      </c>
      <c r="D28" s="98">
        <v>0</v>
      </c>
      <c r="E28" s="65">
        <f t="shared" si="0"/>
        <v>1</v>
      </c>
      <c r="F28" s="40"/>
      <c r="G28" s="11"/>
    </row>
    <row r="29" spans="1:9" s="88" customFormat="1" ht="12.6" customHeight="1">
      <c r="A29" s="81"/>
      <c r="B29" s="98"/>
      <c r="C29" s="98"/>
      <c r="D29" s="98"/>
      <c r="E29" s="65">
        <f t="shared" si="0"/>
        <v>0</v>
      </c>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E39" sqref="E3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8"/>
    <col min="11" max="16384" width="11.42578125" style="11"/>
  </cols>
  <sheetData>
    <row r="1" spans="1:16" s="2" customFormat="1" ht="15.75" customHeight="1">
      <c r="A1" s="346" t="s">
        <v>33</v>
      </c>
      <c r="B1" s="357"/>
      <c r="C1" s="357"/>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9" t="s">
        <v>3693</v>
      </c>
      <c r="B6" s="350"/>
      <c r="C6" s="9"/>
      <c r="D6" s="9"/>
      <c r="E6" s="9"/>
    </row>
    <row r="7" spans="1:16" s="67" customFormat="1" ht="21.75" customHeight="1">
      <c r="A7" s="351"/>
      <c r="B7" s="353" t="s">
        <v>34</v>
      </c>
      <c r="C7" s="353"/>
      <c r="D7" s="353"/>
      <c r="E7" s="131"/>
    </row>
    <row r="8" spans="1:16" s="67" customFormat="1" ht="21.75" customHeight="1">
      <c r="A8" s="352"/>
      <c r="B8" s="45" t="s">
        <v>35</v>
      </c>
      <c r="C8" s="45" t="s">
        <v>36</v>
      </c>
      <c r="D8" s="45" t="s">
        <v>37</v>
      </c>
      <c r="E8" s="45" t="s">
        <v>38</v>
      </c>
    </row>
    <row r="9" spans="1:16" s="8" customFormat="1" ht="21" customHeight="1">
      <c r="A9" s="54" t="s">
        <v>38</v>
      </c>
      <c r="B9" s="114">
        <f>SUM(B11:B38)</f>
        <v>3642</v>
      </c>
      <c r="C9" s="114">
        <f>SUM(C11:C38)</f>
        <v>20</v>
      </c>
      <c r="D9" s="114">
        <f>SUM(D11:D38)</f>
        <v>5</v>
      </c>
      <c r="E9" s="114">
        <f>SUM(E11:E38)</f>
        <v>3667</v>
      </c>
      <c r="F9" s="280"/>
      <c r="G9" s="255"/>
      <c r="H9" s="255"/>
      <c r="I9" s="255"/>
      <c r="J9" s="255"/>
    </row>
    <row r="10" spans="1:16" s="8" customFormat="1" ht="9" customHeight="1">
      <c r="A10" s="85"/>
      <c r="B10" s="66"/>
      <c r="C10" s="66"/>
      <c r="D10" s="66"/>
      <c r="E10" s="65"/>
      <c r="F10" s="228"/>
      <c r="G10" s="228"/>
      <c r="H10" s="228"/>
      <c r="I10" s="228"/>
      <c r="J10" s="228"/>
    </row>
    <row r="11" spans="1:16" s="88" customFormat="1" ht="12" customHeight="1">
      <c r="A11" s="81" t="s">
        <v>3496</v>
      </c>
      <c r="B11" s="96">
        <v>15</v>
      </c>
      <c r="C11" s="96">
        <v>0</v>
      </c>
      <c r="D11" s="65">
        <v>0</v>
      </c>
      <c r="E11" s="114">
        <f t="shared" ref="E11:E38" si="0">SUM(B11:D11)</f>
        <v>15</v>
      </c>
      <c r="F11" s="228"/>
      <c r="G11" s="228"/>
      <c r="H11" s="228"/>
      <c r="I11" s="228"/>
      <c r="J11" s="228"/>
      <c r="K11" s="228"/>
      <c r="L11" s="228"/>
      <c r="M11" s="228"/>
      <c r="N11" s="228"/>
      <c r="O11" s="228"/>
      <c r="P11" s="228"/>
    </row>
    <row r="12" spans="1:16" s="88" customFormat="1" ht="12" customHeight="1">
      <c r="A12" s="81" t="s">
        <v>3498</v>
      </c>
      <c r="B12" s="96">
        <v>388</v>
      </c>
      <c r="C12" s="96">
        <v>1</v>
      </c>
      <c r="D12" s="65">
        <v>0</v>
      </c>
      <c r="E12" s="114">
        <f t="shared" si="0"/>
        <v>389</v>
      </c>
      <c r="F12" s="228"/>
      <c r="G12" s="228"/>
      <c r="H12" s="228"/>
      <c r="I12" s="228"/>
      <c r="J12" s="228"/>
      <c r="K12" s="228"/>
      <c r="L12" s="228"/>
      <c r="M12" s="228"/>
      <c r="N12" s="228"/>
      <c r="O12" s="228"/>
      <c r="P12" s="228"/>
    </row>
    <row r="13" spans="1:16" s="88" customFormat="1" ht="12" customHeight="1">
      <c r="A13" s="81" t="s">
        <v>3499</v>
      </c>
      <c r="B13" s="96">
        <v>424</v>
      </c>
      <c r="C13" s="96">
        <v>1</v>
      </c>
      <c r="D13" s="65">
        <v>0</v>
      </c>
      <c r="E13" s="114">
        <f t="shared" si="0"/>
        <v>425</v>
      </c>
      <c r="F13" s="228"/>
      <c r="G13" s="228"/>
      <c r="H13" s="228"/>
      <c r="I13" s="228"/>
      <c r="J13" s="228"/>
      <c r="K13" s="228"/>
      <c r="L13" s="228"/>
      <c r="M13" s="228"/>
      <c r="N13" s="228"/>
      <c r="O13" s="228"/>
      <c r="P13" s="228"/>
    </row>
    <row r="14" spans="1:16" s="88" customFormat="1" ht="12" customHeight="1">
      <c r="A14" s="81" t="s">
        <v>3500</v>
      </c>
      <c r="B14" s="96">
        <v>477</v>
      </c>
      <c r="C14" s="96">
        <v>2</v>
      </c>
      <c r="D14" s="65">
        <v>0</v>
      </c>
      <c r="E14" s="114">
        <f t="shared" si="0"/>
        <v>479</v>
      </c>
      <c r="F14" s="228"/>
      <c r="G14" s="228"/>
      <c r="H14" s="228"/>
      <c r="I14" s="228"/>
      <c r="J14" s="228"/>
      <c r="K14" s="228"/>
      <c r="L14" s="228"/>
      <c r="M14" s="228"/>
      <c r="N14" s="228"/>
      <c r="O14" s="228"/>
      <c r="P14" s="228"/>
    </row>
    <row r="15" spans="1:16" s="88" customFormat="1" ht="12" customHeight="1">
      <c r="A15" s="81" t="s">
        <v>3502</v>
      </c>
      <c r="B15" s="96">
        <v>192</v>
      </c>
      <c r="C15" s="96">
        <v>4</v>
      </c>
      <c r="D15" s="65">
        <v>0</v>
      </c>
      <c r="E15" s="114">
        <f t="shared" si="0"/>
        <v>196</v>
      </c>
      <c r="F15" s="228"/>
      <c r="G15" s="228"/>
      <c r="H15" s="228"/>
      <c r="I15" s="228"/>
      <c r="J15" s="228"/>
      <c r="K15" s="228"/>
      <c r="L15" s="228"/>
      <c r="M15" s="228"/>
      <c r="N15" s="228"/>
      <c r="O15" s="228"/>
      <c r="P15" s="228"/>
    </row>
    <row r="16" spans="1:16" s="88" customFormat="1" ht="12" customHeight="1">
      <c r="A16" s="81" t="s">
        <v>3503</v>
      </c>
      <c r="B16" s="96">
        <v>18</v>
      </c>
      <c r="C16" s="96">
        <v>1</v>
      </c>
      <c r="D16" s="65">
        <v>0</v>
      </c>
      <c r="E16" s="114">
        <f t="shared" si="0"/>
        <v>19</v>
      </c>
      <c r="F16" s="228"/>
      <c r="G16" s="228"/>
      <c r="H16" s="228"/>
      <c r="I16" s="228"/>
      <c r="J16" s="228"/>
      <c r="K16" s="228"/>
      <c r="L16" s="228"/>
      <c r="M16" s="228"/>
      <c r="N16" s="228"/>
      <c r="O16" s="228"/>
      <c r="P16" s="228"/>
    </row>
    <row r="17" spans="1:16" s="88" customFormat="1" ht="12" customHeight="1">
      <c r="A17" s="81" t="s">
        <v>3504</v>
      </c>
      <c r="B17" s="96">
        <v>35</v>
      </c>
      <c r="C17" s="96">
        <v>0</v>
      </c>
      <c r="D17" s="65">
        <v>0</v>
      </c>
      <c r="E17" s="114">
        <f t="shared" si="0"/>
        <v>35</v>
      </c>
      <c r="F17" s="228"/>
      <c r="G17" s="228"/>
      <c r="H17" s="228"/>
      <c r="I17" s="228"/>
      <c r="J17" s="228"/>
      <c r="K17" s="228"/>
      <c r="L17" s="228"/>
      <c r="M17" s="228"/>
      <c r="N17" s="228"/>
      <c r="O17" s="228"/>
      <c r="P17" s="228"/>
    </row>
    <row r="18" spans="1:16" s="88" customFormat="1" ht="12" customHeight="1">
      <c r="A18" s="81" t="s">
        <v>3506</v>
      </c>
      <c r="B18" s="96">
        <v>205</v>
      </c>
      <c r="C18" s="96">
        <v>0</v>
      </c>
      <c r="D18" s="65">
        <v>0</v>
      </c>
      <c r="E18" s="114">
        <f t="shared" si="0"/>
        <v>205</v>
      </c>
      <c r="F18" s="228"/>
      <c r="G18" s="228"/>
      <c r="H18" s="228"/>
      <c r="I18" s="228"/>
      <c r="J18" s="228"/>
      <c r="K18" s="228"/>
      <c r="L18" s="228"/>
      <c r="M18" s="228"/>
      <c r="N18" s="228"/>
      <c r="O18" s="228"/>
      <c r="P18" s="228"/>
    </row>
    <row r="19" spans="1:16" s="88" customFormat="1" ht="12" customHeight="1">
      <c r="A19" s="81" t="s">
        <v>3507</v>
      </c>
      <c r="B19" s="96">
        <v>783</v>
      </c>
      <c r="C19" s="96">
        <v>0</v>
      </c>
      <c r="D19" s="65">
        <v>0</v>
      </c>
      <c r="E19" s="114">
        <f t="shared" si="0"/>
        <v>783</v>
      </c>
      <c r="F19" s="228"/>
      <c r="G19" s="228"/>
      <c r="H19" s="228"/>
      <c r="I19" s="228"/>
      <c r="J19" s="228"/>
      <c r="K19" s="228"/>
      <c r="L19" s="228"/>
      <c r="M19" s="228"/>
      <c r="N19" s="228"/>
      <c r="O19" s="228"/>
      <c r="P19" s="228"/>
    </row>
    <row r="20" spans="1:16" s="88" customFormat="1" ht="12" customHeight="1">
      <c r="A20" s="81" t="s">
        <v>3508</v>
      </c>
      <c r="B20" s="96">
        <v>276</v>
      </c>
      <c r="C20" s="96">
        <v>0</v>
      </c>
      <c r="D20" s="65">
        <v>0</v>
      </c>
      <c r="E20" s="114">
        <f t="shared" si="0"/>
        <v>276</v>
      </c>
      <c r="F20" s="228"/>
      <c r="G20" s="228"/>
      <c r="H20" s="228"/>
      <c r="I20" s="228"/>
      <c r="J20" s="228"/>
      <c r="K20" s="228"/>
      <c r="L20" s="228"/>
      <c r="M20" s="228"/>
      <c r="N20" s="228"/>
      <c r="O20" s="228"/>
      <c r="P20" s="228"/>
    </row>
    <row r="21" spans="1:16" s="88" customFormat="1" ht="12" customHeight="1">
      <c r="A21" s="81" t="s">
        <v>3509</v>
      </c>
      <c r="B21" s="96">
        <v>10</v>
      </c>
      <c r="C21" s="96">
        <v>2</v>
      </c>
      <c r="D21" s="65">
        <v>0</v>
      </c>
      <c r="E21" s="114">
        <f t="shared" si="0"/>
        <v>12</v>
      </c>
      <c r="F21" s="228"/>
      <c r="G21" s="228"/>
      <c r="H21" s="228"/>
      <c r="I21" s="228"/>
      <c r="J21" s="228"/>
      <c r="K21" s="228"/>
      <c r="L21" s="228"/>
      <c r="M21" s="228"/>
      <c r="N21" s="228"/>
      <c r="O21" s="228"/>
      <c r="P21" s="228"/>
    </row>
    <row r="22" spans="1:16" s="15" customFormat="1" ht="12" customHeight="1">
      <c r="A22" s="81" t="s">
        <v>3511</v>
      </c>
      <c r="B22" s="96">
        <v>6</v>
      </c>
      <c r="C22" s="96">
        <v>0</v>
      </c>
      <c r="D22" s="65">
        <v>0</v>
      </c>
      <c r="E22" s="114">
        <f t="shared" si="0"/>
        <v>6</v>
      </c>
      <c r="F22" s="228"/>
      <c r="G22" s="228"/>
      <c r="H22" s="228"/>
      <c r="I22" s="228"/>
      <c r="J22" s="228"/>
      <c r="K22" s="228"/>
      <c r="L22" s="228"/>
      <c r="M22" s="228"/>
      <c r="N22" s="228"/>
      <c r="O22" s="228"/>
      <c r="P22" s="228"/>
    </row>
    <row r="23" spans="1:16" s="15" customFormat="1" ht="12" customHeight="1">
      <c r="A23" s="81" t="s">
        <v>3512</v>
      </c>
      <c r="B23" s="96">
        <v>599</v>
      </c>
      <c r="C23" s="96">
        <v>1</v>
      </c>
      <c r="D23" s="65">
        <v>0</v>
      </c>
      <c r="E23" s="114">
        <f t="shared" si="0"/>
        <v>600</v>
      </c>
      <c r="F23" s="228"/>
      <c r="G23" s="228"/>
      <c r="H23" s="228"/>
      <c r="I23" s="228"/>
      <c r="J23" s="228"/>
      <c r="K23" s="228"/>
      <c r="L23" s="228"/>
      <c r="M23" s="228"/>
      <c r="N23" s="228"/>
      <c r="O23" s="228"/>
      <c r="P23" s="228"/>
    </row>
    <row r="24" spans="1:16" s="88" customFormat="1" ht="12" customHeight="1">
      <c r="A24" s="81" t="s">
        <v>3513</v>
      </c>
      <c r="B24" s="96">
        <v>45</v>
      </c>
      <c r="C24" s="96">
        <v>0</v>
      </c>
      <c r="D24" s="65">
        <v>0</v>
      </c>
      <c r="E24" s="114">
        <f t="shared" si="0"/>
        <v>45</v>
      </c>
      <c r="F24" s="228"/>
      <c r="G24" s="228"/>
      <c r="H24" s="228"/>
      <c r="I24" s="228"/>
      <c r="J24" s="228"/>
      <c r="K24" s="228"/>
      <c r="L24" s="228"/>
      <c r="M24" s="228"/>
      <c r="N24" s="228"/>
      <c r="O24" s="228"/>
      <c r="P24" s="228"/>
    </row>
    <row r="25" spans="1:16" s="88" customFormat="1" ht="12" customHeight="1">
      <c r="A25" s="81" t="s">
        <v>3515</v>
      </c>
      <c r="B25" s="96">
        <v>32</v>
      </c>
      <c r="C25" s="96">
        <v>2</v>
      </c>
      <c r="D25" s="65">
        <v>0</v>
      </c>
      <c r="E25" s="114">
        <f t="shared" si="0"/>
        <v>34</v>
      </c>
      <c r="F25" s="228"/>
      <c r="G25" s="228"/>
      <c r="H25" s="228"/>
      <c r="I25" s="228"/>
      <c r="J25" s="228"/>
      <c r="K25" s="228"/>
      <c r="L25" s="228"/>
      <c r="M25" s="228"/>
      <c r="N25" s="228"/>
      <c r="O25" s="228"/>
      <c r="P25" s="228"/>
    </row>
    <row r="26" spans="1:16" s="88" customFormat="1" ht="12" customHeight="1">
      <c r="A26" s="81" t="s">
        <v>3516</v>
      </c>
      <c r="B26" s="96">
        <v>3</v>
      </c>
      <c r="C26" s="96">
        <v>0</v>
      </c>
      <c r="D26" s="65">
        <v>0</v>
      </c>
      <c r="E26" s="114">
        <f t="shared" si="0"/>
        <v>3</v>
      </c>
      <c r="F26" s="228"/>
      <c r="G26" s="228"/>
      <c r="H26" s="228"/>
      <c r="I26" s="228"/>
      <c r="J26" s="228"/>
      <c r="K26" s="228"/>
      <c r="L26" s="228"/>
      <c r="M26" s="228"/>
      <c r="N26" s="228"/>
      <c r="O26" s="228"/>
      <c r="P26" s="228"/>
    </row>
    <row r="27" spans="1:16" s="88" customFormat="1" ht="12" customHeight="1">
      <c r="A27" s="85" t="s">
        <v>3518</v>
      </c>
      <c r="B27" s="96">
        <v>6</v>
      </c>
      <c r="C27" s="96">
        <v>0</v>
      </c>
      <c r="D27" s="65">
        <v>0</v>
      </c>
      <c r="E27" s="114">
        <f t="shared" si="0"/>
        <v>6</v>
      </c>
      <c r="F27" s="228"/>
      <c r="G27" s="228"/>
      <c r="H27" s="228"/>
      <c r="I27" s="228"/>
      <c r="J27" s="228"/>
      <c r="K27" s="228"/>
      <c r="L27" s="228"/>
      <c r="M27" s="228"/>
      <c r="N27" s="228"/>
      <c r="O27" s="228"/>
      <c r="P27" s="228"/>
    </row>
    <row r="28" spans="1:16" s="88" customFormat="1" ht="12" customHeight="1">
      <c r="A28" s="85" t="s">
        <v>3520</v>
      </c>
      <c r="B28" s="96">
        <v>1</v>
      </c>
      <c r="C28" s="96">
        <v>0</v>
      </c>
      <c r="D28" s="96">
        <v>0</v>
      </c>
      <c r="E28" s="114">
        <f t="shared" si="0"/>
        <v>1</v>
      </c>
      <c r="F28" s="228"/>
      <c r="G28" s="228"/>
      <c r="H28" s="228"/>
      <c r="I28" s="228"/>
      <c r="J28" s="228"/>
      <c r="K28" s="228"/>
      <c r="L28" s="228"/>
      <c r="M28" s="228"/>
      <c r="N28" s="228"/>
      <c r="O28" s="228"/>
      <c r="P28" s="228"/>
    </row>
    <row r="29" spans="1:16" s="88" customFormat="1" ht="12" customHeight="1">
      <c r="A29" s="85" t="s">
        <v>3524</v>
      </c>
      <c r="B29" s="96">
        <v>0</v>
      </c>
      <c r="C29" s="96">
        <v>1</v>
      </c>
      <c r="D29" s="96">
        <v>0</v>
      </c>
      <c r="E29" s="114">
        <f t="shared" si="0"/>
        <v>1</v>
      </c>
      <c r="F29" s="228"/>
      <c r="G29" s="228"/>
      <c r="H29" s="228"/>
      <c r="I29" s="228"/>
      <c r="J29" s="228"/>
      <c r="K29" s="228"/>
      <c r="L29" s="228"/>
      <c r="M29" s="228"/>
      <c r="N29" s="228"/>
      <c r="O29" s="228"/>
      <c r="P29" s="228"/>
    </row>
    <row r="30" spans="1:16" s="88" customFormat="1" ht="12" customHeight="1">
      <c r="A30" s="85" t="s">
        <v>3526</v>
      </c>
      <c r="B30" s="96">
        <v>2</v>
      </c>
      <c r="C30" s="96">
        <v>0</v>
      </c>
      <c r="D30" s="96">
        <v>0</v>
      </c>
      <c r="E30" s="114">
        <f t="shared" si="0"/>
        <v>2</v>
      </c>
      <c r="F30" s="228"/>
      <c r="G30" s="228"/>
      <c r="H30" s="228"/>
      <c r="I30" s="228"/>
      <c r="J30" s="228"/>
      <c r="K30" s="228"/>
      <c r="L30" s="228"/>
      <c r="M30" s="228"/>
      <c r="N30" s="228"/>
      <c r="O30" s="228"/>
      <c r="P30" s="228"/>
    </row>
    <row r="31" spans="1:16" s="88" customFormat="1" ht="12" customHeight="1">
      <c r="A31" s="85" t="s">
        <v>3529</v>
      </c>
      <c r="B31" s="96">
        <v>1</v>
      </c>
      <c r="C31" s="96">
        <v>0</v>
      </c>
      <c r="D31" s="96">
        <v>0</v>
      </c>
      <c r="E31" s="114">
        <f t="shared" si="0"/>
        <v>1</v>
      </c>
      <c r="F31" s="228"/>
      <c r="G31" s="228"/>
      <c r="H31" s="228"/>
      <c r="I31" s="228"/>
      <c r="J31" s="228"/>
      <c r="K31" s="228"/>
      <c r="L31" s="228"/>
      <c r="M31" s="228"/>
      <c r="N31" s="228"/>
      <c r="O31" s="228"/>
      <c r="P31" s="228"/>
    </row>
    <row r="32" spans="1:16" s="88" customFormat="1" ht="12" customHeight="1">
      <c r="A32" s="85" t="s">
        <v>3533</v>
      </c>
      <c r="B32" s="96">
        <v>1</v>
      </c>
      <c r="C32" s="96">
        <v>0</v>
      </c>
      <c r="D32" s="96">
        <v>0</v>
      </c>
      <c r="E32" s="114">
        <f t="shared" si="0"/>
        <v>1</v>
      </c>
      <c r="F32" s="228"/>
      <c r="G32" s="228"/>
      <c r="H32" s="228"/>
      <c r="I32" s="228"/>
      <c r="J32" s="228"/>
      <c r="K32" s="228"/>
      <c r="L32" s="228"/>
      <c r="M32" s="228"/>
      <c r="N32" s="228"/>
      <c r="O32" s="228"/>
      <c r="P32" s="228"/>
    </row>
    <row r="33" spans="1:16" s="88" customFormat="1" ht="12" customHeight="1">
      <c r="A33" s="85" t="s">
        <v>3537</v>
      </c>
      <c r="B33" s="96">
        <v>3</v>
      </c>
      <c r="C33" s="96">
        <v>0</v>
      </c>
      <c r="D33" s="96">
        <v>0</v>
      </c>
      <c r="E33" s="114">
        <f t="shared" si="0"/>
        <v>3</v>
      </c>
      <c r="F33" s="228"/>
      <c r="G33" s="228"/>
      <c r="H33" s="228"/>
      <c r="I33" s="228"/>
      <c r="J33" s="228"/>
      <c r="K33" s="228"/>
      <c r="L33" s="228"/>
      <c r="M33" s="228"/>
      <c r="N33" s="228"/>
      <c r="O33" s="228"/>
      <c r="P33" s="228"/>
    </row>
    <row r="34" spans="1:16" s="88" customFormat="1" ht="12" customHeight="1">
      <c r="A34" s="85" t="s">
        <v>3538</v>
      </c>
      <c r="B34" s="96">
        <v>1</v>
      </c>
      <c r="C34" s="96">
        <v>0</v>
      </c>
      <c r="D34" s="96">
        <v>0</v>
      </c>
      <c r="E34" s="114">
        <f t="shared" si="0"/>
        <v>1</v>
      </c>
      <c r="F34" s="228"/>
      <c r="G34" s="228"/>
      <c r="H34" s="228"/>
      <c r="I34" s="228"/>
      <c r="J34" s="228"/>
      <c r="K34" s="228"/>
      <c r="L34" s="228"/>
      <c r="M34" s="228"/>
      <c r="N34" s="228"/>
      <c r="O34" s="228"/>
      <c r="P34" s="228"/>
    </row>
    <row r="35" spans="1:16" s="88" customFormat="1" ht="12" customHeight="1">
      <c r="A35" s="85" t="s">
        <v>3539</v>
      </c>
      <c r="B35" s="96">
        <v>3</v>
      </c>
      <c r="C35" s="96">
        <v>0</v>
      </c>
      <c r="D35" s="96">
        <v>0</v>
      </c>
      <c r="E35" s="114">
        <f t="shared" si="0"/>
        <v>3</v>
      </c>
      <c r="F35" s="228"/>
      <c r="G35" s="228"/>
      <c r="H35" s="228"/>
      <c r="I35" s="228"/>
      <c r="J35" s="228"/>
      <c r="K35" s="228"/>
      <c r="L35" s="228"/>
      <c r="M35" s="228"/>
      <c r="N35" s="228"/>
      <c r="O35" s="228"/>
      <c r="P35" s="228"/>
    </row>
    <row r="36" spans="1:16" s="88" customFormat="1" ht="12" customHeight="1">
      <c r="A36" s="85" t="s">
        <v>3540</v>
      </c>
      <c r="B36" s="96">
        <v>53</v>
      </c>
      <c r="C36" s="96">
        <v>3</v>
      </c>
      <c r="D36" s="96">
        <v>4</v>
      </c>
      <c r="E36" s="114">
        <f t="shared" si="0"/>
        <v>60</v>
      </c>
      <c r="F36" s="228"/>
      <c r="G36" s="228"/>
      <c r="H36" s="228"/>
      <c r="I36" s="228"/>
      <c r="J36" s="228"/>
      <c r="K36" s="228"/>
      <c r="L36" s="228"/>
      <c r="M36" s="228"/>
      <c r="N36" s="228"/>
      <c r="O36" s="228"/>
      <c r="P36" s="228"/>
    </row>
    <row r="37" spans="1:16" s="88" customFormat="1" ht="12" customHeight="1">
      <c r="A37" s="85" t="s">
        <v>3541</v>
      </c>
      <c r="B37" s="96">
        <v>2</v>
      </c>
      <c r="C37" s="96">
        <v>2</v>
      </c>
      <c r="D37" s="96">
        <v>1</v>
      </c>
      <c r="E37" s="114">
        <f t="shared" si="0"/>
        <v>5</v>
      </c>
      <c r="F37" s="228"/>
      <c r="G37" s="228"/>
      <c r="H37" s="228"/>
      <c r="I37" s="228"/>
      <c r="J37" s="228"/>
      <c r="K37" s="228"/>
      <c r="L37" s="228"/>
      <c r="M37" s="228"/>
      <c r="N37" s="228"/>
      <c r="O37" s="228"/>
      <c r="P37" s="228"/>
    </row>
    <row r="38" spans="1:16" s="88" customFormat="1" ht="12" customHeight="1">
      <c r="A38" s="85" t="s">
        <v>3542</v>
      </c>
      <c r="B38" s="96">
        <v>61</v>
      </c>
      <c r="C38" s="96">
        <v>0</v>
      </c>
      <c r="D38" s="96">
        <v>0</v>
      </c>
      <c r="E38" s="114">
        <f t="shared" si="0"/>
        <v>61</v>
      </c>
      <c r="F38" s="228"/>
      <c r="G38" s="228"/>
      <c r="H38" s="228"/>
      <c r="I38" s="228"/>
      <c r="J38" s="228"/>
      <c r="K38" s="228"/>
      <c r="L38" s="228"/>
      <c r="M38" s="228"/>
      <c r="N38" s="228"/>
      <c r="O38" s="228"/>
      <c r="P38" s="228"/>
    </row>
    <row r="39" spans="1:16" s="88" customFormat="1" ht="12" customHeight="1">
      <c r="A39" s="85"/>
      <c r="B39" s="96"/>
      <c r="C39" s="96"/>
      <c r="D39" s="96"/>
      <c r="E39" s="65"/>
      <c r="F39" s="228"/>
      <c r="G39" s="228"/>
      <c r="H39" s="228"/>
      <c r="I39" s="228"/>
      <c r="J39" s="228"/>
      <c r="K39" s="228"/>
      <c r="L39" s="228"/>
      <c r="M39" s="228"/>
      <c r="N39" s="228"/>
      <c r="O39" s="228"/>
      <c r="P39" s="228"/>
    </row>
    <row r="40" spans="1:16" s="88" customFormat="1" ht="12" customHeight="1">
      <c r="A40" s="85"/>
      <c r="B40" s="96"/>
      <c r="C40" s="96"/>
      <c r="D40" s="96"/>
      <c r="E40" s="65"/>
      <c r="F40" s="228"/>
      <c r="G40" s="228"/>
      <c r="H40" s="228"/>
      <c r="I40" s="228"/>
      <c r="J40" s="228"/>
      <c r="K40" s="228"/>
      <c r="L40" s="228"/>
      <c r="M40" s="228"/>
      <c r="N40" s="228"/>
      <c r="O40" s="228"/>
      <c r="P40" s="228"/>
    </row>
    <row r="41" spans="1:16" s="88" customFormat="1" ht="12" customHeight="1">
      <c r="A41" s="85"/>
      <c r="B41" s="96"/>
      <c r="C41" s="96"/>
      <c r="D41" s="96"/>
      <c r="E41" s="65"/>
      <c r="F41" s="228"/>
      <c r="G41" s="228"/>
      <c r="H41" s="228"/>
      <c r="I41" s="228"/>
      <c r="J41" s="228"/>
      <c r="K41" s="228"/>
      <c r="L41" s="228"/>
      <c r="M41" s="228"/>
      <c r="N41" s="228"/>
      <c r="O41" s="228"/>
      <c r="P41" s="228"/>
    </row>
    <row r="42" spans="1:16" s="88" customFormat="1" ht="12" customHeight="1">
      <c r="A42" s="85"/>
      <c r="B42" s="96"/>
      <c r="C42" s="96"/>
      <c r="D42" s="96"/>
      <c r="E42" s="65"/>
      <c r="F42" s="228"/>
      <c r="G42" s="228"/>
      <c r="H42" s="228"/>
      <c r="I42" s="228"/>
      <c r="J42" s="228"/>
      <c r="K42" s="228"/>
      <c r="L42" s="228"/>
      <c r="M42" s="228"/>
      <c r="N42" s="228"/>
      <c r="O42" s="228"/>
      <c r="P42" s="228"/>
    </row>
    <row r="43" spans="1:16" s="88" customFormat="1" ht="12" customHeight="1">
      <c r="A43" s="85"/>
      <c r="B43" s="96"/>
      <c r="C43" s="96"/>
      <c r="D43" s="96"/>
      <c r="E43" s="65"/>
      <c r="F43" s="228"/>
      <c r="G43" s="228"/>
      <c r="H43" s="228"/>
      <c r="I43" s="228"/>
      <c r="J43" s="228"/>
      <c r="K43" s="228"/>
      <c r="L43" s="228"/>
      <c r="M43" s="228"/>
      <c r="N43" s="228"/>
      <c r="O43" s="228"/>
      <c r="P43" s="228"/>
    </row>
    <row r="44" spans="1:16" s="88" customFormat="1" ht="12" customHeight="1">
      <c r="A44" s="85"/>
      <c r="B44" s="96"/>
      <c r="C44" s="96"/>
      <c r="D44" s="96"/>
      <c r="E44" s="65"/>
      <c r="F44" s="228"/>
      <c r="G44" s="228"/>
      <c r="H44" s="228"/>
      <c r="I44" s="228"/>
      <c r="J44" s="228"/>
      <c r="K44" s="228"/>
      <c r="L44" s="228"/>
      <c r="M44" s="228"/>
      <c r="N44" s="228"/>
      <c r="O44" s="228"/>
      <c r="P44" s="228"/>
    </row>
    <row r="45" spans="1:16" s="88" customFormat="1" ht="12" customHeight="1">
      <c r="A45" s="85"/>
      <c r="B45" s="96"/>
      <c r="C45" s="96"/>
      <c r="D45" s="96"/>
      <c r="E45" s="65"/>
      <c r="F45" s="228"/>
      <c r="G45" s="228"/>
      <c r="H45" s="228"/>
      <c r="I45" s="228"/>
      <c r="J45" s="228"/>
      <c r="K45" s="228"/>
      <c r="L45" s="228"/>
      <c r="M45" s="228"/>
      <c r="N45" s="228"/>
      <c r="O45" s="228"/>
      <c r="P45" s="228"/>
    </row>
    <row r="46" spans="1:16" s="88" customFormat="1" ht="12" customHeight="1">
      <c r="A46" s="85"/>
      <c r="B46" s="96"/>
      <c r="C46" s="96"/>
      <c r="D46" s="96"/>
      <c r="E46" s="65"/>
      <c r="F46" s="228"/>
      <c r="G46" s="228"/>
      <c r="H46" s="228"/>
      <c r="I46" s="228"/>
      <c r="J46" s="228"/>
      <c r="K46" s="228"/>
      <c r="L46" s="228"/>
      <c r="M46" s="228"/>
      <c r="N46" s="228"/>
      <c r="O46" s="228"/>
      <c r="P46" s="228"/>
    </row>
    <row r="47" spans="1:16" s="88" customFormat="1" ht="12" customHeight="1">
      <c r="A47" s="85"/>
      <c r="B47" s="96"/>
      <c r="C47" s="96"/>
      <c r="D47" s="96"/>
      <c r="E47" s="65"/>
      <c r="F47" s="228"/>
      <c r="G47" s="228"/>
      <c r="H47" s="228"/>
      <c r="I47" s="228"/>
      <c r="J47" s="228"/>
      <c r="K47" s="228"/>
      <c r="L47" s="228"/>
      <c r="M47" s="228"/>
      <c r="N47" s="228"/>
      <c r="O47" s="228"/>
      <c r="P47" s="228"/>
    </row>
    <row r="48" spans="1:16" s="88" customFormat="1" ht="12" customHeight="1">
      <c r="A48" s="85"/>
      <c r="B48" s="96"/>
      <c r="C48" s="96"/>
      <c r="D48" s="96"/>
      <c r="E48" s="65"/>
      <c r="F48" s="228"/>
      <c r="G48" s="228"/>
      <c r="H48" s="228"/>
      <c r="I48" s="228"/>
      <c r="J48" s="228"/>
      <c r="K48" s="228"/>
      <c r="L48" s="228"/>
      <c r="M48" s="228"/>
      <c r="N48" s="228"/>
      <c r="O48" s="228"/>
      <c r="P48" s="228"/>
    </row>
    <row r="49" spans="1:16" s="88" customFormat="1" ht="12" customHeight="1">
      <c r="A49" s="85"/>
      <c r="B49" s="96"/>
      <c r="C49" s="96"/>
      <c r="D49" s="96"/>
      <c r="E49" s="65"/>
      <c r="F49" s="228"/>
      <c r="G49" s="228"/>
      <c r="H49" s="228"/>
      <c r="I49" s="228"/>
      <c r="J49" s="228"/>
      <c r="K49" s="228"/>
      <c r="L49" s="228"/>
      <c r="M49" s="228"/>
      <c r="N49" s="228"/>
      <c r="O49" s="228"/>
      <c r="P49" s="228"/>
    </row>
    <row r="50" spans="1:16" s="88" customFormat="1" ht="12" customHeight="1">
      <c r="A50" s="85"/>
      <c r="B50" s="96"/>
      <c r="C50" s="96"/>
      <c r="D50" s="96"/>
      <c r="E50" s="65"/>
      <c r="F50" s="228"/>
      <c r="G50" s="228"/>
      <c r="H50" s="228"/>
      <c r="I50" s="228"/>
      <c r="J50" s="228"/>
      <c r="K50" s="228"/>
      <c r="L50" s="228"/>
      <c r="M50" s="228"/>
      <c r="N50" s="228"/>
      <c r="O50" s="228"/>
      <c r="P50" s="228"/>
    </row>
    <row r="51" spans="1:16" s="88" customFormat="1" ht="12" customHeight="1">
      <c r="A51" s="85"/>
      <c r="B51" s="96"/>
      <c r="C51" s="96"/>
      <c r="D51" s="96"/>
      <c r="E51" s="65"/>
      <c r="F51" s="228"/>
      <c r="G51" s="228"/>
      <c r="H51" s="228"/>
      <c r="I51" s="228"/>
      <c r="J51" s="228"/>
      <c r="K51" s="228"/>
      <c r="L51" s="228"/>
      <c r="M51" s="228"/>
      <c r="N51" s="228"/>
      <c r="O51" s="228"/>
      <c r="P51" s="228"/>
    </row>
    <row r="52" spans="1:16" s="88" customFormat="1" ht="12" customHeight="1">
      <c r="A52" s="85"/>
      <c r="B52" s="96"/>
      <c r="C52" s="96"/>
      <c r="D52" s="96"/>
      <c r="E52" s="65"/>
      <c r="F52" s="228"/>
      <c r="G52" s="228"/>
      <c r="H52" s="228"/>
      <c r="I52" s="228"/>
      <c r="J52" s="228"/>
      <c r="K52" s="228"/>
      <c r="L52" s="228"/>
      <c r="M52" s="228"/>
      <c r="N52" s="228"/>
      <c r="O52" s="228"/>
      <c r="P52" s="228"/>
    </row>
    <row r="53" spans="1:16" s="88" customFormat="1" ht="12" customHeight="1">
      <c r="A53" s="85"/>
      <c r="B53" s="96"/>
      <c r="C53" s="96"/>
      <c r="D53" s="96"/>
      <c r="E53" s="65"/>
      <c r="F53" s="228"/>
      <c r="G53" s="228"/>
      <c r="H53" s="228"/>
      <c r="I53" s="228"/>
      <c r="J53" s="228"/>
      <c r="K53" s="228"/>
      <c r="L53" s="228"/>
      <c r="M53" s="228"/>
      <c r="N53" s="228"/>
      <c r="O53" s="228"/>
      <c r="P53" s="228"/>
    </row>
    <row r="54" spans="1:16" s="88" customFormat="1" ht="12" customHeight="1">
      <c r="A54" s="85"/>
      <c r="B54" s="96"/>
      <c r="C54" s="96"/>
      <c r="D54" s="96"/>
      <c r="E54" s="65"/>
      <c r="F54" s="228"/>
      <c r="G54" s="228"/>
      <c r="H54" s="228"/>
      <c r="I54" s="228"/>
      <c r="J54" s="228"/>
      <c r="K54" s="228"/>
      <c r="L54" s="228"/>
      <c r="M54" s="228"/>
      <c r="N54" s="228"/>
      <c r="O54" s="228"/>
      <c r="P54" s="228"/>
    </row>
    <row r="55" spans="1:16" s="88" customFormat="1" ht="12" customHeight="1">
      <c r="A55" s="85"/>
      <c r="B55" s="96"/>
      <c r="C55" s="96"/>
      <c r="D55" s="96"/>
      <c r="E55" s="65"/>
      <c r="F55" s="228"/>
      <c r="G55" s="228"/>
      <c r="H55" s="228"/>
      <c r="I55" s="228"/>
      <c r="J55" s="228"/>
      <c r="K55" s="228"/>
      <c r="L55" s="228"/>
      <c r="M55" s="228"/>
      <c r="N55" s="228"/>
      <c r="O55" s="228"/>
      <c r="P55" s="228"/>
    </row>
    <row r="56" spans="1:16" s="88" customFormat="1" ht="12" customHeight="1">
      <c r="A56" s="85"/>
      <c r="B56" s="96"/>
      <c r="C56" s="96"/>
      <c r="D56" s="96"/>
      <c r="E56" s="65"/>
      <c r="F56" s="228"/>
      <c r="G56" s="228"/>
      <c r="H56" s="228"/>
      <c r="I56" s="228"/>
      <c r="J56" s="228"/>
      <c r="K56" s="228"/>
      <c r="L56" s="228"/>
      <c r="M56" s="228"/>
      <c r="N56" s="228"/>
      <c r="O56" s="228"/>
      <c r="P56" s="228"/>
    </row>
    <row r="57" spans="1:16" s="88" customFormat="1" ht="12" customHeight="1">
      <c r="A57" s="85"/>
      <c r="B57" s="96"/>
      <c r="C57" s="96"/>
      <c r="D57" s="96"/>
      <c r="E57" s="65"/>
      <c r="F57" s="228"/>
      <c r="G57" s="228"/>
      <c r="H57" s="228"/>
      <c r="I57" s="228"/>
      <c r="J57" s="228"/>
      <c r="K57" s="228"/>
      <c r="L57" s="228"/>
      <c r="M57" s="228"/>
      <c r="N57" s="228"/>
      <c r="O57" s="228"/>
      <c r="P57" s="228"/>
    </row>
    <row r="58" spans="1:16" s="88" customFormat="1" ht="12" customHeight="1">
      <c r="A58" s="85"/>
      <c r="B58" s="96"/>
      <c r="C58" s="96"/>
      <c r="D58" s="96"/>
      <c r="E58" s="65"/>
      <c r="F58" s="228"/>
      <c r="G58" s="228"/>
      <c r="H58" s="228"/>
      <c r="I58" s="228"/>
      <c r="J58" s="228"/>
      <c r="K58" s="228"/>
      <c r="L58" s="228"/>
      <c r="M58" s="228"/>
      <c r="N58" s="228"/>
      <c r="O58" s="228"/>
      <c r="P58" s="228"/>
    </row>
    <row r="59" spans="1:16" s="88" customFormat="1" ht="12" customHeight="1">
      <c r="A59" s="85"/>
      <c r="B59" s="96"/>
      <c r="C59" s="96"/>
      <c r="D59" s="96"/>
      <c r="E59" s="65"/>
      <c r="F59" s="228"/>
      <c r="G59" s="228"/>
      <c r="H59" s="228"/>
      <c r="I59" s="228"/>
      <c r="J59" s="228"/>
      <c r="K59" s="228"/>
      <c r="L59" s="228"/>
      <c r="M59" s="228"/>
      <c r="N59" s="228"/>
      <c r="O59" s="228"/>
      <c r="P59" s="228"/>
    </row>
    <row r="60" spans="1:16" s="88" customFormat="1" ht="12" customHeight="1">
      <c r="A60" s="85"/>
      <c r="B60" s="96"/>
      <c r="C60" s="96"/>
      <c r="D60" s="96"/>
      <c r="E60" s="65"/>
      <c r="F60" s="228"/>
      <c r="G60" s="228"/>
      <c r="H60" s="228"/>
      <c r="I60" s="228"/>
      <c r="J60" s="228"/>
      <c r="K60" s="228"/>
      <c r="L60" s="228"/>
      <c r="M60" s="228"/>
      <c r="N60" s="228"/>
      <c r="O60" s="228"/>
      <c r="P60" s="228"/>
    </row>
    <row r="61" spans="1:16" s="88" customFormat="1" ht="12" customHeight="1">
      <c r="A61" s="85"/>
      <c r="B61" s="96"/>
      <c r="C61" s="96"/>
      <c r="D61" s="96"/>
      <c r="E61" s="65"/>
      <c r="F61" s="228"/>
      <c r="G61" s="228"/>
      <c r="H61" s="228"/>
      <c r="I61" s="228"/>
      <c r="J61" s="228"/>
      <c r="K61" s="228"/>
      <c r="L61" s="228"/>
      <c r="M61" s="228"/>
      <c r="N61" s="228"/>
      <c r="O61" s="228"/>
      <c r="P61" s="228"/>
    </row>
    <row r="62" spans="1:16" s="88" customFormat="1" ht="12" customHeight="1">
      <c r="A62" s="85"/>
      <c r="B62" s="96"/>
      <c r="C62" s="96"/>
      <c r="D62" s="96"/>
      <c r="E62" s="65"/>
      <c r="F62" s="228"/>
      <c r="G62" s="228"/>
      <c r="H62" s="228"/>
      <c r="I62" s="228"/>
      <c r="J62" s="228"/>
      <c r="K62" s="228"/>
      <c r="L62" s="228"/>
      <c r="M62" s="228"/>
      <c r="N62" s="228"/>
      <c r="O62" s="228"/>
      <c r="P62" s="228"/>
    </row>
    <row r="63" spans="1:16" s="88" customFormat="1" ht="12" customHeight="1">
      <c r="A63" s="85"/>
      <c r="B63" s="96"/>
      <c r="C63" s="96"/>
      <c r="D63" s="96"/>
      <c r="E63" s="65"/>
      <c r="F63" s="228"/>
      <c r="G63" s="228"/>
      <c r="H63" s="228"/>
      <c r="I63" s="228"/>
      <c r="J63" s="228"/>
      <c r="K63" s="228"/>
      <c r="L63" s="228"/>
      <c r="M63" s="228"/>
      <c r="N63" s="228"/>
      <c r="O63" s="228"/>
      <c r="P63" s="228"/>
    </row>
    <row r="64" spans="1:16" s="88" customFormat="1" ht="12" customHeight="1">
      <c r="A64" s="85"/>
      <c r="B64" s="96"/>
      <c r="C64" s="96"/>
      <c r="D64" s="96"/>
      <c r="E64" s="65"/>
      <c r="F64" s="228"/>
      <c r="G64" s="228"/>
      <c r="H64" s="228"/>
      <c r="I64" s="228"/>
      <c r="J64" s="228"/>
      <c r="K64" s="228"/>
      <c r="L64" s="228"/>
      <c r="M64" s="228"/>
      <c r="N64" s="228"/>
      <c r="O64" s="228"/>
      <c r="P64" s="228"/>
    </row>
    <row r="65" spans="1:16" s="88" customFormat="1" ht="12" customHeight="1">
      <c r="A65" s="85"/>
      <c r="B65" s="96"/>
      <c r="C65" s="96"/>
      <c r="D65" s="96"/>
      <c r="E65" s="65"/>
      <c r="F65" s="228"/>
      <c r="G65" s="228"/>
      <c r="H65" s="228"/>
      <c r="I65" s="228"/>
      <c r="J65" s="228"/>
      <c r="K65" s="228"/>
      <c r="L65" s="228"/>
      <c r="M65" s="228"/>
      <c r="N65" s="228"/>
      <c r="O65" s="228"/>
      <c r="P65" s="228"/>
    </row>
    <row r="66" spans="1:16" s="88" customFormat="1" ht="12" customHeight="1">
      <c r="A66" s="85"/>
      <c r="B66" s="96"/>
      <c r="C66" s="96"/>
      <c r="D66" s="96"/>
      <c r="E66" s="65"/>
      <c r="F66" s="228"/>
      <c r="G66" s="228"/>
      <c r="H66" s="228"/>
      <c r="I66" s="228"/>
      <c r="J66" s="228"/>
      <c r="K66" s="228"/>
      <c r="L66" s="228"/>
      <c r="M66" s="228"/>
      <c r="N66" s="228"/>
      <c r="O66" s="228"/>
      <c r="P66" s="228"/>
    </row>
    <row r="67" spans="1:16" s="88" customFormat="1" ht="12" customHeight="1">
      <c r="A67" s="85"/>
      <c r="B67" s="96"/>
      <c r="C67" s="96"/>
      <c r="D67" s="96"/>
      <c r="E67" s="65"/>
      <c r="F67" s="228"/>
      <c r="G67" s="228"/>
      <c r="H67" s="228"/>
      <c r="I67" s="228"/>
      <c r="J67" s="228"/>
      <c r="K67" s="228"/>
      <c r="L67" s="228"/>
      <c r="M67" s="228"/>
      <c r="N67" s="228"/>
      <c r="O67" s="228"/>
      <c r="P67" s="228"/>
    </row>
    <row r="68" spans="1:16" s="88" customFormat="1" ht="12" customHeight="1">
      <c r="A68" s="85"/>
      <c r="B68" s="96"/>
      <c r="C68" s="96"/>
      <c r="D68" s="96"/>
      <c r="E68" s="65"/>
      <c r="F68" s="228"/>
      <c r="G68" s="228"/>
      <c r="H68" s="228"/>
      <c r="I68" s="228"/>
      <c r="J68" s="228"/>
      <c r="K68" s="228"/>
      <c r="L68" s="228"/>
      <c r="M68" s="228"/>
      <c r="N68" s="228"/>
      <c r="O68" s="228"/>
      <c r="P68" s="228"/>
    </row>
    <row r="69" spans="1:16" s="88" customFormat="1" ht="12" customHeight="1">
      <c r="A69" s="85"/>
      <c r="B69" s="96"/>
      <c r="C69" s="96"/>
      <c r="D69" s="96"/>
      <c r="E69" s="65"/>
      <c r="F69" s="228"/>
      <c r="G69" s="228"/>
      <c r="H69" s="228"/>
      <c r="I69" s="228"/>
      <c r="J69" s="228"/>
      <c r="K69" s="228"/>
      <c r="L69" s="228"/>
      <c r="M69" s="228"/>
      <c r="N69" s="228"/>
      <c r="O69" s="228"/>
      <c r="P69" s="228"/>
    </row>
    <row r="70" spans="1:16" s="88" customFormat="1" ht="12" customHeight="1">
      <c r="A70" s="85"/>
      <c r="B70" s="96"/>
      <c r="C70" s="96"/>
      <c r="D70" s="96"/>
      <c r="E70" s="65"/>
      <c r="F70" s="228"/>
      <c r="G70" s="228"/>
      <c r="H70" s="228"/>
      <c r="I70" s="228"/>
      <c r="J70" s="228"/>
      <c r="K70" s="228"/>
      <c r="L70" s="228"/>
      <c r="M70" s="228"/>
      <c r="N70" s="228"/>
      <c r="O70" s="228"/>
      <c r="P70" s="228"/>
    </row>
    <row r="71" spans="1:16" s="88" customFormat="1" ht="12" customHeight="1">
      <c r="A71" s="85"/>
      <c r="B71" s="96"/>
      <c r="C71" s="96"/>
      <c r="D71" s="96"/>
      <c r="E71" s="65"/>
      <c r="F71" s="228"/>
      <c r="G71" s="228"/>
      <c r="H71" s="228"/>
      <c r="I71" s="228"/>
      <c r="J71" s="228"/>
      <c r="K71" s="228"/>
      <c r="L71" s="228"/>
      <c r="M71" s="228"/>
      <c r="N71" s="228"/>
      <c r="O71" s="228"/>
      <c r="P71" s="228"/>
    </row>
    <row r="72" spans="1:16" s="88" customFormat="1" ht="12" customHeight="1">
      <c r="A72" s="85"/>
      <c r="B72" s="96"/>
      <c r="C72" s="96"/>
      <c r="D72" s="96"/>
      <c r="E72" s="65"/>
      <c r="F72" s="228"/>
      <c r="G72" s="228"/>
      <c r="H72" s="228"/>
      <c r="I72" s="228"/>
      <c r="J72" s="228"/>
      <c r="K72" s="228"/>
      <c r="L72" s="228"/>
      <c r="M72" s="228"/>
      <c r="N72" s="228"/>
      <c r="O72" s="228"/>
      <c r="P72" s="228"/>
    </row>
    <row r="73" spans="1:16" s="88" customFormat="1" ht="12" customHeight="1">
      <c r="A73" s="85"/>
      <c r="B73" s="96"/>
      <c r="C73" s="96"/>
      <c r="D73" s="96"/>
      <c r="E73" s="65"/>
      <c r="F73" s="228"/>
      <c r="G73" s="228"/>
      <c r="H73" s="228"/>
      <c r="I73" s="228"/>
      <c r="J73" s="228"/>
      <c r="K73" s="228"/>
      <c r="L73" s="228"/>
      <c r="M73" s="228"/>
      <c r="N73" s="228"/>
      <c r="O73" s="228"/>
      <c r="P73" s="228"/>
    </row>
    <row r="74" spans="1:16" s="88" customFormat="1" ht="12" customHeight="1">
      <c r="A74" s="85"/>
      <c r="B74" s="96"/>
      <c r="C74" s="96"/>
      <c r="D74" s="96"/>
      <c r="E74" s="65"/>
      <c r="F74" s="228"/>
      <c r="G74" s="228"/>
      <c r="H74" s="228"/>
      <c r="I74" s="228"/>
      <c r="J74" s="228"/>
      <c r="K74" s="228"/>
      <c r="L74" s="228"/>
      <c r="M74" s="228"/>
      <c r="N74" s="228"/>
      <c r="O74" s="228"/>
      <c r="P74" s="228"/>
    </row>
    <row r="75" spans="1:16" s="88" customFormat="1" ht="12" customHeight="1">
      <c r="A75" s="85"/>
      <c r="B75" s="96"/>
      <c r="C75" s="96"/>
      <c r="D75" s="96"/>
      <c r="E75" s="65"/>
      <c r="F75" s="228"/>
      <c r="G75" s="228"/>
      <c r="H75" s="228"/>
      <c r="I75" s="228"/>
      <c r="J75" s="228"/>
      <c r="K75" s="228"/>
      <c r="L75" s="228"/>
      <c r="M75" s="228"/>
      <c r="N75" s="228"/>
      <c r="O75" s="228"/>
      <c r="P75" s="228"/>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51"/>
  <sheetViews>
    <sheetView tabSelected="1" zoomScaleNormal="100" workbookViewId="0">
      <pane ySplit="8" topLeftCell="A9" activePane="bottomLeft" state="frozen"/>
      <selection pane="bottomLeft" activeCell="D28" sqref="D28"/>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6" t="s">
        <v>33</v>
      </c>
      <c r="B1" s="357"/>
      <c r="C1" s="357"/>
      <c r="D1" s="37"/>
      <c r="E1" s="38"/>
      <c r="F1" s="87" t="s">
        <v>102</v>
      </c>
    </row>
    <row r="2" spans="1:11" s="2" customFormat="1" ht="5.25" customHeight="1">
      <c r="A2" s="1"/>
      <c r="B2" s="1"/>
      <c r="C2" s="1"/>
      <c r="D2" s="1"/>
      <c r="E2" s="1"/>
    </row>
    <row r="3" spans="1:11" s="67" customFormat="1" ht="15" customHeight="1">
      <c r="A3" s="42" t="s">
        <v>100</v>
      </c>
      <c r="B3" s="42"/>
      <c r="C3" s="42"/>
      <c r="D3" s="42"/>
      <c r="E3" s="42"/>
    </row>
    <row r="4" spans="1:11" s="67" customFormat="1" ht="15" customHeight="1">
      <c r="A4" s="43" t="s">
        <v>18</v>
      </c>
      <c r="B4" s="68"/>
      <c r="C4" s="68"/>
      <c r="D4" s="68"/>
      <c r="E4" s="68"/>
      <c r="F4" s="69"/>
    </row>
    <row r="5" spans="1:11" s="71" customFormat="1" ht="6" customHeight="1">
      <c r="A5" s="50"/>
      <c r="B5" s="70"/>
      <c r="C5" s="70"/>
      <c r="D5" s="70"/>
      <c r="E5" s="70"/>
    </row>
    <row r="6" spans="1:11" s="8" customFormat="1" ht="15" customHeight="1" thickBot="1">
      <c r="A6" s="349" t="s">
        <v>3693</v>
      </c>
      <c r="B6" s="350"/>
      <c r="C6" s="9"/>
      <c r="D6" s="9"/>
      <c r="E6" s="9"/>
    </row>
    <row r="7" spans="1:11" s="67" customFormat="1" ht="21.75" customHeight="1">
      <c r="A7" s="351"/>
      <c r="B7" s="353"/>
      <c r="C7" s="353"/>
      <c r="D7" s="353"/>
      <c r="E7" s="131"/>
    </row>
    <row r="8" spans="1:11" s="67" customFormat="1" ht="21.75" customHeight="1">
      <c r="A8" s="352"/>
      <c r="B8" s="45" t="s">
        <v>35</v>
      </c>
      <c r="C8" s="45" t="s">
        <v>36</v>
      </c>
      <c r="D8" s="45" t="s">
        <v>37</v>
      </c>
      <c r="E8" s="45" t="s">
        <v>38</v>
      </c>
    </row>
    <row r="9" spans="1:11" s="8" customFormat="1" ht="21" customHeight="1">
      <c r="A9" s="54" t="s">
        <v>38</v>
      </c>
      <c r="B9" s="65">
        <f>SUM(B11:B100)</f>
        <v>414</v>
      </c>
      <c r="C9" s="65">
        <f t="shared" ref="C9:E9" si="0">SUM(C11:C100)</f>
        <v>5</v>
      </c>
      <c r="D9" s="65">
        <f t="shared" si="0"/>
        <v>1</v>
      </c>
      <c r="E9" s="65">
        <f t="shared" si="0"/>
        <v>420</v>
      </c>
      <c r="F9" s="10"/>
    </row>
    <row r="10" spans="1:11" s="8" customFormat="1" ht="9" customHeight="1">
      <c r="A10" s="62"/>
      <c r="B10" s="66"/>
      <c r="C10" s="66"/>
      <c r="D10" s="66"/>
      <c r="E10" s="65"/>
    </row>
    <row r="11" spans="1:11" s="88" customFormat="1" ht="12" customHeight="1">
      <c r="A11" s="81" t="s">
        <v>3496</v>
      </c>
      <c r="B11" s="96">
        <v>3</v>
      </c>
      <c r="C11" s="96">
        <v>0</v>
      </c>
      <c r="D11" s="96">
        <v>0</v>
      </c>
      <c r="E11" s="65">
        <f t="shared" ref="E11:E26" si="1">SUM(B11:D11)</f>
        <v>3</v>
      </c>
      <c r="F11" s="228"/>
      <c r="G11" s="228"/>
      <c r="H11" s="228"/>
      <c r="I11" s="228"/>
      <c r="J11" s="228"/>
      <c r="K11" s="228"/>
    </row>
    <row r="12" spans="1:11" s="88" customFormat="1" ht="12" customHeight="1">
      <c r="A12" s="81" t="s">
        <v>3498</v>
      </c>
      <c r="B12" s="96">
        <v>28</v>
      </c>
      <c r="C12" s="96">
        <v>0</v>
      </c>
      <c r="D12" s="96">
        <v>0</v>
      </c>
      <c r="E12" s="65">
        <f t="shared" si="1"/>
        <v>28</v>
      </c>
      <c r="F12" s="228"/>
      <c r="G12" s="228"/>
      <c r="H12" s="228"/>
      <c r="I12" s="228"/>
      <c r="J12" s="228"/>
      <c r="K12" s="228"/>
    </row>
    <row r="13" spans="1:11" s="88" customFormat="1" ht="12" customHeight="1">
      <c r="A13" s="81" t="s">
        <v>3499</v>
      </c>
      <c r="B13" s="96">
        <v>10</v>
      </c>
      <c r="C13" s="96">
        <v>0</v>
      </c>
      <c r="D13" s="96">
        <v>0</v>
      </c>
      <c r="E13" s="65">
        <f t="shared" si="1"/>
        <v>10</v>
      </c>
      <c r="F13" s="228"/>
      <c r="G13" s="228"/>
      <c r="H13" s="228"/>
      <c r="I13" s="228"/>
      <c r="J13" s="228"/>
      <c r="K13" s="228"/>
    </row>
    <row r="14" spans="1:11" s="88" customFormat="1" ht="12" customHeight="1">
      <c r="A14" s="81" t="s">
        <v>3500</v>
      </c>
      <c r="B14" s="96">
        <v>58</v>
      </c>
      <c r="C14" s="96">
        <v>0</v>
      </c>
      <c r="D14" s="96">
        <v>0</v>
      </c>
      <c r="E14" s="65">
        <f t="shared" si="1"/>
        <v>58</v>
      </c>
      <c r="F14" s="228"/>
      <c r="G14" s="228"/>
      <c r="H14" s="228"/>
      <c r="I14" s="228"/>
      <c r="J14" s="228"/>
      <c r="K14" s="228"/>
    </row>
    <row r="15" spans="1:11" s="88" customFormat="1" ht="12" customHeight="1">
      <c r="A15" s="81" t="s">
        <v>3502</v>
      </c>
      <c r="B15" s="96">
        <v>32</v>
      </c>
      <c r="C15" s="96">
        <v>1</v>
      </c>
      <c r="D15" s="96">
        <v>0</v>
      </c>
      <c r="E15" s="65">
        <f t="shared" si="1"/>
        <v>33</v>
      </c>
      <c r="F15" s="228"/>
      <c r="G15" s="228"/>
      <c r="H15" s="228"/>
      <c r="I15" s="228"/>
      <c r="J15" s="228"/>
      <c r="K15" s="228"/>
    </row>
    <row r="16" spans="1:11" s="88" customFormat="1" ht="12" customHeight="1">
      <c r="A16" s="81" t="s">
        <v>3504</v>
      </c>
      <c r="B16" s="96">
        <v>6</v>
      </c>
      <c r="C16" s="96">
        <v>0</v>
      </c>
      <c r="D16" s="96">
        <v>0</v>
      </c>
      <c r="E16" s="65">
        <f t="shared" si="1"/>
        <v>6</v>
      </c>
      <c r="F16" s="228"/>
      <c r="G16" s="228"/>
      <c r="H16" s="228"/>
      <c r="I16" s="228"/>
      <c r="J16" s="228"/>
      <c r="K16" s="228"/>
    </row>
    <row r="17" spans="1:11" s="88" customFormat="1" ht="12" customHeight="1">
      <c r="A17" s="81" t="s">
        <v>3506</v>
      </c>
      <c r="B17" s="96">
        <v>26</v>
      </c>
      <c r="C17" s="96">
        <v>1</v>
      </c>
      <c r="D17" s="96">
        <v>0</v>
      </c>
      <c r="E17" s="65">
        <f t="shared" si="1"/>
        <v>27</v>
      </c>
      <c r="F17" s="228"/>
      <c r="G17" s="228"/>
      <c r="H17" s="228"/>
      <c r="I17" s="228"/>
      <c r="J17" s="228"/>
      <c r="K17" s="228"/>
    </row>
    <row r="18" spans="1:11" s="88" customFormat="1" ht="12" customHeight="1">
      <c r="A18" s="81" t="s">
        <v>3507</v>
      </c>
      <c r="B18" s="96">
        <v>119</v>
      </c>
      <c r="C18" s="96">
        <v>0</v>
      </c>
      <c r="D18" s="96">
        <v>0</v>
      </c>
      <c r="E18" s="65">
        <f t="shared" si="1"/>
        <v>119</v>
      </c>
      <c r="F18" s="228"/>
      <c r="G18" s="228"/>
      <c r="H18" s="228"/>
      <c r="I18" s="228"/>
      <c r="J18" s="228"/>
      <c r="K18" s="228"/>
    </row>
    <row r="19" spans="1:11" s="88" customFormat="1" ht="12" customHeight="1">
      <c r="A19" s="81" t="s">
        <v>3508</v>
      </c>
      <c r="B19" s="96">
        <v>34</v>
      </c>
      <c r="C19" s="96">
        <v>0</v>
      </c>
      <c r="D19" s="96">
        <v>0</v>
      </c>
      <c r="E19" s="65">
        <f t="shared" si="1"/>
        <v>34</v>
      </c>
      <c r="F19" s="228"/>
      <c r="G19" s="228"/>
      <c r="H19" s="228"/>
      <c r="I19" s="228"/>
      <c r="J19" s="228"/>
      <c r="K19" s="228"/>
    </row>
    <row r="20" spans="1:11" s="88" customFormat="1" ht="12" customHeight="1">
      <c r="A20" s="81" t="s">
        <v>3509</v>
      </c>
      <c r="B20" s="96">
        <v>1</v>
      </c>
      <c r="C20" s="96">
        <v>0</v>
      </c>
      <c r="D20" s="96">
        <v>0</v>
      </c>
      <c r="E20" s="65">
        <f t="shared" si="1"/>
        <v>1</v>
      </c>
      <c r="F20" s="228"/>
      <c r="G20" s="228"/>
      <c r="H20" s="228"/>
      <c r="I20" s="228"/>
      <c r="J20" s="228"/>
      <c r="K20" s="228"/>
    </row>
    <row r="21" spans="1:11" s="88" customFormat="1" ht="12" customHeight="1">
      <c r="A21" s="81" t="s">
        <v>3512</v>
      </c>
      <c r="B21" s="96">
        <v>57</v>
      </c>
      <c r="C21" s="96">
        <v>2</v>
      </c>
      <c r="D21" s="96">
        <v>0</v>
      </c>
      <c r="E21" s="65">
        <f t="shared" si="1"/>
        <v>59</v>
      </c>
      <c r="F21" s="228"/>
      <c r="G21" s="228"/>
      <c r="H21" s="228"/>
      <c r="I21" s="228"/>
      <c r="J21" s="228"/>
      <c r="K21" s="228"/>
    </row>
    <row r="22" spans="1:11" s="88" customFormat="1" ht="12" customHeight="1">
      <c r="A22" s="81" t="s">
        <v>3513</v>
      </c>
      <c r="B22" s="96">
        <v>4</v>
      </c>
      <c r="C22" s="96">
        <v>0</v>
      </c>
      <c r="D22" s="96">
        <v>0</v>
      </c>
      <c r="E22" s="65">
        <f t="shared" si="1"/>
        <v>4</v>
      </c>
      <c r="F22" s="228"/>
      <c r="G22" s="228"/>
      <c r="H22" s="228"/>
      <c r="I22" s="228"/>
      <c r="J22" s="228"/>
      <c r="K22" s="228"/>
    </row>
    <row r="23" spans="1:11" s="88" customFormat="1" ht="12" customHeight="1">
      <c r="A23" s="81" t="s">
        <v>3538</v>
      </c>
      <c r="B23" s="96">
        <v>1</v>
      </c>
      <c r="C23" s="96">
        <v>0</v>
      </c>
      <c r="D23" s="96">
        <v>0</v>
      </c>
      <c r="E23" s="65">
        <f t="shared" si="1"/>
        <v>1</v>
      </c>
      <c r="F23" s="228"/>
      <c r="G23" s="228"/>
      <c r="H23" s="228"/>
      <c r="I23" s="228"/>
      <c r="J23" s="228"/>
      <c r="K23" s="228"/>
    </row>
    <row r="24" spans="1:11" s="88" customFormat="1" ht="12" customHeight="1">
      <c r="A24" s="81" t="s">
        <v>3540</v>
      </c>
      <c r="B24" s="96">
        <v>29</v>
      </c>
      <c r="C24" s="96">
        <v>1</v>
      </c>
      <c r="D24" s="96">
        <v>1</v>
      </c>
      <c r="E24" s="65">
        <f t="shared" si="1"/>
        <v>31</v>
      </c>
      <c r="F24" s="228"/>
      <c r="G24" s="228"/>
      <c r="H24" s="228"/>
      <c r="I24" s="228"/>
      <c r="J24" s="228"/>
      <c r="K24" s="228"/>
    </row>
    <row r="25" spans="1:11" s="88" customFormat="1" ht="12" customHeight="1">
      <c r="A25" s="81" t="s">
        <v>3541</v>
      </c>
      <c r="B25" s="96">
        <v>1</v>
      </c>
      <c r="C25" s="96">
        <v>0</v>
      </c>
      <c r="D25" s="96">
        <v>0</v>
      </c>
      <c r="E25" s="65">
        <f t="shared" si="1"/>
        <v>1</v>
      </c>
      <c r="F25" s="228"/>
      <c r="G25" s="228"/>
      <c r="H25" s="228"/>
      <c r="I25" s="228"/>
      <c r="J25" s="228"/>
      <c r="K25" s="228"/>
    </row>
    <row r="26" spans="1:11" s="88" customFormat="1" ht="12" customHeight="1">
      <c r="A26" s="81" t="s">
        <v>3542</v>
      </c>
      <c r="B26" s="96">
        <v>5</v>
      </c>
      <c r="C26" s="96">
        <v>0</v>
      </c>
      <c r="D26" s="96">
        <v>0</v>
      </c>
      <c r="E26" s="65">
        <f t="shared" si="1"/>
        <v>5</v>
      </c>
      <c r="F26" s="228"/>
      <c r="G26" s="228"/>
      <c r="H26" s="228"/>
      <c r="I26" s="228"/>
      <c r="J26" s="228"/>
      <c r="K26" s="228"/>
    </row>
    <row r="27" spans="1:11" s="88" customFormat="1" ht="12" customHeight="1">
      <c r="A27" s="81"/>
      <c r="B27" s="96"/>
      <c r="C27" s="96"/>
      <c r="D27" s="96"/>
      <c r="E27" s="65"/>
      <c r="F27" s="228"/>
      <c r="G27" s="228"/>
      <c r="H27" s="228"/>
      <c r="I27" s="228"/>
      <c r="J27" s="228"/>
      <c r="K27" s="228"/>
    </row>
    <row r="28" spans="1:11" s="88" customFormat="1" ht="12" customHeight="1">
      <c r="A28" s="81"/>
      <c r="B28" s="96"/>
      <c r="C28" s="96"/>
      <c r="D28" s="96"/>
      <c r="E28" s="65"/>
      <c r="F28" s="228"/>
      <c r="G28" s="228"/>
      <c r="H28" s="228"/>
      <c r="I28" s="228"/>
      <c r="J28" s="228"/>
      <c r="K28" s="228"/>
    </row>
    <row r="29" spans="1:11" s="88" customFormat="1" ht="12" customHeight="1">
      <c r="A29" s="81"/>
      <c r="B29" s="96"/>
      <c r="C29" s="96"/>
      <c r="D29" s="96"/>
      <c r="E29" s="65"/>
      <c r="F29" s="228"/>
      <c r="G29" s="228"/>
      <c r="H29" s="228"/>
      <c r="I29" s="228"/>
      <c r="J29" s="228"/>
      <c r="K29" s="228"/>
    </row>
    <row r="30" spans="1:11" s="88" customFormat="1" ht="12" customHeight="1">
      <c r="A30" s="81"/>
      <c r="B30" s="96"/>
      <c r="C30" s="96"/>
      <c r="D30" s="96"/>
      <c r="E30" s="65"/>
      <c r="F30" s="228"/>
      <c r="G30" s="228"/>
      <c r="H30" s="228"/>
      <c r="I30" s="228"/>
      <c r="J30" s="228"/>
      <c r="K30" s="228"/>
    </row>
    <row r="31" spans="1:11" s="88" customFormat="1" ht="12" customHeight="1">
      <c r="A31" s="81"/>
      <c r="B31" s="96"/>
      <c r="C31" s="96"/>
      <c r="D31" s="96"/>
      <c r="E31" s="65"/>
      <c r="F31" s="228"/>
      <c r="G31" s="228"/>
      <c r="H31" s="228"/>
      <c r="I31" s="228"/>
      <c r="J31" s="228"/>
      <c r="K31" s="228"/>
    </row>
    <row r="32" spans="1:11" s="88" customFormat="1" ht="12" customHeight="1">
      <c r="A32" s="81"/>
      <c r="B32" s="96"/>
      <c r="C32" s="96"/>
      <c r="D32" s="96"/>
      <c r="E32" s="65"/>
      <c r="F32" s="228"/>
      <c r="G32" s="228"/>
      <c r="H32" s="228"/>
      <c r="I32" s="228"/>
      <c r="J32" s="228"/>
      <c r="K32" s="228"/>
    </row>
    <row r="33" spans="1:11" s="88" customFormat="1" ht="12" customHeight="1">
      <c r="A33" s="81"/>
      <c r="B33" s="96"/>
      <c r="C33" s="96"/>
      <c r="D33" s="96"/>
      <c r="E33" s="65"/>
      <c r="F33" s="228"/>
      <c r="G33" s="228"/>
      <c r="H33" s="228"/>
      <c r="I33" s="228"/>
      <c r="J33" s="228"/>
      <c r="K33" s="228"/>
    </row>
    <row r="34" spans="1:11" s="88" customFormat="1" ht="12" customHeight="1">
      <c r="A34" s="81"/>
      <c r="B34" s="96"/>
      <c r="C34" s="96"/>
      <c r="D34" s="96"/>
      <c r="E34" s="65"/>
      <c r="F34" s="228"/>
      <c r="G34" s="228"/>
      <c r="H34" s="228"/>
      <c r="I34" s="228"/>
      <c r="J34" s="228"/>
      <c r="K34" s="228"/>
    </row>
    <row r="35" spans="1:11" s="88" customFormat="1" ht="12" customHeight="1">
      <c r="A35" s="81"/>
      <c r="B35" s="96"/>
      <c r="C35" s="96"/>
      <c r="D35" s="96"/>
      <c r="E35" s="65"/>
      <c r="F35" s="228"/>
      <c r="G35" s="228"/>
      <c r="H35" s="228"/>
      <c r="I35" s="228"/>
      <c r="J35" s="228"/>
      <c r="K35" s="228"/>
    </row>
    <row r="36" spans="1:11" s="88" customFormat="1" ht="12" customHeight="1">
      <c r="A36" s="81"/>
      <c r="B36" s="96"/>
      <c r="C36" s="96"/>
      <c r="D36" s="96"/>
      <c r="E36" s="65"/>
      <c r="F36" s="228"/>
      <c r="G36" s="228"/>
      <c r="H36" s="228"/>
      <c r="I36" s="228"/>
      <c r="J36" s="228"/>
      <c r="K36" s="228"/>
    </row>
    <row r="37" spans="1:11" s="88" customFormat="1" ht="12" customHeight="1">
      <c r="A37" s="81"/>
      <c r="B37" s="96"/>
      <c r="C37" s="96"/>
      <c r="D37" s="96"/>
      <c r="E37" s="65"/>
      <c r="F37" s="228"/>
      <c r="G37" s="228"/>
      <c r="H37" s="228"/>
      <c r="I37" s="228"/>
      <c r="J37" s="228"/>
      <c r="K37" s="228"/>
    </row>
    <row r="38" spans="1:11" s="88" customFormat="1" ht="12" customHeight="1">
      <c r="A38" s="81"/>
      <c r="B38" s="96"/>
      <c r="C38" s="96"/>
      <c r="D38" s="96"/>
      <c r="E38" s="65"/>
      <c r="F38" s="228"/>
      <c r="G38" s="228"/>
      <c r="H38" s="228"/>
      <c r="I38" s="228"/>
      <c r="J38" s="228"/>
      <c r="K38" s="228"/>
    </row>
    <row r="39" spans="1:11" s="88" customFormat="1" ht="12" customHeight="1">
      <c r="A39" s="81"/>
      <c r="B39" s="96"/>
      <c r="C39" s="96"/>
      <c r="D39" s="96"/>
      <c r="E39" s="65"/>
      <c r="F39" s="228"/>
      <c r="G39" s="228"/>
      <c r="H39" s="228"/>
      <c r="I39" s="228"/>
      <c r="J39" s="228"/>
      <c r="K39" s="228"/>
    </row>
    <row r="40" spans="1:11" s="88" customFormat="1" ht="12" customHeight="1">
      <c r="A40" s="81"/>
      <c r="B40" s="96"/>
      <c r="C40" s="96"/>
      <c r="D40" s="96"/>
      <c r="E40" s="65"/>
      <c r="F40" s="228"/>
      <c r="G40" s="228"/>
      <c r="H40" s="228"/>
      <c r="I40" s="228"/>
      <c r="J40" s="228"/>
      <c r="K40" s="228"/>
    </row>
    <row r="41" spans="1:11" s="88" customFormat="1" ht="12" customHeight="1">
      <c r="A41" s="81"/>
      <c r="B41" s="96"/>
      <c r="C41" s="96"/>
      <c r="D41" s="96"/>
      <c r="E41" s="65"/>
      <c r="F41" s="228"/>
      <c r="G41" s="228"/>
      <c r="H41" s="228"/>
      <c r="I41" s="228"/>
      <c r="J41" s="228"/>
      <c r="K41" s="228"/>
    </row>
    <row r="42" spans="1:11" s="88" customFormat="1" ht="12" customHeight="1">
      <c r="A42" s="81"/>
      <c r="B42" s="96"/>
      <c r="C42" s="96"/>
      <c r="D42" s="96"/>
      <c r="E42" s="65"/>
      <c r="F42" s="228"/>
      <c r="G42" s="228"/>
      <c r="H42" s="228"/>
      <c r="I42" s="228"/>
      <c r="J42" s="228"/>
      <c r="K42" s="228"/>
    </row>
    <row r="43" spans="1:11" s="88" customFormat="1" ht="12" customHeight="1">
      <c r="A43" s="81"/>
      <c r="B43" s="96"/>
      <c r="C43" s="96"/>
      <c r="D43" s="96"/>
      <c r="E43" s="65"/>
      <c r="F43" s="228"/>
      <c r="G43" s="228"/>
      <c r="H43" s="228"/>
      <c r="I43" s="228"/>
      <c r="J43" s="228"/>
      <c r="K43" s="228"/>
    </row>
    <row r="44" spans="1:11" s="88" customFormat="1" ht="12" customHeight="1">
      <c r="A44" s="81"/>
      <c r="B44" s="96"/>
      <c r="C44" s="96"/>
      <c r="D44" s="96"/>
      <c r="E44" s="65"/>
      <c r="F44" s="228"/>
      <c r="G44" s="228"/>
      <c r="H44" s="228"/>
      <c r="I44" s="228"/>
      <c r="J44" s="228"/>
      <c r="K44" s="228"/>
    </row>
    <row r="45" spans="1:11" s="88" customFormat="1" ht="12" customHeight="1">
      <c r="A45" s="81"/>
      <c r="B45" s="96"/>
      <c r="C45" s="96"/>
      <c r="D45" s="96"/>
      <c r="E45" s="65"/>
      <c r="F45" s="228"/>
      <c r="G45" s="228"/>
      <c r="H45" s="228"/>
      <c r="I45" s="228"/>
      <c r="J45" s="228"/>
      <c r="K45" s="228"/>
    </row>
    <row r="46" spans="1:11" s="88" customFormat="1" ht="12" customHeight="1">
      <c r="A46" s="81"/>
      <c r="B46" s="96"/>
      <c r="C46" s="96"/>
      <c r="D46" s="96"/>
      <c r="E46" s="65"/>
      <c r="F46" s="228"/>
      <c r="G46" s="228"/>
      <c r="H46" s="228"/>
      <c r="I46" s="228"/>
      <c r="J46" s="228"/>
      <c r="K46" s="228"/>
    </row>
    <row r="47" spans="1:11" s="88" customFormat="1" ht="12" customHeight="1">
      <c r="A47" s="81"/>
      <c r="B47" s="96"/>
      <c r="C47" s="96"/>
      <c r="D47" s="96"/>
      <c r="E47" s="65"/>
      <c r="F47" s="228"/>
      <c r="G47" s="228"/>
      <c r="H47" s="228"/>
      <c r="I47" s="228"/>
      <c r="J47" s="228"/>
      <c r="K47" s="228"/>
    </row>
    <row r="48" spans="1:11" s="88" customFormat="1" ht="12" customHeight="1">
      <c r="A48" s="81"/>
      <c r="B48" s="96"/>
      <c r="C48" s="96"/>
      <c r="D48" s="96"/>
      <c r="E48" s="65"/>
      <c r="F48" s="228"/>
      <c r="G48" s="228"/>
      <c r="H48" s="228"/>
      <c r="I48" s="228"/>
      <c r="J48" s="228"/>
      <c r="K48" s="228"/>
    </row>
    <row r="49" spans="1:11" s="88" customFormat="1" ht="12" customHeight="1">
      <c r="A49" s="81"/>
      <c r="B49" s="96"/>
      <c r="C49" s="96"/>
      <c r="D49" s="96"/>
      <c r="E49" s="65"/>
      <c r="F49" s="228"/>
      <c r="G49" s="228"/>
      <c r="H49" s="228"/>
      <c r="I49" s="228"/>
      <c r="J49" s="228"/>
      <c r="K49" s="228"/>
    </row>
    <row r="50" spans="1:11" s="88" customFormat="1" ht="12" customHeight="1">
      <c r="A50" s="81"/>
      <c r="B50" s="96"/>
      <c r="C50" s="96"/>
      <c r="D50" s="96"/>
      <c r="E50" s="65"/>
      <c r="F50" s="228"/>
      <c r="G50" s="228"/>
      <c r="H50" s="228"/>
      <c r="I50" s="228"/>
      <c r="J50" s="228"/>
      <c r="K50" s="228"/>
    </row>
    <row r="51" spans="1:11" s="88" customFormat="1" ht="12" customHeight="1">
      <c r="A51" s="81"/>
      <c r="B51" s="96"/>
      <c r="C51" s="96"/>
      <c r="D51" s="96"/>
      <c r="E51" s="65"/>
      <c r="F51" s="228"/>
      <c r="G51" s="228"/>
      <c r="H51" s="228"/>
      <c r="I51" s="228"/>
      <c r="J51" s="228"/>
      <c r="K51" s="228"/>
    </row>
    <row r="52" spans="1:11" s="88" customFormat="1" ht="12" customHeight="1">
      <c r="A52" s="81"/>
      <c r="B52" s="96"/>
      <c r="C52" s="96"/>
      <c r="D52" s="96"/>
      <c r="E52" s="65"/>
      <c r="F52" s="228"/>
      <c r="G52" s="228"/>
      <c r="H52" s="228"/>
      <c r="I52" s="228"/>
      <c r="J52" s="228"/>
      <c r="K52" s="228"/>
    </row>
    <row r="53" spans="1:11" s="88" customFormat="1" ht="12" customHeight="1">
      <c r="A53" s="81"/>
      <c r="B53" s="96"/>
      <c r="C53" s="96"/>
      <c r="D53" s="96"/>
      <c r="E53" s="65"/>
      <c r="F53" s="228"/>
      <c r="G53" s="228"/>
      <c r="H53" s="228"/>
      <c r="I53" s="228"/>
      <c r="J53" s="228"/>
      <c r="K53" s="228"/>
    </row>
    <row r="54" spans="1:11" s="88" customFormat="1" ht="12" customHeight="1">
      <c r="A54" s="81"/>
      <c r="B54" s="96"/>
      <c r="C54" s="96"/>
      <c r="D54" s="96"/>
      <c r="E54" s="65"/>
      <c r="F54" s="228"/>
      <c r="G54" s="228"/>
      <c r="H54" s="228"/>
      <c r="I54" s="228"/>
      <c r="J54" s="228"/>
      <c r="K54" s="228"/>
    </row>
    <row r="55" spans="1:11" s="88" customFormat="1" ht="12" customHeight="1">
      <c r="A55" s="81"/>
      <c r="B55" s="96"/>
      <c r="C55" s="96"/>
      <c r="D55" s="96"/>
      <c r="E55" s="65"/>
      <c r="F55" s="228"/>
      <c r="G55" s="228"/>
      <c r="H55" s="228"/>
      <c r="I55" s="228"/>
      <c r="J55" s="228"/>
      <c r="K55" s="228"/>
    </row>
    <row r="56" spans="1:11" s="88" customFormat="1" ht="12" customHeight="1">
      <c r="A56" s="81"/>
      <c r="B56" s="96"/>
      <c r="C56" s="96"/>
      <c r="D56" s="96"/>
      <c r="E56" s="65"/>
      <c r="F56" s="228"/>
      <c r="G56" s="228"/>
      <c r="H56" s="228"/>
      <c r="I56" s="228"/>
      <c r="J56" s="228"/>
      <c r="K56" s="228"/>
    </row>
    <row r="57" spans="1:11" s="88" customFormat="1" ht="12" customHeight="1">
      <c r="A57" s="81"/>
      <c r="B57" s="96"/>
      <c r="C57" s="96"/>
      <c r="D57" s="96"/>
      <c r="E57" s="65"/>
      <c r="F57" s="228"/>
      <c r="G57" s="228"/>
      <c r="H57" s="228"/>
      <c r="I57" s="228"/>
      <c r="J57" s="228"/>
      <c r="K57" s="228"/>
    </row>
    <row r="58" spans="1:11" s="88" customFormat="1" ht="12" customHeight="1">
      <c r="A58" s="81"/>
      <c r="B58" s="96"/>
      <c r="C58" s="96"/>
      <c r="D58" s="96"/>
      <c r="E58" s="65"/>
      <c r="F58" s="228"/>
      <c r="G58" s="228"/>
      <c r="H58" s="228"/>
      <c r="I58" s="228"/>
      <c r="J58" s="228"/>
      <c r="K58" s="228"/>
    </row>
    <row r="59" spans="1:11" s="88" customFormat="1" ht="12" customHeight="1">
      <c r="A59" s="81"/>
      <c r="B59" s="96"/>
      <c r="C59" s="96"/>
      <c r="D59" s="96"/>
      <c r="E59" s="65"/>
      <c r="F59" s="228"/>
      <c r="G59" s="228"/>
      <c r="H59" s="228"/>
      <c r="I59" s="228"/>
      <c r="J59" s="228"/>
      <c r="K59" s="228"/>
    </row>
    <row r="60" spans="1:11" s="88" customFormat="1" ht="12" customHeight="1">
      <c r="A60" s="81"/>
      <c r="B60" s="96"/>
      <c r="C60" s="96"/>
      <c r="D60" s="96"/>
      <c r="E60" s="65"/>
      <c r="F60" s="228"/>
      <c r="G60" s="228"/>
      <c r="H60" s="228"/>
      <c r="I60" s="228"/>
      <c r="J60" s="228"/>
      <c r="K60" s="228"/>
    </row>
    <row r="61" spans="1:11" s="88" customFormat="1" ht="12" customHeight="1">
      <c r="A61" s="81"/>
      <c r="B61" s="96"/>
      <c r="C61" s="96"/>
      <c r="D61" s="96"/>
      <c r="E61" s="65"/>
      <c r="F61" s="228"/>
      <c r="G61" s="228"/>
      <c r="H61" s="228"/>
      <c r="I61" s="228"/>
      <c r="J61" s="228"/>
      <c r="K61" s="228"/>
    </row>
    <row r="62" spans="1:11" s="88" customFormat="1" ht="12" customHeight="1">
      <c r="A62" s="81"/>
      <c r="B62" s="96"/>
      <c r="C62" s="96"/>
      <c r="D62" s="96"/>
      <c r="E62" s="65"/>
      <c r="F62" s="228"/>
      <c r="G62" s="228"/>
      <c r="H62" s="228"/>
      <c r="I62" s="228"/>
      <c r="J62" s="228"/>
      <c r="K62" s="228"/>
    </row>
    <row r="63" spans="1:11" s="88" customFormat="1" ht="12" customHeight="1">
      <c r="A63" s="81"/>
      <c r="B63" s="96"/>
      <c r="C63" s="96"/>
      <c r="D63" s="96"/>
      <c r="E63" s="65"/>
      <c r="F63" s="228"/>
      <c r="G63" s="228"/>
      <c r="H63" s="228"/>
      <c r="I63" s="228"/>
      <c r="J63" s="228"/>
      <c r="K63" s="228"/>
    </row>
    <row r="64" spans="1:11" s="88" customFormat="1" ht="12" customHeight="1">
      <c r="A64" s="81"/>
      <c r="B64" s="96"/>
      <c r="C64" s="96"/>
      <c r="D64" s="96"/>
      <c r="E64" s="65"/>
      <c r="F64" s="228"/>
      <c r="G64" s="228"/>
      <c r="H64" s="228"/>
      <c r="I64" s="228"/>
      <c r="J64" s="228"/>
      <c r="K64" s="228"/>
    </row>
    <row r="65" spans="1:11" s="88" customFormat="1" ht="12" customHeight="1">
      <c r="A65" s="81"/>
      <c r="B65" s="96"/>
      <c r="C65" s="96"/>
      <c r="D65" s="96"/>
      <c r="E65" s="65"/>
      <c r="F65" s="228"/>
      <c r="G65" s="228"/>
      <c r="H65" s="228"/>
      <c r="I65" s="228"/>
      <c r="J65" s="228"/>
      <c r="K65" s="228"/>
    </row>
    <row r="66" spans="1:11" s="88" customFormat="1" ht="12" customHeight="1">
      <c r="A66" s="81"/>
      <c r="B66" s="96"/>
      <c r="C66" s="96"/>
      <c r="D66" s="96"/>
      <c r="E66" s="65"/>
      <c r="F66" s="228"/>
      <c r="G66" s="228"/>
      <c r="H66" s="228"/>
      <c r="I66" s="228"/>
      <c r="J66" s="228"/>
      <c r="K66" s="228"/>
    </row>
    <row r="67" spans="1:11" s="88" customFormat="1" ht="12" customHeight="1">
      <c r="A67" s="81"/>
      <c r="B67" s="96"/>
      <c r="C67" s="96"/>
      <c r="D67" s="96"/>
      <c r="E67" s="65"/>
      <c r="F67" s="228"/>
      <c r="G67" s="228"/>
      <c r="H67" s="228"/>
      <c r="I67" s="228"/>
      <c r="J67" s="228"/>
      <c r="K67" s="228"/>
    </row>
    <row r="68" spans="1:11" s="88" customFormat="1" ht="12" customHeight="1">
      <c r="A68" s="81"/>
      <c r="B68" s="96"/>
      <c r="C68" s="96"/>
      <c r="D68" s="96"/>
      <c r="E68" s="65"/>
      <c r="F68" s="228"/>
      <c r="G68" s="228"/>
      <c r="H68" s="228"/>
      <c r="I68" s="228"/>
      <c r="J68" s="228"/>
      <c r="K68" s="228"/>
    </row>
    <row r="69" spans="1:11" s="88" customFormat="1" ht="12" customHeight="1">
      <c r="A69" s="81"/>
      <c r="B69" s="96"/>
      <c r="C69" s="96"/>
      <c r="D69" s="96"/>
      <c r="E69" s="65"/>
      <c r="F69" s="228"/>
      <c r="G69" s="228"/>
      <c r="H69" s="228"/>
      <c r="I69" s="228"/>
      <c r="J69" s="228"/>
      <c r="K69" s="228"/>
    </row>
    <row r="70" spans="1:11" s="88" customFormat="1" ht="12" customHeight="1">
      <c r="A70" s="81"/>
      <c r="B70" s="96"/>
      <c r="C70" s="96"/>
      <c r="D70" s="96"/>
      <c r="E70" s="65"/>
      <c r="F70" s="228"/>
      <c r="G70" s="228"/>
      <c r="H70" s="228"/>
      <c r="I70" s="228"/>
      <c r="J70" s="228"/>
      <c r="K70" s="228"/>
    </row>
    <row r="71" spans="1:11" s="88" customFormat="1" ht="12" customHeight="1">
      <c r="A71" s="81"/>
      <c r="B71" s="96"/>
      <c r="C71" s="96"/>
      <c r="D71" s="96"/>
      <c r="E71" s="65"/>
      <c r="F71" s="228"/>
      <c r="G71" s="228"/>
      <c r="H71" s="228"/>
      <c r="I71" s="228"/>
      <c r="J71" s="228"/>
      <c r="K71" s="228"/>
    </row>
    <row r="72" spans="1:11" s="88" customFormat="1" ht="12" customHeight="1">
      <c r="A72" s="81"/>
      <c r="B72" s="96"/>
      <c r="C72" s="96"/>
      <c r="D72" s="96"/>
      <c r="E72" s="65"/>
      <c r="F72" s="228"/>
      <c r="G72" s="228"/>
      <c r="H72" s="228"/>
      <c r="I72" s="228"/>
      <c r="J72" s="228"/>
      <c r="K72" s="228"/>
    </row>
    <row r="73" spans="1:11" s="88" customFormat="1" ht="12" customHeight="1">
      <c r="A73" s="81"/>
      <c r="B73" s="96"/>
      <c r="C73" s="96"/>
      <c r="D73" s="96"/>
      <c r="E73" s="65"/>
      <c r="F73" s="228"/>
      <c r="G73" s="228"/>
      <c r="H73" s="228"/>
      <c r="I73" s="228"/>
      <c r="J73" s="228"/>
      <c r="K73" s="228"/>
    </row>
    <row r="74" spans="1:11" s="88" customFormat="1" ht="12" customHeight="1">
      <c r="A74" s="81"/>
      <c r="B74" s="96"/>
      <c r="C74" s="96"/>
      <c r="D74" s="96"/>
      <c r="E74" s="65"/>
      <c r="F74" s="228"/>
      <c r="G74" s="228"/>
      <c r="H74" s="228"/>
      <c r="I74" s="228"/>
      <c r="J74" s="228"/>
      <c r="K74" s="228"/>
    </row>
    <row r="75" spans="1:11" s="88" customFormat="1" ht="12" customHeight="1">
      <c r="A75" s="81"/>
      <c r="B75" s="96"/>
      <c r="C75" s="96"/>
      <c r="D75" s="96"/>
      <c r="E75" s="65"/>
      <c r="F75" s="228"/>
      <c r="G75" s="228"/>
      <c r="H75" s="228"/>
      <c r="I75" s="228"/>
      <c r="J75" s="228"/>
      <c r="K75" s="228"/>
    </row>
    <row r="76" spans="1:11" s="88" customFormat="1" ht="12" customHeight="1">
      <c r="A76" s="81"/>
      <c r="B76" s="96"/>
      <c r="C76" s="96"/>
      <c r="D76" s="96"/>
      <c r="E76" s="65"/>
      <c r="F76" s="228"/>
      <c r="G76" s="228"/>
      <c r="H76" s="228"/>
      <c r="I76" s="228"/>
      <c r="J76" s="228"/>
      <c r="K76" s="228"/>
    </row>
    <row r="77" spans="1:11" s="88" customFormat="1" ht="12" customHeight="1">
      <c r="A77" s="81"/>
      <c r="B77" s="96"/>
      <c r="C77" s="96"/>
      <c r="D77" s="96"/>
      <c r="E77" s="65"/>
      <c r="F77" s="228"/>
      <c r="G77" s="228"/>
      <c r="H77" s="228"/>
      <c r="I77" s="228"/>
      <c r="J77" s="228"/>
      <c r="K77" s="228"/>
    </row>
    <row r="78" spans="1:11" s="88" customFormat="1" ht="12" customHeight="1">
      <c r="A78" s="81"/>
      <c r="B78" s="96"/>
      <c r="C78" s="96"/>
      <c r="D78" s="96"/>
      <c r="E78" s="65"/>
      <c r="F78" s="228"/>
      <c r="G78" s="228"/>
      <c r="H78" s="228"/>
      <c r="I78" s="228"/>
      <c r="J78" s="228"/>
      <c r="K78" s="228"/>
    </row>
    <row r="79" spans="1:11" s="88" customFormat="1" ht="12" customHeight="1">
      <c r="A79" s="81"/>
      <c r="B79" s="96"/>
      <c r="C79" s="96"/>
      <c r="D79" s="96"/>
      <c r="E79" s="65"/>
      <c r="F79" s="228"/>
      <c r="G79" s="228"/>
      <c r="H79" s="228"/>
      <c r="I79" s="228"/>
      <c r="J79" s="228"/>
      <c r="K79" s="228"/>
    </row>
    <row r="80" spans="1:11" s="88" customFormat="1" ht="12" customHeight="1">
      <c r="A80" s="81"/>
      <c r="B80" s="96"/>
      <c r="C80" s="96"/>
      <c r="D80" s="96"/>
      <c r="E80" s="65"/>
      <c r="F80" s="228"/>
      <c r="G80" s="228"/>
      <c r="H80" s="228"/>
      <c r="I80" s="228"/>
      <c r="J80" s="228"/>
      <c r="K80" s="228"/>
    </row>
    <row r="81" spans="1:11" s="88" customFormat="1" ht="12" customHeight="1">
      <c r="A81" s="81"/>
      <c r="B81" s="96"/>
      <c r="C81" s="96"/>
      <c r="D81" s="96"/>
      <c r="E81" s="65"/>
      <c r="F81" s="228"/>
      <c r="G81" s="228"/>
      <c r="H81" s="228"/>
      <c r="I81" s="228"/>
      <c r="J81" s="228"/>
      <c r="K81" s="228"/>
    </row>
    <row r="82" spans="1:11" s="88" customFormat="1" ht="12" customHeight="1">
      <c r="A82" s="81"/>
      <c r="B82" s="96"/>
      <c r="C82" s="96"/>
      <c r="D82" s="96"/>
      <c r="E82" s="65"/>
      <c r="F82" s="228"/>
      <c r="G82" s="228"/>
      <c r="H82" s="228"/>
      <c r="I82" s="228"/>
      <c r="J82" s="228"/>
      <c r="K82" s="228"/>
    </row>
    <row r="83" spans="1:11" s="88" customFormat="1" ht="12" customHeight="1">
      <c r="A83" s="81"/>
      <c r="B83" s="96"/>
      <c r="C83" s="96"/>
      <c r="D83" s="96"/>
      <c r="E83" s="65"/>
      <c r="F83" s="228"/>
      <c r="G83" s="228"/>
      <c r="H83" s="228"/>
      <c r="I83" s="228"/>
      <c r="J83" s="228"/>
      <c r="K83" s="228"/>
    </row>
    <row r="84" spans="1:11" s="88" customFormat="1" ht="12" customHeight="1">
      <c r="A84" s="81"/>
      <c r="B84" s="96"/>
      <c r="C84" s="96"/>
      <c r="D84" s="96"/>
      <c r="E84" s="65"/>
      <c r="F84" s="228"/>
      <c r="G84" s="228"/>
      <c r="H84" s="228"/>
      <c r="I84" s="228"/>
      <c r="J84" s="228"/>
      <c r="K84" s="228"/>
    </row>
    <row r="85" spans="1:11" s="88" customFormat="1" ht="12" customHeight="1">
      <c r="A85" s="81"/>
      <c r="B85" s="96"/>
      <c r="C85" s="96"/>
      <c r="D85" s="96"/>
      <c r="E85" s="65"/>
      <c r="F85" s="228"/>
      <c r="G85" s="228"/>
      <c r="H85" s="228"/>
      <c r="I85" s="228"/>
      <c r="J85" s="228"/>
      <c r="K85" s="228"/>
    </row>
    <row r="86" spans="1:11" s="88" customFormat="1" ht="12" customHeight="1">
      <c r="A86" s="81"/>
      <c r="B86" s="96"/>
      <c r="C86" s="96"/>
      <c r="D86" s="96"/>
      <c r="E86" s="65"/>
      <c r="F86" s="228"/>
      <c r="G86" s="228"/>
      <c r="H86" s="228"/>
      <c r="I86" s="228"/>
      <c r="J86" s="228"/>
      <c r="K86" s="228"/>
    </row>
    <row r="87" spans="1:11" s="88" customFormat="1" ht="12" customHeight="1">
      <c r="A87" s="81"/>
      <c r="B87" s="96"/>
      <c r="C87" s="96"/>
      <c r="D87" s="96"/>
      <c r="E87" s="65"/>
      <c r="F87" s="228"/>
      <c r="G87" s="228"/>
      <c r="H87" s="228"/>
      <c r="I87" s="228"/>
      <c r="J87" s="228"/>
      <c r="K87" s="228"/>
    </row>
    <row r="88" spans="1:11" s="88" customFormat="1" ht="12" customHeight="1">
      <c r="A88" s="81"/>
      <c r="B88" s="96"/>
      <c r="C88" s="96"/>
      <c r="D88" s="96"/>
      <c r="E88" s="65"/>
      <c r="F88" s="228"/>
      <c r="G88" s="228"/>
      <c r="H88" s="228"/>
      <c r="I88" s="228"/>
      <c r="J88" s="228"/>
      <c r="K88" s="228"/>
    </row>
    <row r="89" spans="1:11" s="88" customFormat="1" ht="12" customHeight="1">
      <c r="A89" s="81"/>
      <c r="B89" s="96"/>
      <c r="C89" s="96"/>
      <c r="D89" s="96"/>
      <c r="E89" s="65"/>
      <c r="F89" s="228"/>
      <c r="G89" s="228"/>
      <c r="H89" s="228"/>
      <c r="I89" s="228"/>
      <c r="J89" s="228"/>
      <c r="K89" s="228"/>
    </row>
    <row r="90" spans="1:11" s="88" customFormat="1" ht="12" customHeight="1">
      <c r="A90" s="81"/>
      <c r="B90" s="96"/>
      <c r="C90" s="96"/>
      <c r="D90" s="96"/>
      <c r="E90" s="65"/>
      <c r="F90" s="228"/>
      <c r="G90" s="228"/>
      <c r="H90" s="228"/>
      <c r="I90" s="228"/>
      <c r="J90" s="228"/>
      <c r="K90" s="228"/>
    </row>
    <row r="91" spans="1:11" s="88" customFormat="1" ht="12" customHeight="1">
      <c r="A91" s="81"/>
      <c r="B91" s="96"/>
      <c r="C91" s="96"/>
      <c r="D91" s="96"/>
      <c r="E91" s="65"/>
      <c r="F91" s="228"/>
      <c r="G91" s="228"/>
      <c r="H91" s="228"/>
      <c r="I91" s="228"/>
      <c r="J91" s="228"/>
      <c r="K91" s="228"/>
    </row>
    <row r="92" spans="1:11" s="88" customFormat="1" ht="12" customHeight="1">
      <c r="A92" s="81"/>
      <c r="B92" s="96"/>
      <c r="C92" s="96"/>
      <c r="D92" s="96"/>
      <c r="E92" s="65"/>
      <c r="F92" s="228"/>
      <c r="G92" s="228"/>
      <c r="H92" s="228"/>
      <c r="I92" s="228"/>
      <c r="J92" s="228"/>
      <c r="K92" s="228"/>
    </row>
    <row r="93" spans="1:11" s="88" customFormat="1" ht="12" customHeight="1">
      <c r="A93" s="81"/>
      <c r="B93" s="96"/>
      <c r="C93" s="96"/>
      <c r="D93" s="96"/>
      <c r="E93" s="65"/>
      <c r="F93" s="228"/>
      <c r="G93" s="228"/>
      <c r="H93" s="228"/>
      <c r="I93" s="228"/>
      <c r="J93" s="228"/>
      <c r="K93" s="228"/>
    </row>
    <row r="94" spans="1:11" s="88" customFormat="1" ht="12" customHeight="1">
      <c r="A94" s="81"/>
      <c r="B94" s="96"/>
      <c r="C94" s="96"/>
      <c r="D94" s="96"/>
      <c r="E94" s="65"/>
      <c r="F94" s="228"/>
      <c r="G94" s="228"/>
      <c r="H94" s="228"/>
      <c r="I94" s="228"/>
      <c r="J94" s="228"/>
      <c r="K94" s="228"/>
    </row>
    <row r="95" spans="1:11" s="88" customFormat="1" ht="12" customHeight="1">
      <c r="A95" s="81"/>
      <c r="B95" s="96"/>
      <c r="C95" s="96"/>
      <c r="D95" s="96"/>
      <c r="E95" s="65"/>
      <c r="F95" s="228"/>
      <c r="G95" s="228"/>
      <c r="H95" s="228"/>
      <c r="I95" s="228"/>
      <c r="J95" s="228"/>
      <c r="K95" s="228"/>
    </row>
    <row r="96" spans="1:11" s="88" customFormat="1" ht="12" customHeight="1">
      <c r="A96" s="81"/>
      <c r="B96" s="96"/>
      <c r="C96" s="96"/>
      <c r="D96" s="96"/>
      <c r="E96" s="65"/>
      <c r="F96" s="228"/>
      <c r="G96" s="228"/>
      <c r="H96" s="228"/>
      <c r="I96" s="228"/>
      <c r="J96" s="228"/>
      <c r="K96" s="228"/>
    </row>
    <row r="97" spans="1:11" s="88" customFormat="1" ht="12" customHeight="1">
      <c r="A97" s="81"/>
      <c r="B97" s="96"/>
      <c r="C97" s="96"/>
      <c r="D97" s="96"/>
      <c r="E97" s="65"/>
      <c r="F97" s="228"/>
      <c r="G97" s="228"/>
      <c r="H97" s="228"/>
      <c r="I97" s="228"/>
      <c r="J97" s="228"/>
      <c r="K97" s="228"/>
    </row>
    <row r="98" spans="1:11" s="88" customFormat="1" ht="12" customHeight="1">
      <c r="A98" s="81"/>
      <c r="B98" s="96"/>
      <c r="C98" s="96"/>
      <c r="D98" s="96"/>
      <c r="E98" s="65"/>
      <c r="F98" s="228"/>
      <c r="G98" s="228"/>
      <c r="H98" s="228"/>
      <c r="I98" s="228"/>
      <c r="J98" s="228"/>
      <c r="K98" s="228"/>
    </row>
    <row r="99" spans="1:11" s="88" customFormat="1" ht="12" customHeight="1">
      <c r="A99" s="81"/>
      <c r="B99" s="96"/>
      <c r="C99" s="96"/>
      <c r="D99" s="96"/>
      <c r="E99" s="65"/>
      <c r="F99" s="228"/>
      <c r="G99" s="228"/>
      <c r="H99" s="228"/>
      <c r="I99" s="228"/>
      <c r="J99" s="228"/>
      <c r="K99" s="228"/>
    </row>
    <row r="100" spans="1:11" s="88" customFormat="1" ht="12" customHeight="1">
      <c r="A100" s="81"/>
      <c r="B100" s="96"/>
      <c r="C100" s="96"/>
      <c r="D100" s="96"/>
      <c r="E100" s="65"/>
      <c r="F100" s="228"/>
      <c r="G100" s="228"/>
      <c r="H100" s="228"/>
      <c r="I100" s="228"/>
      <c r="J100" s="228"/>
      <c r="K100" s="228"/>
    </row>
    <row r="101" spans="1:11" s="88" customFormat="1" ht="12" customHeight="1">
      <c r="A101" s="81"/>
      <c r="B101" s="96"/>
      <c r="C101" s="96"/>
      <c r="D101" s="96"/>
      <c r="E101" s="65"/>
      <c r="F101" s="228"/>
      <c r="G101" s="228"/>
      <c r="H101" s="228"/>
      <c r="I101" s="228"/>
      <c r="J101" s="228"/>
      <c r="K101" s="228"/>
    </row>
    <row r="102" spans="1:11" s="88" customFormat="1" ht="12" customHeight="1">
      <c r="A102" s="81"/>
      <c r="B102" s="96"/>
      <c r="C102" s="96"/>
      <c r="D102" s="96"/>
      <c r="E102" s="65"/>
      <c r="F102" s="228"/>
      <c r="G102" s="228"/>
      <c r="H102" s="228"/>
      <c r="I102" s="228"/>
      <c r="J102" s="228"/>
      <c r="K102" s="228"/>
    </row>
    <row r="103" spans="1:11" s="88" customFormat="1" ht="12" customHeight="1">
      <c r="A103" s="81"/>
      <c r="B103" s="96"/>
      <c r="C103" s="96"/>
      <c r="D103" s="96"/>
      <c r="E103" s="65"/>
      <c r="F103" s="228"/>
      <c r="G103" s="228"/>
      <c r="H103" s="228"/>
      <c r="I103" s="228"/>
      <c r="J103" s="228"/>
      <c r="K103" s="228"/>
    </row>
    <row r="104" spans="1:11" s="88" customFormat="1" ht="12" customHeight="1">
      <c r="A104" s="81"/>
      <c r="B104" s="96"/>
      <c r="C104" s="96"/>
      <c r="D104" s="96"/>
      <c r="E104" s="65"/>
      <c r="F104" s="228"/>
      <c r="G104" s="228"/>
      <c r="H104" s="228"/>
      <c r="I104" s="228"/>
      <c r="J104" s="228"/>
      <c r="K104" s="228"/>
    </row>
    <row r="105" spans="1:11" s="88" customFormat="1" ht="12" customHeight="1">
      <c r="A105" s="81"/>
      <c r="B105" s="96"/>
      <c r="C105" s="96"/>
      <c r="D105" s="96"/>
      <c r="E105" s="65"/>
      <c r="F105" s="228"/>
      <c r="G105" s="228"/>
      <c r="H105" s="228"/>
      <c r="I105" s="228"/>
      <c r="J105" s="228"/>
      <c r="K105" s="228"/>
    </row>
    <row r="106" spans="1:11" s="88" customFormat="1" ht="12" customHeight="1">
      <c r="A106" s="81"/>
      <c r="B106" s="96"/>
      <c r="C106" s="96"/>
      <c r="D106" s="96"/>
      <c r="E106" s="65"/>
      <c r="F106" s="228"/>
      <c r="G106" s="228"/>
      <c r="H106" s="228"/>
      <c r="I106" s="228"/>
      <c r="J106" s="228"/>
      <c r="K106" s="228"/>
    </row>
    <row r="107" spans="1:11" s="88" customFormat="1" ht="12" customHeight="1">
      <c r="A107" s="81"/>
      <c r="B107" s="96"/>
      <c r="C107" s="96"/>
      <c r="D107" s="96"/>
      <c r="E107" s="65"/>
      <c r="F107" s="228"/>
      <c r="G107" s="228"/>
      <c r="H107" s="228"/>
      <c r="I107" s="228"/>
      <c r="J107" s="228"/>
      <c r="K107" s="228"/>
    </row>
    <row r="108" spans="1:11" s="88" customFormat="1" ht="12" customHeight="1">
      <c r="A108" s="81"/>
      <c r="B108" s="96"/>
      <c r="C108" s="96"/>
      <c r="D108" s="96"/>
      <c r="E108" s="65"/>
      <c r="F108" s="228"/>
      <c r="G108" s="228"/>
      <c r="H108" s="228"/>
      <c r="I108" s="228"/>
      <c r="J108" s="228"/>
      <c r="K108" s="228"/>
    </row>
    <row r="109" spans="1:11" s="88" customFormat="1" ht="12" customHeight="1">
      <c r="A109" s="81"/>
      <c r="B109" s="96"/>
      <c r="C109" s="96"/>
      <c r="D109" s="96"/>
      <c r="E109" s="65"/>
      <c r="F109" s="228"/>
      <c r="G109" s="228"/>
      <c r="H109" s="228"/>
      <c r="I109" s="228"/>
      <c r="J109" s="228"/>
      <c r="K109" s="228"/>
    </row>
    <row r="110" spans="1:11" s="88" customFormat="1" ht="12" customHeight="1">
      <c r="A110" s="81"/>
      <c r="B110" s="96"/>
      <c r="C110" s="96"/>
      <c r="D110" s="96"/>
      <c r="E110" s="65"/>
      <c r="F110" s="228"/>
      <c r="G110" s="228"/>
      <c r="H110" s="228"/>
      <c r="I110" s="228"/>
      <c r="J110" s="228"/>
      <c r="K110" s="228"/>
    </row>
    <row r="111" spans="1:11" s="88" customFormat="1" ht="12" customHeight="1">
      <c r="A111" s="81"/>
      <c r="B111" s="96"/>
      <c r="C111" s="96"/>
      <c r="D111" s="96"/>
      <c r="E111" s="65"/>
      <c r="F111" s="228"/>
      <c r="G111" s="228"/>
      <c r="H111" s="228"/>
      <c r="I111" s="228"/>
      <c r="J111" s="228"/>
      <c r="K111" s="228"/>
    </row>
    <row r="112" spans="1:11" s="88" customFormat="1" ht="12" customHeight="1">
      <c r="A112" s="81"/>
      <c r="B112" s="96"/>
      <c r="C112" s="96"/>
      <c r="D112" s="96"/>
      <c r="E112" s="65"/>
      <c r="F112" s="228"/>
      <c r="G112" s="228"/>
      <c r="H112" s="228"/>
      <c r="I112" s="228"/>
      <c r="J112" s="228"/>
      <c r="K112" s="228"/>
    </row>
    <row r="113" spans="1:11" s="88" customFormat="1" ht="12" customHeight="1">
      <c r="A113" s="81"/>
      <c r="B113" s="96"/>
      <c r="C113" s="96"/>
      <c r="D113" s="96"/>
      <c r="E113" s="65"/>
      <c r="F113" s="228"/>
      <c r="G113" s="228"/>
      <c r="H113" s="228"/>
      <c r="I113" s="228"/>
      <c r="J113" s="228"/>
      <c r="K113" s="228"/>
    </row>
    <row r="114" spans="1:11" s="88" customFormat="1" ht="12" customHeight="1">
      <c r="A114" s="81"/>
      <c r="B114" s="96"/>
      <c r="C114" s="96"/>
      <c r="D114" s="96"/>
      <c r="E114" s="65"/>
      <c r="F114" s="228"/>
      <c r="G114" s="228"/>
      <c r="H114" s="228"/>
      <c r="I114" s="228"/>
      <c r="J114" s="228"/>
      <c r="K114" s="228"/>
    </row>
    <row r="115" spans="1:11" s="88" customFormat="1" ht="12" customHeight="1">
      <c r="A115" s="81"/>
      <c r="B115" s="96"/>
      <c r="C115" s="96"/>
      <c r="D115" s="96"/>
      <c r="E115" s="65"/>
      <c r="F115" s="228"/>
      <c r="G115" s="228"/>
      <c r="H115" s="228"/>
      <c r="I115" s="228"/>
      <c r="J115" s="228"/>
      <c r="K115" s="228"/>
    </row>
    <row r="116" spans="1:11" s="88" customFormat="1" ht="12" customHeight="1">
      <c r="A116" s="81"/>
      <c r="B116" s="96"/>
      <c r="C116" s="96"/>
      <c r="D116" s="96"/>
      <c r="E116" s="65"/>
      <c r="F116" s="228"/>
      <c r="G116" s="228"/>
      <c r="H116" s="228"/>
      <c r="I116" s="228"/>
      <c r="J116" s="228"/>
      <c r="K116" s="228"/>
    </row>
    <row r="117" spans="1:11" s="88" customFormat="1" ht="12" customHeight="1">
      <c r="A117" s="81"/>
      <c r="B117" s="96"/>
      <c r="C117" s="96"/>
      <c r="D117" s="96"/>
      <c r="E117" s="65"/>
      <c r="F117" s="228"/>
      <c r="G117" s="228"/>
      <c r="H117" s="228"/>
      <c r="I117" s="228"/>
      <c r="J117" s="228"/>
      <c r="K117" s="228"/>
    </row>
    <row r="118" spans="1:11" s="88" customFormat="1" ht="12" customHeight="1">
      <c r="A118" s="81"/>
      <c r="B118" s="96"/>
      <c r="C118" s="96"/>
      <c r="D118" s="96"/>
      <c r="E118" s="65"/>
      <c r="F118" s="228"/>
      <c r="G118" s="228"/>
      <c r="H118" s="228"/>
      <c r="I118" s="228"/>
      <c r="J118" s="228"/>
      <c r="K118" s="228"/>
    </row>
    <row r="119" spans="1:11" s="88" customFormat="1" ht="12" customHeight="1">
      <c r="A119" s="81"/>
      <c r="B119" s="96"/>
      <c r="C119" s="96"/>
      <c r="D119" s="96"/>
      <c r="E119" s="65"/>
      <c r="F119" s="228"/>
      <c r="G119" s="228"/>
      <c r="H119" s="228"/>
      <c r="I119" s="228"/>
      <c r="J119" s="228"/>
      <c r="K119" s="228"/>
    </row>
    <row r="120" spans="1:11" s="88" customFormat="1" ht="12" customHeight="1">
      <c r="A120" s="81"/>
      <c r="B120" s="96"/>
      <c r="C120" s="96"/>
      <c r="D120" s="96"/>
      <c r="E120" s="65"/>
      <c r="F120" s="228"/>
      <c r="G120" s="228"/>
      <c r="H120" s="228"/>
      <c r="I120" s="228"/>
      <c r="J120" s="228"/>
      <c r="K120" s="228"/>
    </row>
    <row r="121" spans="1:11" s="88" customFormat="1" ht="12" customHeight="1">
      <c r="A121" s="81"/>
      <c r="B121" s="96"/>
      <c r="C121" s="96"/>
      <c r="D121" s="96"/>
      <c r="E121" s="65"/>
      <c r="F121" s="228"/>
      <c r="G121" s="228"/>
      <c r="H121" s="228"/>
      <c r="I121" s="228"/>
      <c r="J121" s="228"/>
      <c r="K121" s="228"/>
    </row>
    <row r="122" spans="1:11" s="88" customFormat="1" ht="12" customHeight="1">
      <c r="A122" s="81"/>
      <c r="B122" s="96"/>
      <c r="C122" s="96"/>
      <c r="D122" s="96"/>
      <c r="E122" s="65"/>
      <c r="F122" s="228"/>
      <c r="G122" s="228"/>
      <c r="H122" s="228"/>
      <c r="I122" s="228"/>
      <c r="J122" s="228"/>
      <c r="K122" s="228"/>
    </row>
    <row r="123" spans="1:11" s="88" customFormat="1" ht="12" customHeight="1">
      <c r="A123" s="81"/>
      <c r="B123" s="96"/>
      <c r="C123" s="96"/>
      <c r="D123" s="96"/>
      <c r="E123" s="65"/>
      <c r="F123" s="228"/>
      <c r="G123" s="228"/>
      <c r="H123" s="228"/>
      <c r="I123" s="228"/>
      <c r="J123" s="228"/>
      <c r="K123" s="228"/>
    </row>
    <row r="124" spans="1:11" s="88" customFormat="1" ht="12" customHeight="1">
      <c r="A124" s="81"/>
      <c r="B124" s="96"/>
      <c r="C124" s="96"/>
      <c r="D124" s="96"/>
      <c r="E124" s="65"/>
      <c r="F124" s="228"/>
      <c r="G124" s="228"/>
      <c r="H124" s="228"/>
      <c r="I124" s="228"/>
      <c r="J124" s="228"/>
      <c r="K124" s="228"/>
    </row>
    <row r="125" spans="1:11" s="88" customFormat="1" ht="12" customHeight="1">
      <c r="A125" s="81"/>
      <c r="B125" s="96"/>
      <c r="C125" s="96"/>
      <c r="D125" s="96"/>
      <c r="E125" s="65"/>
      <c r="F125" s="228"/>
      <c r="G125" s="228"/>
      <c r="H125" s="228"/>
      <c r="I125" s="228"/>
      <c r="J125" s="228"/>
      <c r="K125" s="228"/>
    </row>
    <row r="126" spans="1:11" s="88" customFormat="1" ht="12" customHeight="1">
      <c r="A126" s="81"/>
      <c r="B126" s="96"/>
      <c r="C126" s="96"/>
      <c r="D126" s="96"/>
      <c r="E126" s="65"/>
      <c r="F126" s="228"/>
      <c r="G126" s="228"/>
      <c r="H126" s="228"/>
      <c r="I126" s="228"/>
      <c r="J126" s="228"/>
      <c r="K126" s="228"/>
    </row>
    <row r="127" spans="1:11" s="88" customFormat="1" ht="12" customHeight="1">
      <c r="A127" s="81"/>
      <c r="B127" s="96"/>
      <c r="C127" s="96"/>
      <c r="D127" s="96"/>
      <c r="E127" s="65"/>
      <c r="F127" s="228"/>
      <c r="G127" s="228"/>
      <c r="H127" s="228"/>
      <c r="I127" s="228"/>
      <c r="J127" s="228"/>
      <c r="K127" s="228"/>
    </row>
    <row r="128" spans="1:11" s="88" customFormat="1" ht="12" customHeight="1">
      <c r="A128" s="81"/>
      <c r="B128" s="96"/>
      <c r="C128" s="96"/>
      <c r="D128" s="96"/>
      <c r="E128" s="65"/>
      <c r="F128" s="228"/>
      <c r="G128" s="228"/>
      <c r="H128" s="228"/>
      <c r="I128" s="228"/>
      <c r="J128" s="228"/>
      <c r="K128" s="228"/>
    </row>
    <row r="129" spans="1:11" s="88" customFormat="1" ht="12" customHeight="1">
      <c r="A129" s="81"/>
      <c r="B129" s="96"/>
      <c r="C129" s="96"/>
      <c r="D129" s="96"/>
      <c r="E129" s="65"/>
      <c r="F129" s="228"/>
      <c r="G129" s="228"/>
      <c r="H129" s="228"/>
      <c r="I129" s="228"/>
      <c r="J129" s="228"/>
      <c r="K129" s="228"/>
    </row>
    <row r="130" spans="1:11" s="88" customFormat="1" ht="12" customHeight="1">
      <c r="A130" s="81"/>
      <c r="B130" s="96"/>
      <c r="C130" s="96"/>
      <c r="D130" s="96"/>
      <c r="E130" s="65"/>
      <c r="F130" s="228"/>
      <c r="G130" s="228"/>
      <c r="H130" s="228"/>
      <c r="I130" s="228"/>
      <c r="J130" s="228"/>
      <c r="K130" s="228"/>
    </row>
    <row r="131" spans="1:11" s="88" customFormat="1" ht="12" customHeight="1">
      <c r="A131" s="81"/>
      <c r="B131" s="96"/>
      <c r="C131" s="96"/>
      <c r="D131" s="96"/>
      <c r="E131" s="65"/>
      <c r="F131" s="228"/>
      <c r="G131" s="228"/>
      <c r="H131" s="228"/>
      <c r="I131" s="228"/>
      <c r="J131" s="228"/>
      <c r="K131" s="228"/>
    </row>
    <row r="132" spans="1:11" s="88" customFormat="1" ht="12" customHeight="1">
      <c r="A132" s="81"/>
      <c r="B132" s="96"/>
      <c r="C132" s="96"/>
      <c r="D132" s="96"/>
      <c r="E132" s="65"/>
      <c r="F132" s="228"/>
      <c r="G132" s="228"/>
      <c r="H132" s="228"/>
      <c r="I132" s="228"/>
      <c r="J132" s="228"/>
      <c r="K132" s="228"/>
    </row>
    <row r="133" spans="1:11" s="88" customFormat="1" ht="12" customHeight="1">
      <c r="A133" s="81"/>
      <c r="B133" s="96"/>
      <c r="C133" s="96"/>
      <c r="D133" s="96"/>
      <c r="E133" s="65"/>
      <c r="F133" s="228"/>
      <c r="G133" s="228"/>
      <c r="H133" s="228"/>
      <c r="I133" s="228"/>
      <c r="J133" s="228"/>
      <c r="K133" s="228"/>
    </row>
    <row r="134" spans="1:11" s="88" customFormat="1" ht="12" customHeight="1">
      <c r="A134" s="81"/>
      <c r="B134" s="96"/>
      <c r="C134" s="96"/>
      <c r="D134" s="96"/>
      <c r="E134" s="65"/>
      <c r="F134" s="228"/>
      <c r="G134" s="228"/>
      <c r="H134" s="228"/>
      <c r="I134" s="228"/>
      <c r="J134" s="228"/>
      <c r="K134" s="228"/>
    </row>
    <row r="135" spans="1:11" s="88" customFormat="1" ht="12" customHeight="1">
      <c r="A135" s="81"/>
      <c r="B135" s="96"/>
      <c r="C135" s="96"/>
      <c r="D135" s="96"/>
      <c r="E135" s="65"/>
      <c r="F135" s="228"/>
      <c r="G135" s="228"/>
      <c r="H135" s="228"/>
      <c r="I135" s="228"/>
      <c r="J135" s="228"/>
      <c r="K135" s="228"/>
    </row>
    <row r="136" spans="1:11" s="88" customFormat="1" ht="12" customHeight="1">
      <c r="A136" s="81"/>
      <c r="B136" s="96"/>
      <c r="C136" s="96"/>
      <c r="D136" s="96"/>
      <c r="E136" s="65"/>
      <c r="F136" s="228"/>
      <c r="G136" s="228"/>
      <c r="H136" s="228"/>
      <c r="I136" s="228"/>
      <c r="J136" s="228"/>
      <c r="K136" s="228"/>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114">
        <f>SUM(B11:B67)</f>
        <v>3642</v>
      </c>
      <c r="C9" s="114">
        <f>SUM(C11:C67)</f>
        <v>20</v>
      </c>
      <c r="D9" s="114">
        <f>SUM(D11:D67)</f>
        <v>5</v>
      </c>
      <c r="E9" s="114">
        <f>SUM(E11:E67)</f>
        <v>3667</v>
      </c>
      <c r="F9" s="10"/>
    </row>
    <row r="10" spans="1:9" s="8" customFormat="1" ht="9" customHeight="1">
      <c r="A10" s="62"/>
      <c r="B10" s="115"/>
      <c r="C10" s="115"/>
      <c r="D10" s="115"/>
      <c r="E10" s="114"/>
    </row>
    <row r="11" spans="1:9" s="88" customFormat="1" ht="12" customHeight="1">
      <c r="A11" s="81" t="s">
        <v>3567</v>
      </c>
      <c r="B11" s="144">
        <v>3</v>
      </c>
      <c r="C11" s="144">
        <v>0</v>
      </c>
      <c r="D11" s="144">
        <v>0</v>
      </c>
      <c r="E11" s="114">
        <f t="shared" ref="E11:E44" si="0">SUM(B11:D11)</f>
        <v>3</v>
      </c>
      <c r="F11" s="40"/>
      <c r="G11" s="11"/>
      <c r="H11" s="11"/>
      <c r="I11" s="11"/>
    </row>
    <row r="12" spans="1:9" s="88" customFormat="1" ht="12" customHeight="1">
      <c r="A12" s="81" t="s">
        <v>3431</v>
      </c>
      <c r="B12" s="144">
        <v>19</v>
      </c>
      <c r="C12" s="144">
        <v>0</v>
      </c>
      <c r="D12" s="144">
        <v>0</v>
      </c>
      <c r="E12" s="114">
        <f t="shared" si="0"/>
        <v>19</v>
      </c>
      <c r="F12" s="41"/>
      <c r="G12" s="11"/>
      <c r="H12" s="11"/>
      <c r="I12" s="11"/>
    </row>
    <row r="13" spans="1:9" s="88" customFormat="1" ht="12" customHeight="1">
      <c r="A13" s="81" t="s">
        <v>3209</v>
      </c>
      <c r="B13" s="144">
        <v>28</v>
      </c>
      <c r="C13" s="144">
        <v>2</v>
      </c>
      <c r="D13" s="144">
        <v>0</v>
      </c>
      <c r="E13" s="114">
        <f t="shared" si="0"/>
        <v>30</v>
      </c>
      <c r="F13" s="41"/>
      <c r="G13" s="11"/>
      <c r="H13" s="11"/>
      <c r="I13" s="11"/>
    </row>
    <row r="14" spans="1:9" s="88" customFormat="1" ht="12" customHeight="1">
      <c r="A14" s="81" t="s">
        <v>3210</v>
      </c>
      <c r="B14" s="144">
        <v>83</v>
      </c>
      <c r="C14" s="144">
        <v>1</v>
      </c>
      <c r="D14" s="144">
        <v>0</v>
      </c>
      <c r="E14" s="114">
        <f t="shared" si="0"/>
        <v>84</v>
      </c>
      <c r="F14" s="41"/>
      <c r="G14" s="11"/>
      <c r="H14" s="11"/>
      <c r="I14" s="11"/>
    </row>
    <row r="15" spans="1:9" s="88" customFormat="1" ht="12" customHeight="1">
      <c r="A15" s="81" t="s">
        <v>3568</v>
      </c>
      <c r="B15" s="144">
        <v>3</v>
      </c>
      <c r="C15" s="144">
        <v>0</v>
      </c>
      <c r="D15" s="144">
        <v>0</v>
      </c>
      <c r="E15" s="114">
        <f t="shared" si="0"/>
        <v>3</v>
      </c>
      <c r="F15" s="41"/>
      <c r="G15" s="11"/>
      <c r="H15" s="11"/>
      <c r="I15" s="11"/>
    </row>
    <row r="16" spans="1:9" s="88" customFormat="1" ht="12" customHeight="1">
      <c r="A16" s="81" t="s">
        <v>3572</v>
      </c>
      <c r="B16" s="144">
        <v>2</v>
      </c>
      <c r="C16" s="144">
        <v>0</v>
      </c>
      <c r="D16" s="144">
        <v>0</v>
      </c>
      <c r="E16" s="114">
        <f t="shared" si="0"/>
        <v>2</v>
      </c>
      <c r="F16" s="41"/>
      <c r="G16" s="11"/>
      <c r="H16" s="11"/>
      <c r="I16" s="11"/>
    </row>
    <row r="17" spans="1:9" s="88" customFormat="1" ht="12" customHeight="1">
      <c r="A17" s="81" t="s">
        <v>3672</v>
      </c>
      <c r="B17" s="144">
        <v>5</v>
      </c>
      <c r="C17" s="144">
        <v>0</v>
      </c>
      <c r="D17" s="144">
        <v>0</v>
      </c>
      <c r="E17" s="114">
        <f t="shared" si="0"/>
        <v>5</v>
      </c>
      <c r="F17" s="40"/>
      <c r="G17" s="11"/>
      <c r="H17" s="11"/>
      <c r="I17" s="11"/>
    </row>
    <row r="18" spans="1:9" s="88" customFormat="1" ht="12" customHeight="1">
      <c r="A18" s="81" t="s">
        <v>3211</v>
      </c>
      <c r="B18" s="144">
        <v>35</v>
      </c>
      <c r="C18" s="144">
        <v>3</v>
      </c>
      <c r="D18" s="144">
        <v>0</v>
      </c>
      <c r="E18" s="114">
        <f t="shared" si="0"/>
        <v>38</v>
      </c>
      <c r="F18" s="41"/>
      <c r="G18" s="11"/>
      <c r="H18" s="11"/>
      <c r="I18" s="11"/>
    </row>
    <row r="19" spans="1:9" s="88" customFormat="1" ht="12" customHeight="1">
      <c r="A19" s="81" t="s">
        <v>3673</v>
      </c>
      <c r="B19" s="144">
        <v>75</v>
      </c>
      <c r="C19" s="144">
        <v>1</v>
      </c>
      <c r="D19" s="144">
        <v>0</v>
      </c>
      <c r="E19" s="114">
        <f t="shared" si="0"/>
        <v>76</v>
      </c>
      <c r="F19" s="41"/>
      <c r="G19" s="11"/>
      <c r="H19" s="11"/>
      <c r="I19" s="11"/>
    </row>
    <row r="20" spans="1:9" s="88" customFormat="1" ht="12" customHeight="1">
      <c r="A20" s="81" t="s">
        <v>3212</v>
      </c>
      <c r="B20" s="144">
        <v>29</v>
      </c>
      <c r="C20" s="144">
        <v>1</v>
      </c>
      <c r="D20" s="144">
        <v>0</v>
      </c>
      <c r="E20" s="114">
        <f t="shared" si="0"/>
        <v>30</v>
      </c>
      <c r="F20" s="41"/>
      <c r="G20" s="11"/>
      <c r="H20" s="11"/>
      <c r="I20" s="11"/>
    </row>
    <row r="21" spans="1:9" s="88" customFormat="1" ht="12" customHeight="1">
      <c r="A21" s="81" t="s">
        <v>3674</v>
      </c>
      <c r="B21" s="144">
        <v>391</v>
      </c>
      <c r="C21" s="144">
        <v>1</v>
      </c>
      <c r="D21" s="144">
        <v>0</v>
      </c>
      <c r="E21" s="114">
        <f t="shared" si="0"/>
        <v>392</v>
      </c>
      <c r="F21" s="41"/>
      <c r="G21" s="11"/>
      <c r="H21" s="11"/>
      <c r="I21" s="11"/>
    </row>
    <row r="22" spans="1:9" s="88" customFormat="1" ht="12" customHeight="1">
      <c r="A22" s="81" t="s">
        <v>3213</v>
      </c>
      <c r="B22" s="144">
        <v>111</v>
      </c>
      <c r="C22" s="144">
        <v>0</v>
      </c>
      <c r="D22" s="144">
        <v>0</v>
      </c>
      <c r="E22" s="114">
        <f t="shared" si="0"/>
        <v>111</v>
      </c>
      <c r="F22" s="41"/>
      <c r="G22" s="11"/>
      <c r="H22" s="11"/>
      <c r="I22" s="11"/>
    </row>
    <row r="23" spans="1:9" s="88" customFormat="1" ht="12" customHeight="1">
      <c r="A23" s="81" t="s">
        <v>3675</v>
      </c>
      <c r="B23" s="144">
        <v>142</v>
      </c>
      <c r="C23" s="144">
        <v>1</v>
      </c>
      <c r="D23" s="144">
        <v>0</v>
      </c>
      <c r="E23" s="114">
        <f t="shared" si="0"/>
        <v>143</v>
      </c>
      <c r="F23" s="41"/>
      <c r="G23" s="11"/>
      <c r="H23" s="11"/>
      <c r="I23" s="11"/>
    </row>
    <row r="24" spans="1:9" s="88" customFormat="1" ht="12" customHeight="1">
      <c r="A24" s="81" t="s">
        <v>3676</v>
      </c>
      <c r="B24" s="144">
        <v>18</v>
      </c>
      <c r="C24" s="144">
        <v>1</v>
      </c>
      <c r="D24" s="144">
        <v>1</v>
      </c>
      <c r="E24" s="114">
        <f t="shared" si="0"/>
        <v>20</v>
      </c>
      <c r="F24" s="41"/>
      <c r="G24" s="11"/>
      <c r="H24" s="11"/>
      <c r="I24" s="11"/>
    </row>
    <row r="25" spans="1:9" s="88" customFormat="1" ht="12" customHeight="1">
      <c r="A25" s="81" t="s">
        <v>3687</v>
      </c>
      <c r="B25" s="144">
        <v>7</v>
      </c>
      <c r="C25" s="144">
        <v>0</v>
      </c>
      <c r="D25" s="144">
        <v>0</v>
      </c>
      <c r="E25" s="114">
        <f t="shared" si="0"/>
        <v>7</v>
      </c>
      <c r="F25" s="41"/>
      <c r="G25" s="11"/>
      <c r="H25" s="11"/>
      <c r="I25" s="11"/>
    </row>
    <row r="26" spans="1:9" s="15" customFormat="1" ht="12" customHeight="1">
      <c r="A26" s="81" t="s">
        <v>3677</v>
      </c>
      <c r="B26" s="144">
        <v>4</v>
      </c>
      <c r="C26" s="144">
        <v>0</v>
      </c>
      <c r="D26" s="144">
        <v>0</v>
      </c>
      <c r="E26" s="114">
        <f t="shared" si="0"/>
        <v>4</v>
      </c>
      <c r="F26" s="40"/>
      <c r="G26" s="11"/>
      <c r="H26" s="11"/>
      <c r="I26" s="11"/>
    </row>
    <row r="27" spans="1:9" s="15" customFormat="1" ht="12" customHeight="1">
      <c r="A27" s="81" t="s">
        <v>3432</v>
      </c>
      <c r="B27" s="144">
        <v>15</v>
      </c>
      <c r="C27" s="144">
        <v>0</v>
      </c>
      <c r="D27" s="144">
        <v>0</v>
      </c>
      <c r="E27" s="114">
        <f t="shared" si="0"/>
        <v>15</v>
      </c>
      <c r="F27" s="41"/>
      <c r="G27" s="11"/>
      <c r="H27" s="11"/>
      <c r="I27" s="11"/>
    </row>
    <row r="28" spans="1:9" s="15" customFormat="1" ht="12" customHeight="1">
      <c r="A28" s="81" t="s">
        <v>3678</v>
      </c>
      <c r="B28" s="144">
        <v>207</v>
      </c>
      <c r="C28" s="144">
        <v>0</v>
      </c>
      <c r="D28" s="144">
        <v>0</v>
      </c>
      <c r="E28" s="114">
        <f t="shared" si="0"/>
        <v>207</v>
      </c>
      <c r="F28" s="41"/>
      <c r="G28" s="11"/>
      <c r="H28" s="11"/>
      <c r="I28" s="11"/>
    </row>
    <row r="29" spans="1:9" s="15" customFormat="1" ht="12" customHeight="1">
      <c r="A29" s="81" t="s">
        <v>3679</v>
      </c>
      <c r="B29" s="144">
        <v>202</v>
      </c>
      <c r="C29" s="144">
        <v>2</v>
      </c>
      <c r="D29" s="144">
        <v>0</v>
      </c>
      <c r="E29" s="114">
        <f t="shared" si="0"/>
        <v>204</v>
      </c>
      <c r="F29" s="41"/>
      <c r="G29" s="11"/>
      <c r="H29" s="11"/>
      <c r="I29" s="11"/>
    </row>
    <row r="30" spans="1:9" s="15" customFormat="1" ht="12" customHeight="1">
      <c r="A30" s="81" t="s">
        <v>3214</v>
      </c>
      <c r="B30" s="144">
        <v>235</v>
      </c>
      <c r="C30" s="144">
        <v>1</v>
      </c>
      <c r="D30" s="144">
        <v>0</v>
      </c>
      <c r="E30" s="114">
        <f t="shared" si="0"/>
        <v>236</v>
      </c>
      <c r="F30" s="41"/>
      <c r="G30" s="11"/>
      <c r="H30" s="11"/>
      <c r="I30" s="11"/>
    </row>
    <row r="31" spans="1:9" s="15" customFormat="1" ht="12" customHeight="1">
      <c r="A31" s="81" t="s">
        <v>3215</v>
      </c>
      <c r="B31" s="144">
        <v>564</v>
      </c>
      <c r="C31" s="144">
        <v>0</v>
      </c>
      <c r="D31" s="144">
        <v>0</v>
      </c>
      <c r="E31" s="114">
        <f t="shared" si="0"/>
        <v>564</v>
      </c>
      <c r="F31" s="41"/>
      <c r="G31" s="11"/>
      <c r="H31" s="11"/>
      <c r="I31" s="11"/>
    </row>
    <row r="32" spans="1:9" s="15" customFormat="1" ht="12" customHeight="1">
      <c r="A32" s="81" t="s">
        <v>3680</v>
      </c>
      <c r="B32" s="144">
        <v>168</v>
      </c>
      <c r="C32" s="144">
        <v>0</v>
      </c>
      <c r="D32" s="144">
        <v>0</v>
      </c>
      <c r="E32" s="114">
        <f t="shared" si="0"/>
        <v>168</v>
      </c>
      <c r="F32" s="41"/>
      <c r="G32" s="11"/>
      <c r="H32" s="11"/>
      <c r="I32" s="11"/>
    </row>
    <row r="33" spans="1:9" s="15" customFormat="1" ht="12" customHeight="1">
      <c r="A33" s="81" t="s">
        <v>3681</v>
      </c>
      <c r="B33" s="144">
        <v>24</v>
      </c>
      <c r="C33" s="144">
        <v>0</v>
      </c>
      <c r="D33" s="144">
        <v>0</v>
      </c>
      <c r="E33" s="114">
        <f t="shared" si="0"/>
        <v>24</v>
      </c>
      <c r="F33" s="41"/>
      <c r="G33" s="11"/>
      <c r="H33" s="11"/>
      <c r="I33" s="11"/>
    </row>
    <row r="34" spans="1:9" s="15" customFormat="1" ht="12" customHeight="1">
      <c r="A34" s="81" t="s">
        <v>3216</v>
      </c>
      <c r="B34" s="144">
        <v>40</v>
      </c>
      <c r="C34" s="144">
        <v>0</v>
      </c>
      <c r="D34" s="144">
        <v>0</v>
      </c>
      <c r="E34" s="114">
        <f t="shared" si="0"/>
        <v>40</v>
      </c>
      <c r="F34" s="41"/>
      <c r="G34" s="11"/>
      <c r="H34" s="11"/>
      <c r="I34" s="11"/>
    </row>
    <row r="35" spans="1:9" s="15" customFormat="1" ht="12" customHeight="1">
      <c r="A35" s="81" t="s">
        <v>3682</v>
      </c>
      <c r="B35" s="144">
        <v>25</v>
      </c>
      <c r="C35" s="144">
        <v>0</v>
      </c>
      <c r="D35" s="144">
        <v>0</v>
      </c>
      <c r="E35" s="114">
        <f t="shared" si="0"/>
        <v>25</v>
      </c>
      <c r="F35" s="40"/>
      <c r="G35" s="11"/>
      <c r="H35" s="11"/>
      <c r="I35" s="11"/>
    </row>
    <row r="36" spans="1:9" s="15" customFormat="1" ht="12" customHeight="1">
      <c r="A36" s="81" t="s">
        <v>3217</v>
      </c>
      <c r="B36" s="144">
        <v>496</v>
      </c>
      <c r="C36" s="144">
        <v>3</v>
      </c>
      <c r="D36" s="144">
        <v>0</v>
      </c>
      <c r="E36" s="114">
        <f t="shared" si="0"/>
        <v>499</v>
      </c>
      <c r="F36" s="41"/>
      <c r="G36" s="11"/>
      <c r="H36" s="11"/>
      <c r="I36" s="11"/>
    </row>
    <row r="37" spans="1:9" s="15" customFormat="1" ht="12" customHeight="1">
      <c r="A37" s="81" t="s">
        <v>3683</v>
      </c>
      <c r="B37" s="144">
        <v>202</v>
      </c>
      <c r="C37" s="144">
        <v>0</v>
      </c>
      <c r="D37" s="144">
        <v>0</v>
      </c>
      <c r="E37" s="114">
        <f t="shared" si="0"/>
        <v>202</v>
      </c>
      <c r="F37" s="41"/>
      <c r="G37" s="11"/>
      <c r="H37" s="11"/>
      <c r="I37" s="11"/>
    </row>
    <row r="38" spans="1:9" s="15" customFormat="1" ht="12" customHeight="1">
      <c r="A38" s="81" t="s">
        <v>3218</v>
      </c>
      <c r="B38" s="144">
        <v>220</v>
      </c>
      <c r="C38" s="144">
        <v>1</v>
      </c>
      <c r="D38" s="144">
        <v>0</v>
      </c>
      <c r="E38" s="114">
        <f t="shared" si="0"/>
        <v>221</v>
      </c>
      <c r="F38" s="41"/>
      <c r="G38" s="11"/>
      <c r="H38" s="11"/>
      <c r="I38" s="11"/>
    </row>
    <row r="39" spans="1:9" s="15" customFormat="1" ht="12" customHeight="1">
      <c r="A39" s="81" t="s">
        <v>3219</v>
      </c>
      <c r="B39" s="144">
        <v>36</v>
      </c>
      <c r="C39" s="144">
        <v>0</v>
      </c>
      <c r="D39" s="144">
        <v>0</v>
      </c>
      <c r="E39" s="114">
        <f t="shared" si="0"/>
        <v>36</v>
      </c>
      <c r="F39" s="41"/>
      <c r="G39" s="11"/>
      <c r="H39" s="11"/>
      <c r="I39" s="11"/>
    </row>
    <row r="40" spans="1:9" s="15" customFormat="1" ht="12" customHeight="1">
      <c r="A40" s="81" t="s">
        <v>3684</v>
      </c>
      <c r="B40" s="144">
        <v>16</v>
      </c>
      <c r="C40" s="144">
        <v>0</v>
      </c>
      <c r="D40" s="144">
        <v>0</v>
      </c>
      <c r="E40" s="114">
        <f t="shared" si="0"/>
        <v>16</v>
      </c>
      <c r="F40" s="41"/>
      <c r="G40" s="11"/>
      <c r="H40" s="11"/>
      <c r="I40" s="11"/>
    </row>
    <row r="41" spans="1:9" s="15" customFormat="1" ht="12" customHeight="1">
      <c r="A41" s="81" t="s">
        <v>3220</v>
      </c>
      <c r="B41" s="144">
        <v>59</v>
      </c>
      <c r="C41" s="144">
        <v>0</v>
      </c>
      <c r="D41" s="144">
        <v>0</v>
      </c>
      <c r="E41" s="114">
        <f t="shared" si="0"/>
        <v>59</v>
      </c>
      <c r="F41" s="41"/>
      <c r="G41" s="11"/>
      <c r="H41" s="11"/>
      <c r="I41" s="11"/>
    </row>
    <row r="42" spans="1:9" s="15" customFormat="1" ht="12" customHeight="1">
      <c r="A42" s="82" t="s">
        <v>3685</v>
      </c>
      <c r="B42" s="301">
        <v>7</v>
      </c>
      <c r="C42" s="301">
        <v>0</v>
      </c>
      <c r="D42" s="301">
        <v>0</v>
      </c>
      <c r="E42" s="114">
        <f t="shared" si="0"/>
        <v>7</v>
      </c>
      <c r="F42" s="41"/>
      <c r="G42" s="11"/>
      <c r="H42" s="11"/>
      <c r="I42" s="11"/>
    </row>
    <row r="43" spans="1:9" s="15" customFormat="1" ht="12" customHeight="1">
      <c r="A43" s="82" t="s">
        <v>3686</v>
      </c>
      <c r="B43" s="301">
        <v>166</v>
      </c>
      <c r="C43" s="301">
        <v>2</v>
      </c>
      <c r="D43" s="301">
        <v>4</v>
      </c>
      <c r="E43" s="114">
        <f t="shared" si="0"/>
        <v>172</v>
      </c>
      <c r="F43" s="41"/>
      <c r="G43" s="11"/>
      <c r="H43" s="11"/>
      <c r="I43" s="11"/>
    </row>
    <row r="44" spans="1:9" s="15" customFormat="1" ht="12" customHeight="1">
      <c r="A44" s="82" t="s">
        <v>3295</v>
      </c>
      <c r="B44" s="301">
        <v>5</v>
      </c>
      <c r="C44" s="301">
        <v>0</v>
      </c>
      <c r="D44" s="301">
        <v>0</v>
      </c>
      <c r="E44" s="114">
        <f t="shared" si="0"/>
        <v>5</v>
      </c>
      <c r="F44" s="41"/>
      <c r="G44" s="11"/>
      <c r="H44" s="11"/>
      <c r="I44" s="11"/>
    </row>
    <row r="45" spans="1:9" s="15" customFormat="1" ht="12" customHeight="1">
      <c r="A45" s="82"/>
      <c r="B45" s="301"/>
      <c r="C45" s="301"/>
      <c r="D45" s="301"/>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5" sqref="E35:E38"/>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6" t="s">
        <v>33</v>
      </c>
      <c r="B1" s="357"/>
      <c r="C1" s="357"/>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 t="shared" ref="B9:D9" si="0">SUM(B11:B40)</f>
        <v>414</v>
      </c>
      <c r="C9" s="65">
        <f t="shared" si="0"/>
        <v>5</v>
      </c>
      <c r="D9" s="65">
        <f t="shared" si="0"/>
        <v>1</v>
      </c>
      <c r="E9" s="65">
        <f>SUM(E11:E40)</f>
        <v>420</v>
      </c>
      <c r="F9" s="10"/>
    </row>
    <row r="10" spans="1:9" s="8" customFormat="1" ht="9" customHeight="1">
      <c r="A10" s="62"/>
      <c r="B10" s="66"/>
      <c r="C10" s="66"/>
      <c r="D10" s="66"/>
      <c r="E10" s="65"/>
    </row>
    <row r="11" spans="1:9" s="88" customFormat="1" ht="12" customHeight="1">
      <c r="A11" s="82" t="s">
        <v>3567</v>
      </c>
      <c r="B11" s="96">
        <v>1</v>
      </c>
      <c r="C11" s="96">
        <v>0</v>
      </c>
      <c r="D11" s="96">
        <v>0</v>
      </c>
      <c r="E11" s="65">
        <f t="shared" ref="E11:E38" si="1">SUM(B11:D11)</f>
        <v>1</v>
      </c>
      <c r="F11" s="40"/>
      <c r="G11" s="11"/>
      <c r="H11" s="11"/>
      <c r="I11" s="11"/>
    </row>
    <row r="12" spans="1:9" s="88" customFormat="1" ht="12" customHeight="1">
      <c r="A12" s="82" t="s">
        <v>3209</v>
      </c>
      <c r="B12" s="96">
        <v>1</v>
      </c>
      <c r="C12" s="96">
        <v>0</v>
      </c>
      <c r="D12" s="96">
        <v>0</v>
      </c>
      <c r="E12" s="65">
        <f t="shared" si="1"/>
        <v>1</v>
      </c>
      <c r="F12" s="40"/>
      <c r="G12" s="11"/>
      <c r="H12" s="11"/>
      <c r="I12" s="11"/>
    </row>
    <row r="13" spans="1:9" s="88" customFormat="1" ht="12" customHeight="1">
      <c r="A13" s="82" t="s">
        <v>3572</v>
      </c>
      <c r="B13" s="96">
        <v>1</v>
      </c>
      <c r="C13" s="96">
        <v>0</v>
      </c>
      <c r="D13" s="96">
        <v>0</v>
      </c>
      <c r="E13" s="65">
        <f t="shared" si="1"/>
        <v>1</v>
      </c>
      <c r="F13" s="40"/>
      <c r="G13" s="11"/>
      <c r="H13" s="11"/>
      <c r="I13" s="11"/>
    </row>
    <row r="14" spans="1:9" s="88" customFormat="1" ht="12" customHeight="1">
      <c r="A14" s="82" t="s">
        <v>3672</v>
      </c>
      <c r="B14" s="96">
        <v>3</v>
      </c>
      <c r="C14" s="96">
        <v>0</v>
      </c>
      <c r="D14" s="96">
        <v>0</v>
      </c>
      <c r="E14" s="65">
        <f t="shared" si="1"/>
        <v>3</v>
      </c>
      <c r="F14" s="40"/>
      <c r="G14" s="11"/>
      <c r="H14" s="11"/>
      <c r="I14" s="11"/>
    </row>
    <row r="15" spans="1:9" s="88" customFormat="1" ht="12" customHeight="1">
      <c r="A15" s="82" t="s">
        <v>3211</v>
      </c>
      <c r="B15" s="96">
        <v>1</v>
      </c>
      <c r="C15" s="96">
        <v>0</v>
      </c>
      <c r="D15" s="96">
        <v>0</v>
      </c>
      <c r="E15" s="65">
        <f t="shared" si="1"/>
        <v>1</v>
      </c>
      <c r="F15" s="40"/>
      <c r="G15" s="11"/>
      <c r="H15" s="11"/>
      <c r="I15" s="11"/>
    </row>
    <row r="16" spans="1:9" s="88" customFormat="1" ht="12" customHeight="1">
      <c r="A16" s="82" t="s">
        <v>3673</v>
      </c>
      <c r="B16" s="96">
        <v>75</v>
      </c>
      <c r="C16" s="96">
        <v>2</v>
      </c>
      <c r="D16" s="96">
        <v>0</v>
      </c>
      <c r="E16" s="65">
        <f t="shared" si="1"/>
        <v>77</v>
      </c>
      <c r="F16" s="40"/>
      <c r="G16" s="11"/>
      <c r="H16" s="11"/>
      <c r="I16" s="11"/>
    </row>
    <row r="17" spans="1:9" s="88" customFormat="1" ht="12" customHeight="1">
      <c r="A17" s="82" t="s">
        <v>3212</v>
      </c>
      <c r="B17" s="96">
        <v>20</v>
      </c>
      <c r="C17" s="96">
        <v>0</v>
      </c>
      <c r="D17" s="96">
        <v>0</v>
      </c>
      <c r="E17" s="65">
        <f t="shared" si="1"/>
        <v>20</v>
      </c>
      <c r="F17" s="40"/>
      <c r="G17" s="11"/>
      <c r="H17" s="11"/>
      <c r="I17" s="11"/>
    </row>
    <row r="18" spans="1:9" s="88" customFormat="1" ht="12" customHeight="1">
      <c r="A18" s="82" t="s">
        <v>3674</v>
      </c>
      <c r="B18" s="96">
        <v>22</v>
      </c>
      <c r="C18" s="96">
        <v>1</v>
      </c>
      <c r="D18" s="96">
        <v>0</v>
      </c>
      <c r="E18" s="65">
        <f t="shared" si="1"/>
        <v>23</v>
      </c>
      <c r="F18" s="40"/>
      <c r="G18" s="11"/>
      <c r="H18" s="11"/>
      <c r="I18" s="11"/>
    </row>
    <row r="19" spans="1:9" s="88" customFormat="1" ht="12" customHeight="1">
      <c r="A19" s="82" t="s">
        <v>3213</v>
      </c>
      <c r="B19" s="96">
        <v>12</v>
      </c>
      <c r="C19" s="96">
        <v>0</v>
      </c>
      <c r="D19" s="96">
        <v>0</v>
      </c>
      <c r="E19" s="65">
        <f t="shared" si="1"/>
        <v>12</v>
      </c>
      <c r="F19" s="40"/>
      <c r="G19" s="11"/>
      <c r="H19" s="11"/>
      <c r="I19" s="11"/>
    </row>
    <row r="20" spans="1:9" s="88" customFormat="1" ht="12" customHeight="1">
      <c r="A20" s="82" t="s">
        <v>3675</v>
      </c>
      <c r="B20" s="96">
        <v>10</v>
      </c>
      <c r="C20" s="96">
        <v>0</v>
      </c>
      <c r="D20" s="96">
        <v>0</v>
      </c>
      <c r="E20" s="65">
        <f t="shared" si="1"/>
        <v>10</v>
      </c>
      <c r="F20" s="40"/>
      <c r="G20" s="11"/>
      <c r="H20" s="11"/>
      <c r="I20" s="11"/>
    </row>
    <row r="21" spans="1:9" s="88" customFormat="1" ht="12" customHeight="1">
      <c r="A21" s="82" t="s">
        <v>3676</v>
      </c>
      <c r="B21" s="96">
        <v>1</v>
      </c>
      <c r="C21" s="96">
        <v>0</v>
      </c>
      <c r="D21" s="96">
        <v>0</v>
      </c>
      <c r="E21" s="65">
        <f t="shared" si="1"/>
        <v>1</v>
      </c>
      <c r="F21" s="40"/>
      <c r="G21" s="11"/>
      <c r="H21" s="11"/>
      <c r="I21" s="11"/>
    </row>
    <row r="22" spans="1:9" s="88" customFormat="1" ht="12" customHeight="1">
      <c r="A22" s="82" t="s">
        <v>3677</v>
      </c>
      <c r="B22" s="96">
        <v>3</v>
      </c>
      <c r="C22" s="96">
        <v>0</v>
      </c>
      <c r="D22" s="96">
        <v>0</v>
      </c>
      <c r="E22" s="65">
        <f t="shared" si="1"/>
        <v>3</v>
      </c>
      <c r="F22" s="40"/>
      <c r="G22" s="11"/>
      <c r="H22" s="11"/>
      <c r="I22" s="11"/>
    </row>
    <row r="23" spans="1:9" s="88" customFormat="1" ht="12" customHeight="1">
      <c r="A23" s="82" t="s">
        <v>3678</v>
      </c>
      <c r="B23" s="96">
        <v>10</v>
      </c>
      <c r="C23" s="96">
        <v>0</v>
      </c>
      <c r="D23" s="96">
        <v>0</v>
      </c>
      <c r="E23" s="65">
        <f t="shared" si="1"/>
        <v>10</v>
      </c>
      <c r="F23" s="40"/>
      <c r="G23" s="11"/>
      <c r="H23" s="11"/>
      <c r="I23" s="11"/>
    </row>
    <row r="24" spans="1:9" s="88" customFormat="1" ht="12" customHeight="1">
      <c r="A24" s="82" t="s">
        <v>3679</v>
      </c>
      <c r="B24" s="96">
        <v>19</v>
      </c>
      <c r="C24" s="96">
        <v>0</v>
      </c>
      <c r="D24" s="96">
        <v>0</v>
      </c>
      <c r="E24" s="65">
        <f t="shared" si="1"/>
        <v>19</v>
      </c>
      <c r="F24" s="40"/>
      <c r="G24" s="11"/>
      <c r="H24" s="11"/>
      <c r="I24" s="11"/>
    </row>
    <row r="25" spans="1:9" s="88" customFormat="1" ht="12" customHeight="1">
      <c r="A25" s="82" t="s">
        <v>3214</v>
      </c>
      <c r="B25" s="96">
        <v>8</v>
      </c>
      <c r="C25" s="96">
        <v>0</v>
      </c>
      <c r="D25" s="96">
        <v>0</v>
      </c>
      <c r="E25" s="65">
        <f t="shared" si="1"/>
        <v>8</v>
      </c>
      <c r="F25" s="40"/>
      <c r="G25" s="11"/>
      <c r="H25" s="11"/>
      <c r="I25" s="11"/>
    </row>
    <row r="26" spans="1:9" s="88" customFormat="1" ht="12" customHeight="1">
      <c r="A26" s="82" t="s">
        <v>3215</v>
      </c>
      <c r="B26" s="96">
        <v>7</v>
      </c>
      <c r="C26" s="96">
        <v>0</v>
      </c>
      <c r="D26" s="96">
        <v>0</v>
      </c>
      <c r="E26" s="65">
        <f t="shared" si="1"/>
        <v>7</v>
      </c>
      <c r="F26" s="40"/>
      <c r="G26" s="11"/>
      <c r="H26" s="11"/>
      <c r="I26" s="11"/>
    </row>
    <row r="27" spans="1:9" s="88" customFormat="1" ht="12" customHeight="1">
      <c r="A27" s="82" t="s">
        <v>3680</v>
      </c>
      <c r="B27" s="96">
        <v>14</v>
      </c>
      <c r="C27" s="96">
        <v>0</v>
      </c>
      <c r="D27" s="96">
        <v>0</v>
      </c>
      <c r="E27" s="65">
        <f t="shared" si="1"/>
        <v>14</v>
      </c>
      <c r="F27" s="40"/>
      <c r="G27" s="11"/>
      <c r="H27" s="11"/>
      <c r="I27" s="11"/>
    </row>
    <row r="28" spans="1:9" s="88" customFormat="1" ht="12" customHeight="1">
      <c r="A28" s="82" t="s">
        <v>3681</v>
      </c>
      <c r="B28" s="96">
        <v>5</v>
      </c>
      <c r="C28" s="96">
        <v>1</v>
      </c>
      <c r="D28" s="96">
        <v>0</v>
      </c>
      <c r="E28" s="65">
        <f t="shared" si="1"/>
        <v>6</v>
      </c>
      <c r="F28" s="40"/>
      <c r="G28" s="11"/>
      <c r="H28" s="11"/>
      <c r="I28" s="11"/>
    </row>
    <row r="29" spans="1:9" s="88" customFormat="1" ht="12" customHeight="1">
      <c r="A29" s="82" t="s">
        <v>3216</v>
      </c>
      <c r="B29" s="96">
        <v>3</v>
      </c>
      <c r="C29" s="96">
        <v>0</v>
      </c>
      <c r="D29" s="96">
        <v>0</v>
      </c>
      <c r="E29" s="65">
        <f t="shared" si="1"/>
        <v>3</v>
      </c>
      <c r="F29" s="40"/>
      <c r="G29" s="11"/>
      <c r="H29" s="11"/>
      <c r="I29" s="11"/>
    </row>
    <row r="30" spans="1:9" s="88" customFormat="1" ht="12" customHeight="1">
      <c r="A30" s="82" t="s">
        <v>3682</v>
      </c>
      <c r="B30" s="96">
        <v>2</v>
      </c>
      <c r="C30" s="96">
        <v>0</v>
      </c>
      <c r="D30" s="96">
        <v>0</v>
      </c>
      <c r="E30" s="65">
        <f t="shared" si="1"/>
        <v>2</v>
      </c>
      <c r="F30" s="40"/>
      <c r="G30" s="11"/>
      <c r="H30" s="11"/>
      <c r="I30" s="11"/>
    </row>
    <row r="31" spans="1:9" s="88" customFormat="1" ht="12" customHeight="1">
      <c r="A31" s="82" t="s">
        <v>3217</v>
      </c>
      <c r="B31" s="96">
        <v>35</v>
      </c>
      <c r="C31" s="96">
        <v>0</v>
      </c>
      <c r="D31" s="96">
        <v>0</v>
      </c>
      <c r="E31" s="65">
        <f t="shared" si="1"/>
        <v>35</v>
      </c>
      <c r="F31" s="40"/>
      <c r="G31" s="11"/>
      <c r="H31" s="11"/>
      <c r="I31" s="11"/>
    </row>
    <row r="32" spans="1:9" s="88" customFormat="1" ht="12" customHeight="1">
      <c r="A32" s="82" t="s">
        <v>3683</v>
      </c>
      <c r="B32" s="96">
        <v>39</v>
      </c>
      <c r="C32" s="96">
        <v>0</v>
      </c>
      <c r="D32" s="96">
        <v>0</v>
      </c>
      <c r="E32" s="65">
        <f t="shared" si="1"/>
        <v>39</v>
      </c>
      <c r="F32" s="40"/>
      <c r="G32" s="11"/>
      <c r="H32" s="11"/>
      <c r="I32" s="11"/>
    </row>
    <row r="33" spans="1:9" s="88" customFormat="1" ht="12" customHeight="1">
      <c r="A33" s="82" t="s">
        <v>3218</v>
      </c>
      <c r="B33" s="96">
        <v>17</v>
      </c>
      <c r="C33" s="96">
        <v>0</v>
      </c>
      <c r="D33" s="96">
        <v>0</v>
      </c>
      <c r="E33" s="65">
        <f t="shared" si="1"/>
        <v>17</v>
      </c>
      <c r="F33" s="40"/>
      <c r="G33" s="11"/>
      <c r="H33" s="11"/>
      <c r="I33" s="11"/>
    </row>
    <row r="34" spans="1:9" s="88" customFormat="1" ht="12" customHeight="1">
      <c r="A34" s="82" t="s">
        <v>3684</v>
      </c>
      <c r="B34" s="96">
        <v>2</v>
      </c>
      <c r="C34" s="96">
        <v>0</v>
      </c>
      <c r="D34" s="96">
        <v>0</v>
      </c>
      <c r="E34" s="65">
        <f t="shared" si="1"/>
        <v>2</v>
      </c>
      <c r="F34" s="40"/>
      <c r="G34" s="11"/>
      <c r="H34" s="11"/>
      <c r="I34" s="11"/>
    </row>
    <row r="35" spans="1:9" s="88" customFormat="1" ht="12" customHeight="1">
      <c r="A35" s="82" t="s">
        <v>3220</v>
      </c>
      <c r="B35" s="96">
        <v>4</v>
      </c>
      <c r="C35" s="96">
        <v>0</v>
      </c>
      <c r="D35" s="96">
        <v>0</v>
      </c>
      <c r="E35" s="65">
        <f t="shared" si="1"/>
        <v>4</v>
      </c>
      <c r="F35" s="40"/>
      <c r="G35" s="11"/>
      <c r="H35" s="11"/>
      <c r="I35" s="11"/>
    </row>
    <row r="36" spans="1:9" s="88" customFormat="1" ht="12" customHeight="1">
      <c r="A36" s="82" t="s">
        <v>3685</v>
      </c>
      <c r="B36" s="96">
        <v>4</v>
      </c>
      <c r="C36" s="96">
        <v>0</v>
      </c>
      <c r="D36" s="96">
        <v>0</v>
      </c>
      <c r="E36" s="65">
        <f t="shared" si="1"/>
        <v>4</v>
      </c>
      <c r="F36" s="40"/>
      <c r="G36" s="11"/>
      <c r="H36" s="11"/>
      <c r="I36" s="11"/>
    </row>
    <row r="37" spans="1:9" s="88" customFormat="1" ht="12.75" customHeight="1">
      <c r="A37" s="82" t="s">
        <v>3686</v>
      </c>
      <c r="B37" s="96">
        <v>93</v>
      </c>
      <c r="C37" s="96">
        <v>1</v>
      </c>
      <c r="D37" s="96">
        <v>1</v>
      </c>
      <c r="E37" s="65">
        <f t="shared" si="1"/>
        <v>95</v>
      </c>
      <c r="F37" s="40"/>
      <c r="G37" s="11"/>
      <c r="H37" s="11"/>
      <c r="I37" s="11"/>
    </row>
    <row r="38" spans="1:9" s="88" customFormat="1" ht="12.75" customHeight="1">
      <c r="A38" s="82" t="s">
        <v>3295</v>
      </c>
      <c r="B38" s="96">
        <v>2</v>
      </c>
      <c r="C38" s="96">
        <v>0</v>
      </c>
      <c r="D38" s="96">
        <v>0</v>
      </c>
      <c r="E38" s="65">
        <f t="shared" si="1"/>
        <v>2</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SUM(B11:B41)</f>
        <v>3642</v>
      </c>
      <c r="C9" s="65">
        <f>SUM(C11:C41)</f>
        <v>20</v>
      </c>
      <c r="D9" s="65">
        <f>SUM(D11:D41)</f>
        <v>5</v>
      </c>
      <c r="E9" s="65">
        <f>SUM(B9:D9)</f>
        <v>3667</v>
      </c>
      <c r="F9" s="10"/>
    </row>
    <row r="10" spans="1:9" s="8" customFormat="1" ht="9" customHeight="1">
      <c r="A10" s="62"/>
      <c r="B10" s="66"/>
      <c r="C10" s="66"/>
      <c r="D10" s="66"/>
      <c r="E10" s="65"/>
    </row>
    <row r="11" spans="1:9" s="88" customFormat="1" ht="12" customHeight="1">
      <c r="A11" s="82" t="s">
        <v>3221</v>
      </c>
      <c r="B11" s="96">
        <v>2360</v>
      </c>
      <c r="C11" s="96">
        <v>12</v>
      </c>
      <c r="D11" s="96">
        <v>4</v>
      </c>
      <c r="E11" s="65">
        <f t="shared" ref="E11:E17" si="0">SUM(B11:D11)</f>
        <v>2376</v>
      </c>
      <c r="F11" s="40"/>
      <c r="G11" s="11"/>
      <c r="H11" s="11"/>
      <c r="I11" s="11"/>
    </row>
    <row r="12" spans="1:9" s="88" customFormat="1" ht="12" customHeight="1">
      <c r="A12" s="82" t="s">
        <v>3222</v>
      </c>
      <c r="B12" s="96">
        <v>270</v>
      </c>
      <c r="C12" s="96">
        <v>2</v>
      </c>
      <c r="D12" s="96">
        <v>0</v>
      </c>
      <c r="E12" s="65">
        <f t="shared" si="0"/>
        <v>272</v>
      </c>
      <c r="F12" s="41"/>
      <c r="G12" s="11"/>
      <c r="H12" s="11"/>
      <c r="I12" s="11"/>
    </row>
    <row r="13" spans="1:9" s="88" customFormat="1" ht="12" customHeight="1">
      <c r="A13" s="82" t="s">
        <v>3223</v>
      </c>
      <c r="B13" s="96">
        <v>448</v>
      </c>
      <c r="C13" s="96">
        <v>1</v>
      </c>
      <c r="D13" s="96">
        <v>0</v>
      </c>
      <c r="E13" s="65">
        <f t="shared" si="0"/>
        <v>449</v>
      </c>
      <c r="F13" s="41"/>
      <c r="G13" s="11"/>
      <c r="H13" s="11"/>
      <c r="I13" s="11"/>
    </row>
    <row r="14" spans="1:9" s="88" customFormat="1" ht="12" customHeight="1">
      <c r="A14" s="82" t="s">
        <v>3224</v>
      </c>
      <c r="B14" s="96">
        <v>98</v>
      </c>
      <c r="C14" s="96">
        <v>0</v>
      </c>
      <c r="D14" s="96">
        <v>0</v>
      </c>
      <c r="E14" s="65">
        <f t="shared" si="0"/>
        <v>98</v>
      </c>
      <c r="F14" s="41"/>
      <c r="G14" s="11"/>
      <c r="H14" s="11"/>
      <c r="I14" s="11"/>
    </row>
    <row r="15" spans="1:9" s="88" customFormat="1" ht="12" customHeight="1">
      <c r="A15" s="82" t="s">
        <v>3283</v>
      </c>
      <c r="B15" s="96">
        <v>187</v>
      </c>
      <c r="C15" s="96">
        <v>3</v>
      </c>
      <c r="D15" s="96">
        <v>0</v>
      </c>
      <c r="E15" s="65">
        <f t="shared" si="0"/>
        <v>190</v>
      </c>
      <c r="F15" s="41"/>
      <c r="G15" s="11"/>
      <c r="H15" s="11"/>
      <c r="I15" s="11"/>
    </row>
    <row r="16" spans="1:9" s="88" customFormat="1" ht="12" customHeight="1">
      <c r="A16" s="82" t="s">
        <v>3391</v>
      </c>
      <c r="B16" s="96">
        <v>270</v>
      </c>
      <c r="C16" s="96">
        <v>2</v>
      </c>
      <c r="D16" s="96">
        <v>1</v>
      </c>
      <c r="E16" s="65">
        <f t="shared" si="0"/>
        <v>273</v>
      </c>
      <c r="F16" s="41"/>
      <c r="G16" s="11"/>
      <c r="H16" s="11"/>
      <c r="I16" s="11"/>
    </row>
    <row r="17" spans="1:9" s="88" customFormat="1" ht="12" customHeight="1">
      <c r="A17" s="82" t="s">
        <v>3392</v>
      </c>
      <c r="B17" s="96">
        <v>9</v>
      </c>
      <c r="C17" s="96">
        <v>0</v>
      </c>
      <c r="D17" s="96">
        <v>0</v>
      </c>
      <c r="E17" s="65">
        <f t="shared" si="0"/>
        <v>9</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5"/>
      <c r="B24" s="96"/>
      <c r="C24" s="96"/>
      <c r="D24" s="96"/>
      <c r="E24" s="95"/>
      <c r="F24" s="40"/>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5"/>
      <c r="F26" s="41"/>
      <c r="G26" s="11"/>
      <c r="H26" s="11"/>
      <c r="I26" s="11"/>
    </row>
    <row r="27" spans="1:9" s="15" customFormat="1" ht="12" customHeight="1">
      <c r="A27" s="225"/>
      <c r="B27" s="96"/>
      <c r="C27" s="96"/>
      <c r="D27" s="96"/>
      <c r="E27" s="95"/>
      <c r="F27" s="41"/>
      <c r="G27" s="11"/>
      <c r="H27" s="11"/>
      <c r="I27" s="11"/>
    </row>
    <row r="28" spans="1:9" s="15" customFormat="1" ht="12" customHeight="1">
      <c r="A28" s="225"/>
      <c r="B28" s="96"/>
      <c r="C28" s="96"/>
      <c r="D28" s="96"/>
      <c r="E28" s="95"/>
      <c r="F28" s="41"/>
      <c r="G28" s="11"/>
      <c r="H28" s="11"/>
      <c r="I28" s="11"/>
    </row>
    <row r="29" spans="1:9" s="15" customFormat="1" ht="12" customHeight="1">
      <c r="A29" s="225"/>
      <c r="B29" s="96"/>
      <c r="C29" s="96"/>
      <c r="D29" s="96"/>
      <c r="E29" s="96"/>
      <c r="F29" s="41"/>
      <c r="G29" s="11"/>
      <c r="H29" s="11"/>
      <c r="I29" s="11"/>
    </row>
    <row r="30" spans="1:9" s="15" customFormat="1" ht="12" customHeight="1">
      <c r="A30" s="226"/>
      <c r="B30" s="96"/>
      <c r="C30" s="96"/>
      <c r="D30" s="96"/>
      <c r="E30" s="94"/>
      <c r="F30" s="41"/>
      <c r="G30" s="11"/>
      <c r="H30" s="11"/>
      <c r="I30" s="11"/>
    </row>
    <row r="31" spans="1:9" s="15" customFormat="1" ht="12" customHeight="1">
      <c r="A31" s="22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7"/>
      <c r="B43" s="378"/>
      <c r="C43" s="378"/>
      <c r="D43" s="378"/>
      <c r="E43" s="378"/>
    </row>
    <row r="44" spans="1:9" s="15" customFormat="1" ht="12" customHeight="1">
      <c r="A44" s="375"/>
      <c r="B44" s="376"/>
      <c r="C44" s="376"/>
      <c r="D44" s="376"/>
      <c r="E44" s="376"/>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SUM(B11:B38)</f>
        <v>414</v>
      </c>
      <c r="C9" s="65">
        <f>SUM(C11:C38)</f>
        <v>5</v>
      </c>
      <c r="D9" s="65">
        <f>SUM(D11:D38)</f>
        <v>1</v>
      </c>
      <c r="E9" s="65">
        <f>SUM(B9:D9)</f>
        <v>420</v>
      </c>
      <c r="F9" s="10"/>
    </row>
    <row r="10" spans="1:9" s="8" customFormat="1" ht="9" customHeight="1">
      <c r="A10" s="62"/>
      <c r="B10" s="66"/>
      <c r="C10" s="66"/>
      <c r="D10" s="66"/>
      <c r="E10" s="65"/>
    </row>
    <row r="11" spans="1:9" s="88" customFormat="1" ht="12" customHeight="1">
      <c r="A11" s="82" t="s">
        <v>3221</v>
      </c>
      <c r="B11" s="96">
        <v>236</v>
      </c>
      <c r="C11" s="96">
        <v>3</v>
      </c>
      <c r="D11" s="96">
        <v>1</v>
      </c>
      <c r="E11" s="65">
        <f t="shared" ref="E11:E17" si="0">SUM(B11:D11)</f>
        <v>240</v>
      </c>
      <c r="F11" s="40"/>
      <c r="G11" s="11"/>
      <c r="H11" s="11"/>
      <c r="I11" s="11"/>
    </row>
    <row r="12" spans="1:9" s="88" customFormat="1" ht="12" customHeight="1">
      <c r="A12" s="82" t="s">
        <v>3222</v>
      </c>
      <c r="B12" s="96">
        <v>44</v>
      </c>
      <c r="C12" s="96">
        <v>1</v>
      </c>
      <c r="D12" s="96">
        <v>0</v>
      </c>
      <c r="E12" s="65">
        <f t="shared" si="0"/>
        <v>45</v>
      </c>
      <c r="F12" s="41"/>
      <c r="G12" s="11"/>
      <c r="H12" s="11"/>
      <c r="I12" s="11"/>
    </row>
    <row r="13" spans="1:9" s="88" customFormat="1" ht="12" customHeight="1">
      <c r="A13" s="82" t="s">
        <v>3223</v>
      </c>
      <c r="B13" s="96">
        <v>77</v>
      </c>
      <c r="C13" s="96">
        <v>1</v>
      </c>
      <c r="D13" s="96">
        <v>0</v>
      </c>
      <c r="E13" s="65">
        <f t="shared" si="0"/>
        <v>78</v>
      </c>
      <c r="F13" s="41"/>
      <c r="G13" s="11"/>
      <c r="H13" s="11"/>
      <c r="I13" s="11"/>
    </row>
    <row r="14" spans="1:9" s="88" customFormat="1" ht="12" customHeight="1">
      <c r="A14" s="82" t="s">
        <v>3224</v>
      </c>
      <c r="B14" s="96">
        <v>23</v>
      </c>
      <c r="C14" s="96">
        <v>0</v>
      </c>
      <c r="D14" s="96">
        <v>0</v>
      </c>
      <c r="E14" s="65">
        <f t="shared" si="0"/>
        <v>23</v>
      </c>
      <c r="F14" s="41"/>
      <c r="G14" s="11"/>
      <c r="H14" s="11"/>
      <c r="I14" s="11"/>
    </row>
    <row r="15" spans="1:9" s="88" customFormat="1" ht="12" customHeight="1">
      <c r="A15" s="82" t="s">
        <v>3283</v>
      </c>
      <c r="B15" s="96">
        <v>23</v>
      </c>
      <c r="C15" s="96">
        <v>0</v>
      </c>
      <c r="D15" s="96">
        <v>0</v>
      </c>
      <c r="E15" s="65">
        <f t="shared" si="0"/>
        <v>23</v>
      </c>
      <c r="F15" s="41"/>
      <c r="G15" s="11"/>
      <c r="H15" s="11"/>
      <c r="I15" s="11"/>
    </row>
    <row r="16" spans="1:9" s="88" customFormat="1" ht="12" customHeight="1">
      <c r="A16" s="82" t="s">
        <v>3391</v>
      </c>
      <c r="B16" s="96">
        <v>11</v>
      </c>
      <c r="C16" s="96">
        <v>0</v>
      </c>
      <c r="D16" s="96">
        <v>0</v>
      </c>
      <c r="E16" s="65">
        <f t="shared" si="0"/>
        <v>11</v>
      </c>
      <c r="F16" s="41"/>
      <c r="G16" s="11"/>
      <c r="H16" s="11"/>
      <c r="I16" s="11"/>
    </row>
    <row r="17" spans="1:9" s="88" customFormat="1" ht="12" customHeight="1">
      <c r="A17" s="81" t="s">
        <v>3392</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5"/>
      <c r="B23" s="96"/>
      <c r="C23" s="96"/>
      <c r="D23" s="96"/>
      <c r="E23" s="95"/>
      <c r="F23" s="41"/>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6"/>
      <c r="F26" s="41"/>
      <c r="G26" s="11"/>
      <c r="H26" s="11"/>
      <c r="I26" s="11"/>
    </row>
    <row r="27" spans="1:9" s="15" customFormat="1" ht="12" customHeight="1">
      <c r="A27" s="225"/>
      <c r="B27" s="96"/>
      <c r="C27" s="96"/>
      <c r="D27" s="96"/>
      <c r="E27" s="94"/>
      <c r="F27" s="41"/>
      <c r="G27" s="11"/>
      <c r="H27" s="11"/>
      <c r="I27" s="11"/>
    </row>
    <row r="28" spans="1:9" s="15" customFormat="1" ht="12" customHeight="1">
      <c r="A28" s="225"/>
      <c r="B28" s="96"/>
      <c r="C28" s="96"/>
      <c r="D28" s="96"/>
      <c r="E28" s="95"/>
      <c r="F28" s="41"/>
      <c r="G28" s="11"/>
      <c r="H28" s="11"/>
      <c r="I28" s="11"/>
    </row>
    <row r="29" spans="1:9" s="15" customFormat="1" ht="12" customHeight="1">
      <c r="A29" s="226"/>
      <c r="B29" s="96"/>
      <c r="C29" s="96"/>
      <c r="D29" s="96"/>
      <c r="E29" s="95"/>
      <c r="F29" s="41"/>
      <c r="G29" s="11"/>
      <c r="H29" s="11"/>
      <c r="I29" s="11"/>
    </row>
    <row r="30" spans="1:9" s="15" customFormat="1" ht="12" customHeight="1">
      <c r="A30" s="22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7"/>
      <c r="B40" s="378"/>
      <c r="C40" s="378"/>
      <c r="D40" s="378"/>
      <c r="E40" s="378"/>
    </row>
    <row r="41" spans="1:9" s="15" customFormat="1" ht="12" customHeight="1">
      <c r="A41" s="375"/>
      <c r="B41" s="376"/>
      <c r="C41" s="376"/>
      <c r="D41" s="376"/>
      <c r="E41" s="376"/>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6" t="s">
        <v>33</v>
      </c>
      <c r="B1" s="357"/>
      <c r="C1" s="357"/>
      <c r="D1" s="37"/>
      <c r="E1" s="38"/>
      <c r="F1" s="142" t="s">
        <v>102</v>
      </c>
    </row>
    <row r="2" spans="1:11" s="2" customFormat="1" ht="5.25" customHeight="1">
      <c r="A2" s="1"/>
      <c r="B2" s="1"/>
      <c r="C2" s="1"/>
      <c r="D2" s="1"/>
      <c r="E2" s="1"/>
    </row>
    <row r="3" spans="1:11" s="67" customFormat="1" ht="15" customHeight="1">
      <c r="A3" s="42" t="s">
        <v>3282</v>
      </c>
      <c r="B3" s="42"/>
      <c r="C3" s="42"/>
      <c r="D3" s="42"/>
      <c r="E3" s="42"/>
    </row>
    <row r="4" spans="1:11" s="67" customFormat="1" ht="15" customHeight="1">
      <c r="A4" s="43" t="s">
        <v>3280</v>
      </c>
      <c r="B4" s="68"/>
      <c r="C4" s="68"/>
      <c r="D4" s="68"/>
      <c r="E4" s="68"/>
      <c r="F4" s="69"/>
    </row>
    <row r="5" spans="1:11" s="71" customFormat="1" ht="6" customHeight="1">
      <c r="A5" s="50"/>
      <c r="B5" s="70"/>
      <c r="C5" s="70"/>
      <c r="D5" s="70"/>
      <c r="E5" s="70"/>
    </row>
    <row r="6" spans="1:11" s="8" customFormat="1" ht="15" customHeight="1" thickBot="1">
      <c r="A6" s="349" t="s">
        <v>3693</v>
      </c>
      <c r="B6" s="350"/>
      <c r="C6" s="9"/>
      <c r="D6" s="9"/>
      <c r="E6" s="9"/>
    </row>
    <row r="7" spans="1:11" s="67" customFormat="1" ht="21.75" customHeight="1">
      <c r="A7" s="351"/>
      <c r="B7" s="353"/>
      <c r="C7" s="353"/>
      <c r="D7" s="353"/>
      <c r="E7" s="141"/>
    </row>
    <row r="8" spans="1:11" s="67" customFormat="1" ht="21.75" customHeight="1">
      <c r="A8" s="352"/>
      <c r="B8" s="45" t="s">
        <v>35</v>
      </c>
      <c r="C8" s="45" t="s">
        <v>36</v>
      </c>
      <c r="D8" s="45" t="s">
        <v>37</v>
      </c>
      <c r="E8" s="45" t="s">
        <v>38</v>
      </c>
    </row>
    <row r="9" spans="1:11" s="8" customFormat="1" ht="21" customHeight="1">
      <c r="A9" s="54" t="s">
        <v>38</v>
      </c>
      <c r="B9" s="65">
        <f>SUM(B11:B26)</f>
        <v>3642</v>
      </c>
      <c r="C9" s="65">
        <f>SUM(C11:C26)</f>
        <v>20</v>
      </c>
      <c r="D9" s="65">
        <f>SUM(D11:D26)</f>
        <v>5</v>
      </c>
      <c r="E9" s="65">
        <f>SUM(B9:D9)</f>
        <v>3667</v>
      </c>
      <c r="F9" s="10"/>
    </row>
    <row r="10" spans="1:11" s="8" customFormat="1" ht="9" customHeight="1">
      <c r="A10" s="62"/>
      <c r="B10" s="66"/>
      <c r="C10" s="66"/>
      <c r="D10" s="66"/>
      <c r="E10" s="65"/>
    </row>
    <row r="11" spans="1:11" s="88" customFormat="1" ht="12" customHeight="1">
      <c r="A11" s="82" t="s">
        <v>3284</v>
      </c>
      <c r="B11" s="96">
        <v>293</v>
      </c>
      <c r="C11" s="96">
        <v>3</v>
      </c>
      <c r="D11" s="96">
        <v>0</v>
      </c>
      <c r="E11" s="65">
        <f t="shared" ref="E11:E21" si="0">SUM(B11:D11)</f>
        <v>296</v>
      </c>
      <c r="F11" s="40"/>
      <c r="G11" s="228"/>
      <c r="H11" s="228"/>
      <c r="I11" s="228"/>
      <c r="J11" s="228"/>
      <c r="K11" s="228"/>
    </row>
    <row r="12" spans="1:11" s="88" customFormat="1" ht="12" customHeight="1">
      <c r="A12" s="82" t="s">
        <v>3285</v>
      </c>
      <c r="B12" s="96">
        <v>405</v>
      </c>
      <c r="C12" s="96">
        <v>0</v>
      </c>
      <c r="D12" s="96">
        <v>0</v>
      </c>
      <c r="E12" s="65">
        <f t="shared" si="0"/>
        <v>405</v>
      </c>
      <c r="F12" s="41"/>
      <c r="G12" s="228"/>
      <c r="H12" s="228"/>
      <c r="I12" s="228"/>
      <c r="J12" s="228"/>
      <c r="K12" s="228"/>
    </row>
    <row r="13" spans="1:11" s="88" customFormat="1" ht="12" customHeight="1">
      <c r="A13" s="82" t="s">
        <v>3286</v>
      </c>
      <c r="B13" s="96">
        <v>221</v>
      </c>
      <c r="C13" s="96">
        <v>0</v>
      </c>
      <c r="D13" s="96">
        <v>0</v>
      </c>
      <c r="E13" s="65">
        <f t="shared" si="0"/>
        <v>221</v>
      </c>
      <c r="F13" s="41"/>
      <c r="G13" s="228"/>
      <c r="H13" s="228"/>
      <c r="I13" s="228"/>
      <c r="J13" s="228"/>
      <c r="K13" s="228"/>
    </row>
    <row r="14" spans="1:11" s="88" customFormat="1" ht="12" customHeight="1">
      <c r="A14" s="82" t="s">
        <v>3287</v>
      </c>
      <c r="B14" s="96">
        <v>374</v>
      </c>
      <c r="C14" s="96">
        <v>3</v>
      </c>
      <c r="D14" s="96">
        <v>0</v>
      </c>
      <c r="E14" s="65">
        <f t="shared" si="0"/>
        <v>377</v>
      </c>
      <c r="F14" s="41"/>
      <c r="G14" s="228"/>
      <c r="H14" s="228"/>
      <c r="I14" s="228"/>
      <c r="J14" s="228"/>
      <c r="K14" s="228"/>
    </row>
    <row r="15" spans="1:11" s="88" customFormat="1" ht="12" customHeight="1">
      <c r="A15" s="82" t="s">
        <v>3288</v>
      </c>
      <c r="B15" s="96">
        <v>472</v>
      </c>
      <c r="C15" s="96">
        <v>5</v>
      </c>
      <c r="D15" s="96">
        <v>0</v>
      </c>
      <c r="E15" s="65">
        <f t="shared" si="0"/>
        <v>477</v>
      </c>
      <c r="F15" s="41"/>
      <c r="G15" s="228"/>
      <c r="H15" s="228"/>
      <c r="I15" s="228"/>
      <c r="J15" s="228"/>
      <c r="K15" s="228"/>
    </row>
    <row r="16" spans="1:11" s="88" customFormat="1" ht="12" customHeight="1">
      <c r="A16" s="82" t="s">
        <v>3289</v>
      </c>
      <c r="B16" s="96">
        <v>662</v>
      </c>
      <c r="C16" s="96">
        <v>1</v>
      </c>
      <c r="D16" s="96">
        <v>1</v>
      </c>
      <c r="E16" s="65">
        <f t="shared" si="0"/>
        <v>664</v>
      </c>
      <c r="F16" s="41"/>
      <c r="G16" s="228"/>
      <c r="H16" s="228"/>
      <c r="I16" s="228"/>
      <c r="J16" s="228"/>
      <c r="K16" s="228"/>
    </row>
    <row r="17" spans="1:11" s="88" customFormat="1" ht="12" customHeight="1">
      <c r="A17" s="82" t="s">
        <v>3290</v>
      </c>
      <c r="B17" s="96">
        <v>509</v>
      </c>
      <c r="C17" s="96">
        <v>3</v>
      </c>
      <c r="D17" s="96">
        <v>0</v>
      </c>
      <c r="E17" s="65">
        <f t="shared" si="0"/>
        <v>512</v>
      </c>
      <c r="F17" s="40"/>
      <c r="G17" s="228"/>
      <c r="H17" s="228"/>
      <c r="I17" s="228"/>
      <c r="J17" s="228"/>
      <c r="K17" s="228"/>
    </row>
    <row r="18" spans="1:11" s="88" customFormat="1" ht="12" customHeight="1">
      <c r="A18" s="82" t="s">
        <v>3291</v>
      </c>
      <c r="B18" s="96">
        <v>213</v>
      </c>
      <c r="C18" s="96">
        <v>2</v>
      </c>
      <c r="D18" s="96">
        <v>0</v>
      </c>
      <c r="E18" s="65">
        <f t="shared" si="0"/>
        <v>215</v>
      </c>
      <c r="F18" s="41"/>
      <c r="G18" s="228"/>
      <c r="H18" s="228"/>
      <c r="I18" s="228"/>
      <c r="J18" s="228"/>
      <c r="K18" s="228"/>
    </row>
    <row r="19" spans="1:11" s="88" customFormat="1" ht="12" customHeight="1">
      <c r="A19" s="82" t="s">
        <v>3292</v>
      </c>
      <c r="B19" s="96">
        <v>209</v>
      </c>
      <c r="C19" s="96">
        <v>0</v>
      </c>
      <c r="D19" s="96">
        <v>2</v>
      </c>
      <c r="E19" s="65">
        <f t="shared" si="0"/>
        <v>211</v>
      </c>
      <c r="F19" s="41"/>
      <c r="G19" s="228"/>
      <c r="H19" s="228"/>
      <c r="I19" s="228"/>
      <c r="J19" s="228"/>
      <c r="K19" s="228"/>
    </row>
    <row r="20" spans="1:11" s="88" customFormat="1" ht="12" customHeight="1">
      <c r="A20" s="82" t="s">
        <v>3293</v>
      </c>
      <c r="B20" s="96">
        <v>142</v>
      </c>
      <c r="C20" s="96">
        <v>1</v>
      </c>
      <c r="D20" s="96">
        <v>1</v>
      </c>
      <c r="E20" s="65">
        <f t="shared" si="0"/>
        <v>144</v>
      </c>
      <c r="F20" s="41"/>
      <c r="G20" s="228"/>
      <c r="H20" s="228"/>
      <c r="I20" s="228"/>
      <c r="J20" s="228"/>
      <c r="K20" s="228"/>
    </row>
    <row r="21" spans="1:11" s="88" customFormat="1" ht="12" customHeight="1">
      <c r="A21" s="82" t="s">
        <v>3294</v>
      </c>
      <c r="B21" s="96">
        <v>142</v>
      </c>
      <c r="C21" s="96">
        <v>2</v>
      </c>
      <c r="D21" s="96">
        <v>1</v>
      </c>
      <c r="E21" s="65">
        <f t="shared" si="0"/>
        <v>145</v>
      </c>
      <c r="F21" s="41"/>
      <c r="G21" s="228"/>
      <c r="H21" s="228"/>
      <c r="I21" s="228"/>
      <c r="J21" s="228"/>
      <c r="K21" s="228"/>
    </row>
    <row r="22" spans="1:11" s="88" customFormat="1" ht="12" customHeight="1">
      <c r="A22" s="81"/>
      <c r="B22" s="96"/>
      <c r="C22" s="96"/>
      <c r="D22" s="96"/>
      <c r="E22" s="96"/>
      <c r="F22" s="41"/>
      <c r="G22" s="228"/>
      <c r="H22" s="228"/>
      <c r="I22" s="228"/>
      <c r="J22" s="228"/>
      <c r="K22" s="228"/>
    </row>
    <row r="23" spans="1:11" s="88" customFormat="1" ht="12" customHeight="1">
      <c r="A23" s="82"/>
      <c r="B23" s="96"/>
      <c r="C23" s="96"/>
      <c r="D23" s="96"/>
      <c r="E23" s="94"/>
      <c r="F23" s="41"/>
      <c r="G23" s="228"/>
      <c r="H23" s="228"/>
      <c r="I23" s="228"/>
      <c r="J23" s="228"/>
      <c r="K23" s="22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7"/>
      <c r="B28" s="378"/>
      <c r="C28" s="378"/>
      <c r="D28" s="378"/>
      <c r="E28" s="378"/>
    </row>
    <row r="29" spans="1:11" s="15" customFormat="1" ht="12" customHeight="1">
      <c r="A29" s="375"/>
      <c r="B29" s="376"/>
      <c r="C29" s="376"/>
      <c r="D29" s="376"/>
      <c r="E29" s="376"/>
    </row>
    <row r="30" spans="1:11" s="15" customFormat="1" ht="15" customHeight="1">
      <c r="A30" s="288"/>
      <c r="E30" s="96"/>
    </row>
    <row r="31" spans="1:11" s="15" customFormat="1" ht="15" customHeight="1">
      <c r="A31" s="225"/>
      <c r="E31" s="94"/>
    </row>
    <row r="32" spans="1:11" s="15" customFormat="1" ht="15" customHeight="1">
      <c r="A32" s="225"/>
      <c r="E32" s="95"/>
    </row>
    <row r="33" spans="1:5" s="15" customFormat="1" ht="15" customHeight="1">
      <c r="A33" s="225"/>
      <c r="E33" s="95"/>
    </row>
    <row r="34" spans="1:5" s="15" customFormat="1" ht="15" customHeight="1">
      <c r="A34" s="225"/>
      <c r="E34" s="91"/>
    </row>
    <row r="35" spans="1:5" s="15" customFormat="1" ht="15" customHeight="1">
      <c r="A35" s="225"/>
      <c r="E35" s="143"/>
    </row>
    <row r="36" spans="1:5" s="15" customFormat="1" ht="15" customHeight="1">
      <c r="A36" s="225"/>
      <c r="E36" s="11"/>
    </row>
    <row r="37" spans="1:5" s="15" customFormat="1" ht="15" customHeight="1">
      <c r="A37" s="225"/>
    </row>
    <row r="38" spans="1:5" s="15" customFormat="1" ht="15" customHeight="1">
      <c r="A38" s="225"/>
      <c r="E38" s="11"/>
    </row>
    <row r="39" spans="1:5" s="15" customFormat="1" ht="15" customHeight="1">
      <c r="A39" s="225"/>
      <c r="E39" s="11"/>
    </row>
    <row r="40" spans="1:5" s="15" customFormat="1" ht="15" customHeight="1">
      <c r="A40" s="225"/>
      <c r="E40" s="11"/>
    </row>
    <row r="41" spans="1:5" s="15" customFormat="1" ht="15" customHeight="1">
      <c r="A41" s="225"/>
      <c r="E41" s="11"/>
    </row>
    <row r="42" spans="1:5" s="15" customFormat="1" ht="15" customHeight="1">
      <c r="A42" s="225"/>
      <c r="E42" s="11"/>
    </row>
    <row r="43" spans="1:5" s="15" customFormat="1" ht="15" customHeight="1">
      <c r="A43" s="226"/>
      <c r="E43" s="11"/>
    </row>
    <row r="44" spans="1:5" s="15" customFormat="1" ht="15" customHeight="1">
      <c r="A44" s="22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6" t="s">
        <v>33</v>
      </c>
      <c r="B1" s="357"/>
      <c r="C1" s="357"/>
      <c r="D1" s="37"/>
      <c r="E1" s="38"/>
      <c r="F1" s="142" t="s">
        <v>102</v>
      </c>
    </row>
    <row r="2" spans="1:11" s="2" customFormat="1" ht="5.25" customHeight="1">
      <c r="A2" s="1"/>
      <c r="B2" s="1"/>
      <c r="C2" s="1"/>
      <c r="D2" s="1"/>
      <c r="E2" s="1"/>
    </row>
    <row r="3" spans="1:11" s="67" customFormat="1" ht="15" customHeight="1">
      <c r="A3" s="42" t="s">
        <v>3281</v>
      </c>
      <c r="B3" s="42"/>
      <c r="C3" s="42"/>
      <c r="D3" s="42"/>
      <c r="E3" s="42"/>
    </row>
    <row r="4" spans="1:11" s="67" customFormat="1" ht="15" customHeight="1">
      <c r="A4" s="43" t="s">
        <v>3280</v>
      </c>
      <c r="B4" s="68"/>
      <c r="C4" s="68"/>
      <c r="D4" s="68"/>
      <c r="E4" s="68"/>
      <c r="F4" s="69"/>
    </row>
    <row r="5" spans="1:11" s="71" customFormat="1" ht="6" customHeight="1">
      <c r="A5" s="50"/>
      <c r="B5" s="70"/>
      <c r="C5" s="70"/>
      <c r="D5" s="70"/>
      <c r="E5" s="70"/>
    </row>
    <row r="6" spans="1:11" s="8" customFormat="1" ht="15" customHeight="1" thickBot="1">
      <c r="A6" s="349" t="s">
        <v>3693</v>
      </c>
      <c r="B6" s="350"/>
      <c r="C6" s="9"/>
      <c r="D6" s="9"/>
      <c r="E6" s="9"/>
    </row>
    <row r="7" spans="1:11" s="67" customFormat="1" ht="21.75" customHeight="1">
      <c r="A7" s="351"/>
      <c r="B7" s="353"/>
      <c r="C7" s="353"/>
      <c r="D7" s="353"/>
      <c r="E7" s="141"/>
    </row>
    <row r="8" spans="1:11" s="67" customFormat="1" ht="21.75" customHeight="1">
      <c r="A8" s="352"/>
      <c r="B8" s="45" t="s">
        <v>35</v>
      </c>
      <c r="C8" s="45" t="s">
        <v>36</v>
      </c>
      <c r="D8" s="45" t="s">
        <v>37</v>
      </c>
      <c r="E8" s="45" t="s">
        <v>38</v>
      </c>
    </row>
    <row r="9" spans="1:11" s="8" customFormat="1" ht="21" customHeight="1">
      <c r="A9" s="54" t="s">
        <v>38</v>
      </c>
      <c r="B9" s="65">
        <f>SUM(B11:B28)</f>
        <v>414</v>
      </c>
      <c r="C9" s="65">
        <f>SUM(C11:C28)</f>
        <v>5</v>
      </c>
      <c r="D9" s="65">
        <f>SUM(D11:D28)</f>
        <v>1</v>
      </c>
      <c r="E9" s="65">
        <f>SUM(B9:D9)</f>
        <v>420</v>
      </c>
      <c r="F9" s="10"/>
    </row>
    <row r="10" spans="1:11" s="8" customFormat="1" ht="9" customHeight="1">
      <c r="A10" s="62"/>
      <c r="B10" s="66"/>
      <c r="C10" s="66"/>
      <c r="D10" s="66"/>
      <c r="E10" s="65"/>
    </row>
    <row r="11" spans="1:11" s="88" customFormat="1" ht="12" customHeight="1">
      <c r="A11" s="82" t="s">
        <v>3284</v>
      </c>
      <c r="B11" s="96">
        <v>56</v>
      </c>
      <c r="C11" s="96">
        <v>1</v>
      </c>
      <c r="D11" s="96">
        <v>0</v>
      </c>
      <c r="E11" s="65">
        <f t="shared" ref="E11:E21" si="0">SUM(B11:D11)</f>
        <v>57</v>
      </c>
      <c r="F11" s="40"/>
      <c r="G11" s="229"/>
      <c r="H11" s="230"/>
      <c r="I11" s="230"/>
      <c r="J11" s="231"/>
      <c r="K11" s="231"/>
    </row>
    <row r="12" spans="1:11" s="88" customFormat="1" ht="12" customHeight="1">
      <c r="A12" s="82" t="s">
        <v>3285</v>
      </c>
      <c r="B12" s="96">
        <v>63</v>
      </c>
      <c r="C12" s="96">
        <v>0</v>
      </c>
      <c r="D12" s="96">
        <v>0</v>
      </c>
      <c r="E12" s="65">
        <f t="shared" si="0"/>
        <v>63</v>
      </c>
      <c r="F12" s="41"/>
      <c r="G12" s="232"/>
      <c r="H12" s="230"/>
      <c r="I12" s="230"/>
      <c r="J12" s="231"/>
      <c r="K12" s="231"/>
    </row>
    <row r="13" spans="1:11" s="88" customFormat="1" ht="12" customHeight="1">
      <c r="A13" s="82" t="s">
        <v>3286</v>
      </c>
      <c r="B13" s="96">
        <v>34</v>
      </c>
      <c r="C13" s="96">
        <v>0</v>
      </c>
      <c r="D13" s="96">
        <v>0</v>
      </c>
      <c r="E13" s="65">
        <f t="shared" si="0"/>
        <v>34</v>
      </c>
      <c r="F13" s="41"/>
      <c r="G13" s="232"/>
      <c r="H13" s="230"/>
      <c r="I13" s="230"/>
      <c r="J13" s="231"/>
      <c r="K13" s="231"/>
    </row>
    <row r="14" spans="1:11" s="88" customFormat="1" ht="12" customHeight="1">
      <c r="A14" s="82" t="s">
        <v>3287</v>
      </c>
      <c r="B14" s="96">
        <v>34</v>
      </c>
      <c r="C14" s="96">
        <v>1</v>
      </c>
      <c r="D14" s="96">
        <v>0</v>
      </c>
      <c r="E14" s="65">
        <f t="shared" si="0"/>
        <v>35</v>
      </c>
      <c r="F14" s="41"/>
      <c r="G14" s="232"/>
      <c r="H14" s="230"/>
      <c r="I14" s="230"/>
      <c r="J14" s="231"/>
      <c r="K14" s="231"/>
    </row>
    <row r="15" spans="1:11" s="88" customFormat="1" ht="12" customHeight="1">
      <c r="A15" s="82" t="s">
        <v>3288</v>
      </c>
      <c r="B15" s="96">
        <v>49</v>
      </c>
      <c r="C15" s="96">
        <v>0</v>
      </c>
      <c r="D15" s="96">
        <v>0</v>
      </c>
      <c r="E15" s="65">
        <f t="shared" si="0"/>
        <v>49</v>
      </c>
      <c r="F15" s="41"/>
      <c r="G15" s="232"/>
      <c r="H15" s="230"/>
      <c r="I15" s="230"/>
      <c r="J15" s="231"/>
      <c r="K15" s="231"/>
    </row>
    <row r="16" spans="1:11" s="88" customFormat="1" ht="12" customHeight="1">
      <c r="A16" s="82" t="s">
        <v>3289</v>
      </c>
      <c r="B16" s="96">
        <v>59</v>
      </c>
      <c r="C16" s="96">
        <v>2</v>
      </c>
      <c r="D16" s="96">
        <v>0</v>
      </c>
      <c r="E16" s="65">
        <f t="shared" si="0"/>
        <v>61</v>
      </c>
      <c r="F16" s="41"/>
      <c r="G16" s="232"/>
      <c r="H16" s="230"/>
      <c r="I16" s="230"/>
      <c r="J16" s="231"/>
      <c r="K16" s="231"/>
    </row>
    <row r="17" spans="1:11" s="88" customFormat="1" ht="12" customHeight="1">
      <c r="A17" s="82" t="s">
        <v>3290</v>
      </c>
      <c r="B17" s="96">
        <v>47</v>
      </c>
      <c r="C17" s="96">
        <v>0</v>
      </c>
      <c r="D17" s="96">
        <v>0</v>
      </c>
      <c r="E17" s="65">
        <f t="shared" si="0"/>
        <v>47</v>
      </c>
      <c r="F17" s="40"/>
      <c r="G17" s="232"/>
      <c r="H17" s="230"/>
      <c r="I17" s="230"/>
      <c r="J17" s="231"/>
      <c r="K17" s="231"/>
    </row>
    <row r="18" spans="1:11" s="88" customFormat="1" ht="12" customHeight="1">
      <c r="A18" s="82" t="s">
        <v>3291</v>
      </c>
      <c r="B18" s="96">
        <v>13</v>
      </c>
      <c r="C18" s="96">
        <v>1</v>
      </c>
      <c r="D18" s="96">
        <v>0</v>
      </c>
      <c r="E18" s="65">
        <f t="shared" si="0"/>
        <v>14</v>
      </c>
      <c r="F18" s="41"/>
      <c r="G18" s="232"/>
      <c r="H18" s="230"/>
      <c r="I18" s="230"/>
      <c r="J18" s="231"/>
      <c r="K18" s="231"/>
    </row>
    <row r="19" spans="1:11" s="88" customFormat="1" ht="12" customHeight="1">
      <c r="A19" s="82" t="s">
        <v>3292</v>
      </c>
      <c r="B19" s="96">
        <v>20</v>
      </c>
      <c r="C19" s="96">
        <v>0</v>
      </c>
      <c r="D19" s="96">
        <v>0</v>
      </c>
      <c r="E19" s="65">
        <f t="shared" si="0"/>
        <v>20</v>
      </c>
      <c r="F19" s="41"/>
      <c r="G19" s="232"/>
      <c r="H19" s="230"/>
      <c r="I19" s="230"/>
      <c r="J19" s="231"/>
      <c r="K19" s="231"/>
    </row>
    <row r="20" spans="1:11" s="88" customFormat="1" ht="12" customHeight="1">
      <c r="A20" s="82" t="s">
        <v>3293</v>
      </c>
      <c r="B20" s="96">
        <v>20</v>
      </c>
      <c r="C20" s="96">
        <v>0</v>
      </c>
      <c r="D20" s="96">
        <v>0</v>
      </c>
      <c r="E20" s="65">
        <f t="shared" si="0"/>
        <v>20</v>
      </c>
      <c r="F20" s="41"/>
      <c r="G20" s="232"/>
      <c r="H20" s="230"/>
      <c r="I20" s="230"/>
      <c r="J20" s="231"/>
      <c r="K20" s="231"/>
    </row>
    <row r="21" spans="1:11" s="88" customFormat="1" ht="12" customHeight="1">
      <c r="A21" s="81" t="s">
        <v>3294</v>
      </c>
      <c r="B21" s="96">
        <v>19</v>
      </c>
      <c r="C21" s="96">
        <v>0</v>
      </c>
      <c r="D21" s="96">
        <v>1</v>
      </c>
      <c r="E21" s="65">
        <f t="shared" si="0"/>
        <v>20</v>
      </c>
      <c r="F21" s="41"/>
      <c r="G21" s="232"/>
      <c r="H21" s="230"/>
      <c r="I21" s="230"/>
      <c r="J21" s="231"/>
      <c r="K21" s="231"/>
    </row>
    <row r="22" spans="1:11" s="88" customFormat="1" ht="12" customHeight="1">
      <c r="A22" s="82"/>
      <c r="B22" s="96"/>
      <c r="C22" s="96"/>
      <c r="D22" s="96"/>
      <c r="E22" s="94"/>
      <c r="F22" s="41"/>
      <c r="G22" s="232"/>
      <c r="H22" s="230"/>
      <c r="I22" s="230"/>
      <c r="J22" s="231"/>
      <c r="K22" s="231"/>
    </row>
    <row r="23" spans="1:11" s="88" customFormat="1" ht="12" customHeight="1">
      <c r="A23" s="82"/>
      <c r="B23" s="96"/>
      <c r="C23" s="96"/>
      <c r="D23" s="96"/>
      <c r="E23" s="95"/>
      <c r="F23" s="41"/>
      <c r="G23" s="232"/>
      <c r="H23" s="230"/>
      <c r="I23" s="230"/>
      <c r="J23" s="231"/>
      <c r="K23" s="23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7"/>
      <c r="B30" s="378"/>
      <c r="C30" s="378"/>
      <c r="D30" s="378"/>
      <c r="E30" s="378"/>
    </row>
    <row r="31" spans="1:11" s="15" customFormat="1" ht="12" customHeight="1">
      <c r="A31" s="375"/>
      <c r="B31" s="376"/>
      <c r="C31" s="376"/>
      <c r="D31" s="376"/>
      <c r="E31" s="376"/>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216" t="s">
        <v>102</v>
      </c>
    </row>
    <row r="2" spans="1:9" s="2" customFormat="1" ht="5.25" customHeight="1">
      <c r="A2" s="1"/>
      <c r="B2" s="1"/>
      <c r="C2" s="1"/>
      <c r="D2" s="1"/>
      <c r="E2" s="1"/>
    </row>
    <row r="3" spans="1:9" s="67" customFormat="1" ht="15" customHeight="1">
      <c r="A3" s="42" t="s">
        <v>3297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217"/>
    </row>
    <row r="8" spans="1:9" s="67" customFormat="1" ht="21.75" customHeight="1">
      <c r="A8" s="352"/>
      <c r="B8" s="45" t="s">
        <v>35</v>
      </c>
      <c r="C8" s="45" t="s">
        <v>36</v>
      </c>
      <c r="D8" s="45" t="s">
        <v>37</v>
      </c>
      <c r="E8" s="45" t="s">
        <v>38</v>
      </c>
    </row>
    <row r="9" spans="1:9" s="8" customFormat="1" ht="21" customHeight="1">
      <c r="A9" s="54" t="s">
        <v>38</v>
      </c>
      <c r="B9" s="65">
        <f>SUM(B11:B34)</f>
        <v>3642</v>
      </c>
      <c r="C9" s="65">
        <f>SUM(C11:C34)</f>
        <v>20</v>
      </c>
      <c r="D9" s="65">
        <f>SUM(D11:D34)</f>
        <v>5</v>
      </c>
      <c r="E9" s="65">
        <f>SUM(B9:D9)</f>
        <v>3667</v>
      </c>
      <c r="F9" s="10"/>
    </row>
    <row r="10" spans="1:9" s="8" customFormat="1" ht="9" customHeight="1">
      <c r="A10" s="62"/>
      <c r="B10" s="66"/>
      <c r="C10" s="66"/>
      <c r="D10" s="66"/>
      <c r="E10" s="65"/>
    </row>
    <row r="11" spans="1:9" s="88" customFormat="1" ht="12" customHeight="1">
      <c r="A11" s="82" t="s">
        <v>3298</v>
      </c>
      <c r="B11" s="219">
        <v>3129</v>
      </c>
      <c r="C11" s="219">
        <v>18</v>
      </c>
      <c r="D11" s="219">
        <v>3</v>
      </c>
      <c r="E11" s="65">
        <f>SUM(B11:D11)</f>
        <v>3150</v>
      </c>
      <c r="F11" s="40"/>
      <c r="G11" s="11"/>
      <c r="H11" s="11"/>
      <c r="I11" s="11"/>
    </row>
    <row r="12" spans="1:9" s="88" customFormat="1" ht="12" customHeight="1">
      <c r="A12" s="82" t="s">
        <v>3299</v>
      </c>
      <c r="B12" s="219">
        <v>243</v>
      </c>
      <c r="C12" s="219">
        <v>0</v>
      </c>
      <c r="D12" s="219">
        <v>1</v>
      </c>
      <c r="E12" s="65">
        <f>SUM(B12:D12)</f>
        <v>244</v>
      </c>
      <c r="F12" s="41"/>
      <c r="G12" s="11"/>
      <c r="H12" s="11"/>
      <c r="I12" s="11"/>
    </row>
    <row r="13" spans="1:9" s="88" customFormat="1" ht="12" customHeight="1">
      <c r="A13" s="82" t="s">
        <v>3301</v>
      </c>
      <c r="B13" s="219">
        <v>55</v>
      </c>
      <c r="C13" s="219">
        <v>0</v>
      </c>
      <c r="D13" s="219">
        <v>1</v>
      </c>
      <c r="E13" s="65">
        <f>SUM(B13:D13)</f>
        <v>56</v>
      </c>
      <c r="F13" s="41"/>
      <c r="G13" s="11"/>
      <c r="H13" s="11"/>
      <c r="I13" s="11"/>
    </row>
    <row r="14" spans="1:9" s="88" customFormat="1" ht="12" customHeight="1">
      <c r="A14" s="82" t="s">
        <v>3300</v>
      </c>
      <c r="B14" s="219">
        <v>199</v>
      </c>
      <c r="C14" s="219">
        <v>2</v>
      </c>
      <c r="D14" s="219">
        <v>0</v>
      </c>
      <c r="E14" s="65">
        <f>SUM(B14:D14)</f>
        <v>201</v>
      </c>
      <c r="F14" s="41"/>
      <c r="G14" s="11"/>
      <c r="H14" s="11"/>
      <c r="I14" s="11"/>
    </row>
    <row r="15" spans="1:9" s="88" customFormat="1" ht="12" customHeight="1">
      <c r="A15" s="82" t="s">
        <v>3397</v>
      </c>
      <c r="B15" s="219">
        <v>16</v>
      </c>
      <c r="C15" s="219">
        <v>0</v>
      </c>
      <c r="D15" s="219">
        <v>0</v>
      </c>
      <c r="E15" s="65">
        <f>SUM(B15:D15)</f>
        <v>16</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7"/>
      <c r="B36" s="378"/>
      <c r="C36" s="378"/>
      <c r="D36" s="378"/>
      <c r="E36" s="378"/>
    </row>
    <row r="37" spans="1:9" s="15" customFormat="1" ht="12" customHeight="1">
      <c r="A37" s="375"/>
      <c r="B37" s="376"/>
      <c r="C37" s="376"/>
      <c r="D37" s="376"/>
      <c r="E37" s="376"/>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7"/>
      <c r="C1" s="357"/>
      <c r="D1" s="37"/>
      <c r="E1" s="38"/>
      <c r="F1" s="216" t="s">
        <v>102</v>
      </c>
    </row>
    <row r="2" spans="1:9" s="2" customFormat="1" ht="5.25" customHeight="1">
      <c r="A2" s="1"/>
      <c r="B2" s="1"/>
      <c r="C2" s="1"/>
      <c r="D2" s="1"/>
      <c r="E2" s="1"/>
    </row>
    <row r="3" spans="1:9" s="67" customFormat="1" ht="15" customHeight="1">
      <c r="A3" s="42" t="s">
        <v>3296</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3693</v>
      </c>
      <c r="B6" s="350"/>
      <c r="C6" s="9"/>
      <c r="D6" s="9"/>
      <c r="E6" s="9"/>
    </row>
    <row r="7" spans="1:9" s="67" customFormat="1" ht="21.75" customHeight="1">
      <c r="A7" s="351"/>
      <c r="B7" s="353"/>
      <c r="C7" s="353"/>
      <c r="D7" s="353"/>
      <c r="E7" s="217"/>
    </row>
    <row r="8" spans="1:9" s="67" customFormat="1" ht="21.75" customHeight="1">
      <c r="A8" s="352"/>
      <c r="B8" s="45" t="s">
        <v>35</v>
      </c>
      <c r="C8" s="45" t="s">
        <v>36</v>
      </c>
      <c r="D8" s="45" t="s">
        <v>37</v>
      </c>
      <c r="E8" s="45" t="s">
        <v>38</v>
      </c>
    </row>
    <row r="9" spans="1:9" s="8" customFormat="1" ht="21" customHeight="1">
      <c r="A9" s="54" t="s">
        <v>38</v>
      </c>
      <c r="B9" s="65">
        <f>SUM(B11:B36)</f>
        <v>414</v>
      </c>
      <c r="C9" s="65">
        <f>SUM(C11:C36)</f>
        <v>5</v>
      </c>
      <c r="D9" s="65">
        <f>SUM(D11:D36)</f>
        <v>1</v>
      </c>
      <c r="E9" s="65">
        <f>SUM(B9:D9)</f>
        <v>420</v>
      </c>
      <c r="F9" s="10"/>
    </row>
    <row r="10" spans="1:9" s="8" customFormat="1" ht="9" customHeight="1">
      <c r="A10" s="62"/>
      <c r="B10" s="66"/>
      <c r="C10" s="66"/>
      <c r="D10" s="66"/>
      <c r="E10" s="65"/>
    </row>
    <row r="11" spans="1:9" s="88" customFormat="1" ht="12" customHeight="1">
      <c r="A11" s="82" t="s">
        <v>3298</v>
      </c>
      <c r="B11" s="219">
        <v>358</v>
      </c>
      <c r="C11" s="219">
        <v>5</v>
      </c>
      <c r="D11" s="219">
        <v>1</v>
      </c>
      <c r="E11" s="65">
        <f>SUM(B11:D11)</f>
        <v>364</v>
      </c>
      <c r="F11" s="40"/>
      <c r="G11" s="11"/>
      <c r="H11" s="11"/>
      <c r="I11" s="11"/>
    </row>
    <row r="12" spans="1:9" s="88" customFormat="1" ht="12" customHeight="1">
      <c r="A12" s="82" t="s">
        <v>3299</v>
      </c>
      <c r="B12" s="219">
        <v>45</v>
      </c>
      <c r="C12" s="219">
        <v>0</v>
      </c>
      <c r="D12" s="219">
        <v>0</v>
      </c>
      <c r="E12" s="65">
        <f>SUM(B12:D12)</f>
        <v>45</v>
      </c>
      <c r="F12" s="40"/>
      <c r="G12" s="11"/>
      <c r="H12" s="11"/>
      <c r="I12" s="11"/>
    </row>
    <row r="13" spans="1:9" s="88" customFormat="1" ht="12" customHeight="1">
      <c r="A13" s="82" t="s">
        <v>3301</v>
      </c>
      <c r="B13" s="219">
        <v>4</v>
      </c>
      <c r="C13" s="219">
        <v>0</v>
      </c>
      <c r="D13" s="219">
        <v>0</v>
      </c>
      <c r="E13" s="65">
        <f>SUM(B13:D13)</f>
        <v>4</v>
      </c>
      <c r="F13" s="40"/>
      <c r="G13" s="11"/>
      <c r="H13" s="11"/>
      <c r="I13" s="11"/>
    </row>
    <row r="14" spans="1:9" s="88" customFormat="1" ht="12" customHeight="1">
      <c r="A14" s="82" t="s">
        <v>3300</v>
      </c>
      <c r="B14" s="219">
        <v>7</v>
      </c>
      <c r="C14" s="219">
        <v>0</v>
      </c>
      <c r="D14" s="219">
        <v>0</v>
      </c>
      <c r="E14" s="65">
        <f>SUM(B14:D14)</f>
        <v>7</v>
      </c>
      <c r="F14" s="40"/>
      <c r="G14" s="11"/>
      <c r="H14" s="11"/>
      <c r="I14" s="11"/>
    </row>
    <row r="15" spans="1:9" s="88" customFormat="1" ht="12" customHeight="1">
      <c r="A15" s="82" t="s">
        <v>3397</v>
      </c>
      <c r="B15" s="219">
        <v>0</v>
      </c>
      <c r="C15" s="219">
        <v>0</v>
      </c>
      <c r="D15" s="219">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7"/>
      <c r="B38" s="378"/>
      <c r="C38" s="378"/>
      <c r="D38" s="378"/>
      <c r="E38" s="378"/>
    </row>
    <row r="39" spans="1:9" s="15" customFormat="1" ht="12" customHeight="1">
      <c r="A39" s="375"/>
      <c r="B39" s="376"/>
      <c r="C39" s="376"/>
      <c r="D39" s="376"/>
      <c r="E39" s="376"/>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4"/>
  </cols>
  <sheetData>
    <row r="1" spans="1:9" ht="12.75" customHeight="1">
      <c r="A1" s="379" t="s">
        <v>33</v>
      </c>
      <c r="B1" s="379"/>
      <c r="C1" s="379"/>
      <c r="D1" s="379"/>
      <c r="E1" s="379"/>
      <c r="F1" s="379"/>
      <c r="G1" s="379"/>
      <c r="H1" s="379"/>
      <c r="I1" s="379"/>
    </row>
    <row r="3" spans="1:9" ht="12.75" customHeight="1">
      <c r="A3" s="379" t="s">
        <v>3395</v>
      </c>
      <c r="B3" s="379"/>
      <c r="C3" s="379"/>
      <c r="D3" s="379"/>
      <c r="E3" s="379"/>
      <c r="F3" s="379"/>
      <c r="G3" s="379"/>
      <c r="H3" s="379"/>
      <c r="I3" s="379"/>
    </row>
    <row r="5" spans="1:9" ht="151.9" customHeight="1">
      <c r="A5" s="380" t="s">
        <v>3396</v>
      </c>
      <c r="B5" s="381"/>
      <c r="C5" s="381"/>
      <c r="D5" s="381"/>
      <c r="E5" s="381"/>
      <c r="F5" s="381"/>
      <c r="G5" s="381"/>
      <c r="H5" s="381"/>
      <c r="I5" s="38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36"/>
  <sheetViews>
    <sheetView topLeftCell="A326" workbookViewId="0">
      <selection activeCell="E290" sqref="E290:M336"/>
    </sheetView>
  </sheetViews>
  <sheetFormatPr baseColWidth="10" defaultRowHeight="12.75"/>
  <cols>
    <col min="1" max="1" width="7" style="101" customWidth="1"/>
    <col min="2" max="2" width="69.28515625" customWidth="1"/>
  </cols>
  <sheetData>
    <row r="1" spans="1:2" ht="20.100000000000001" customHeight="1">
      <c r="A1" s="382" t="s">
        <v>196</v>
      </c>
      <c r="B1" s="382"/>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3" t="s">
        <v>275</v>
      </c>
      <c r="B65" s="383"/>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2" t="s">
        <v>314</v>
      </c>
      <c r="B102" s="382"/>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2" t="s">
        <v>361</v>
      </c>
      <c r="B143" s="382"/>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2" t="s">
        <v>420</v>
      </c>
      <c r="B196" s="382"/>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4" t="s">
        <v>473</v>
      </c>
      <c r="B247" s="384"/>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13" ht="20.100000000000001" customHeight="1">
      <c r="A289" s="382" t="s">
        <v>520</v>
      </c>
      <c r="B289" s="382"/>
    </row>
    <row r="290" spans="1:13" ht="20.100000000000001" customHeight="1">
      <c r="A290" s="99">
        <v>0</v>
      </c>
      <c r="B290" s="100" t="s">
        <v>521</v>
      </c>
      <c r="C290">
        <v>0</v>
      </c>
      <c r="E290" s="316" t="s">
        <v>3496</v>
      </c>
      <c r="J290">
        <v>0</v>
      </c>
      <c r="K290">
        <v>3</v>
      </c>
      <c r="L290">
        <v>0</v>
      </c>
      <c r="M290">
        <v>0</v>
      </c>
    </row>
    <row r="291" spans="1:13" ht="20.100000000000001" customHeight="1">
      <c r="A291" s="99" t="s">
        <v>198</v>
      </c>
      <c r="B291" s="100" t="s">
        <v>522</v>
      </c>
      <c r="E291" s="316" t="s">
        <v>3497</v>
      </c>
      <c r="J291">
        <v>11</v>
      </c>
      <c r="K291">
        <v>28</v>
      </c>
      <c r="L291">
        <v>0</v>
      </c>
      <c r="M291">
        <v>0</v>
      </c>
    </row>
    <row r="292" spans="1:13" ht="20.100000000000001" customHeight="1">
      <c r="A292" s="99" t="s">
        <v>104</v>
      </c>
      <c r="B292" s="100" t="s">
        <v>523</v>
      </c>
      <c r="C292">
        <v>11</v>
      </c>
      <c r="E292" s="316" t="s">
        <v>3498</v>
      </c>
      <c r="J292">
        <v>12</v>
      </c>
      <c r="K292">
        <v>10</v>
      </c>
      <c r="L292">
        <v>0</v>
      </c>
      <c r="M292">
        <v>0</v>
      </c>
    </row>
    <row r="293" spans="1:13" ht="20.100000000000001" customHeight="1">
      <c r="A293" s="99" t="s">
        <v>105</v>
      </c>
      <c r="B293" s="100" t="s">
        <v>524</v>
      </c>
      <c r="C293">
        <v>12</v>
      </c>
      <c r="E293" s="316" t="s">
        <v>3499</v>
      </c>
      <c r="J293">
        <v>19</v>
      </c>
      <c r="K293">
        <v>58</v>
      </c>
      <c r="L293">
        <v>0</v>
      </c>
      <c r="M293">
        <v>0</v>
      </c>
    </row>
    <row r="294" spans="1:13" ht="20.100000000000001" customHeight="1">
      <c r="A294" s="99" t="s">
        <v>107</v>
      </c>
      <c r="B294" s="100" t="s">
        <v>525</v>
      </c>
      <c r="C294">
        <v>19</v>
      </c>
      <c r="E294" s="316" t="s">
        <v>3500</v>
      </c>
      <c r="J294">
        <v>21</v>
      </c>
      <c r="K294">
        <v>32</v>
      </c>
      <c r="L294">
        <v>1</v>
      </c>
      <c r="M294">
        <v>0</v>
      </c>
    </row>
    <row r="295" spans="1:13" ht="20.100000000000001" customHeight="1">
      <c r="A295" s="99" t="s">
        <v>204</v>
      </c>
      <c r="B295" s="100" t="s">
        <v>526</v>
      </c>
      <c r="E295" s="316" t="s">
        <v>3501</v>
      </c>
      <c r="J295">
        <v>29</v>
      </c>
      <c r="K295">
        <v>6</v>
      </c>
      <c r="L295">
        <v>0</v>
      </c>
      <c r="M295">
        <v>0</v>
      </c>
    </row>
    <row r="296" spans="1:13" ht="20.100000000000001" customHeight="1">
      <c r="A296" s="99" t="s">
        <v>108</v>
      </c>
      <c r="B296" s="100" t="s">
        <v>527</v>
      </c>
      <c r="C296">
        <v>21</v>
      </c>
      <c r="E296" s="316" t="s">
        <v>3502</v>
      </c>
      <c r="J296">
        <v>31</v>
      </c>
      <c r="K296">
        <v>26</v>
      </c>
      <c r="L296">
        <v>1</v>
      </c>
      <c r="M296">
        <v>0</v>
      </c>
    </row>
    <row r="297" spans="1:13" ht="20.100000000000001" customHeight="1">
      <c r="A297" s="99" t="s">
        <v>109</v>
      </c>
      <c r="B297" s="100" t="s">
        <v>528</v>
      </c>
      <c r="C297">
        <v>22</v>
      </c>
      <c r="E297" s="316" t="s">
        <v>3503</v>
      </c>
      <c r="J297">
        <v>32</v>
      </c>
      <c r="K297">
        <v>119</v>
      </c>
      <c r="L297">
        <v>0</v>
      </c>
      <c r="M297">
        <v>0</v>
      </c>
    </row>
    <row r="298" spans="1:13" ht="20.100000000000001" customHeight="1">
      <c r="A298" s="99" t="s">
        <v>111</v>
      </c>
      <c r="B298" s="100" t="s">
        <v>529</v>
      </c>
      <c r="C298">
        <v>29</v>
      </c>
      <c r="E298" s="316" t="s">
        <v>3504</v>
      </c>
      <c r="J298">
        <v>39</v>
      </c>
      <c r="K298">
        <v>34</v>
      </c>
      <c r="L298">
        <v>0</v>
      </c>
      <c r="M298">
        <v>0</v>
      </c>
    </row>
    <row r="299" spans="1:13" ht="20.100000000000001" customHeight="1">
      <c r="A299" s="99" t="s">
        <v>216</v>
      </c>
      <c r="B299" s="100" t="s">
        <v>530</v>
      </c>
      <c r="E299" s="316" t="s">
        <v>3505</v>
      </c>
      <c r="J299">
        <v>40</v>
      </c>
      <c r="K299">
        <v>1</v>
      </c>
      <c r="L299">
        <v>0</v>
      </c>
      <c r="M299">
        <v>0</v>
      </c>
    </row>
    <row r="300" spans="1:13" ht="20.100000000000001" customHeight="1">
      <c r="A300" s="99" t="s">
        <v>112</v>
      </c>
      <c r="B300" s="100" t="s">
        <v>531</v>
      </c>
      <c r="C300">
        <v>31</v>
      </c>
      <c r="E300" s="316" t="s">
        <v>3506</v>
      </c>
      <c r="J300">
        <v>52</v>
      </c>
      <c r="K300">
        <v>57</v>
      </c>
      <c r="L300">
        <v>2</v>
      </c>
      <c r="M300">
        <v>0</v>
      </c>
    </row>
    <row r="301" spans="1:13" ht="20.100000000000001" customHeight="1">
      <c r="A301" s="99" t="s">
        <v>113</v>
      </c>
      <c r="B301" s="100" t="s">
        <v>532</v>
      </c>
      <c r="C301">
        <v>32</v>
      </c>
      <c r="E301" s="316" t="s">
        <v>3507</v>
      </c>
      <c r="J301">
        <v>59</v>
      </c>
      <c r="K301">
        <v>4</v>
      </c>
      <c r="L301">
        <v>0</v>
      </c>
      <c r="M301">
        <v>0</v>
      </c>
    </row>
    <row r="302" spans="1:13" ht="20.100000000000001" customHeight="1">
      <c r="A302" s="99" t="s">
        <v>118</v>
      </c>
      <c r="B302" s="100" t="s">
        <v>533</v>
      </c>
      <c r="C302">
        <v>39</v>
      </c>
      <c r="E302" s="316" t="s">
        <v>3508</v>
      </c>
      <c r="J302">
        <v>112</v>
      </c>
      <c r="K302">
        <v>1</v>
      </c>
      <c r="L302">
        <v>0</v>
      </c>
      <c r="M302">
        <v>0</v>
      </c>
    </row>
    <row r="303" spans="1:13" ht="20.100000000000001" customHeight="1">
      <c r="A303" s="99" t="s">
        <v>188</v>
      </c>
      <c r="B303" s="100" t="s">
        <v>534</v>
      </c>
      <c r="C303">
        <v>40</v>
      </c>
      <c r="E303" s="316" t="s">
        <v>3509</v>
      </c>
      <c r="J303">
        <v>120</v>
      </c>
      <c r="K303">
        <v>29</v>
      </c>
      <c r="L303">
        <v>1</v>
      </c>
      <c r="M303">
        <v>1</v>
      </c>
    </row>
    <row r="304" spans="1:13" ht="20.100000000000001" customHeight="1">
      <c r="A304" s="99" t="s">
        <v>231</v>
      </c>
      <c r="B304" s="100" t="s">
        <v>535</v>
      </c>
      <c r="E304" s="316" t="s">
        <v>3510</v>
      </c>
      <c r="J304">
        <v>130</v>
      </c>
      <c r="K304">
        <v>1</v>
      </c>
      <c r="L304">
        <v>0</v>
      </c>
      <c r="M304">
        <v>0</v>
      </c>
    </row>
    <row r="305" spans="1:13" ht="20.100000000000001" customHeight="1">
      <c r="A305" s="99" t="s">
        <v>124</v>
      </c>
      <c r="B305" s="100" t="s">
        <v>536</v>
      </c>
      <c r="C305">
        <v>51</v>
      </c>
      <c r="E305" s="316" t="s">
        <v>3511</v>
      </c>
      <c r="J305">
        <v>999</v>
      </c>
      <c r="K305">
        <v>5</v>
      </c>
      <c r="L305">
        <v>0</v>
      </c>
      <c r="M305">
        <v>0</v>
      </c>
    </row>
    <row r="306" spans="1:13" ht="20.100000000000001" customHeight="1">
      <c r="A306" s="99" t="s">
        <v>189</v>
      </c>
      <c r="B306" s="100" t="s">
        <v>537</v>
      </c>
      <c r="C306">
        <v>52</v>
      </c>
      <c r="E306" s="316" t="s">
        <v>3512</v>
      </c>
    </row>
    <row r="307" spans="1:13" ht="20.100000000000001" customHeight="1">
      <c r="A307" s="99" t="s">
        <v>125</v>
      </c>
      <c r="B307" s="100" t="s">
        <v>538</v>
      </c>
      <c r="C307">
        <v>59</v>
      </c>
      <c r="E307" s="316" t="s">
        <v>3513</v>
      </c>
    </row>
    <row r="308" spans="1:13" ht="20.100000000000001" customHeight="1">
      <c r="A308" s="99" t="s">
        <v>235</v>
      </c>
      <c r="B308" s="100" t="s">
        <v>539</v>
      </c>
      <c r="E308" s="316" t="s">
        <v>3514</v>
      </c>
    </row>
    <row r="309" spans="1:13" ht="20.100000000000001" customHeight="1">
      <c r="A309" s="99" t="s">
        <v>126</v>
      </c>
      <c r="B309" s="100" t="s">
        <v>540</v>
      </c>
      <c r="C309">
        <v>61</v>
      </c>
      <c r="E309" s="316" t="s">
        <v>3515</v>
      </c>
    </row>
    <row r="310" spans="1:13" ht="20.100000000000001" customHeight="1">
      <c r="A310" s="99" t="s">
        <v>127</v>
      </c>
      <c r="B310" s="100" t="s">
        <v>541</v>
      </c>
      <c r="C310">
        <v>62</v>
      </c>
      <c r="E310" s="316" t="s">
        <v>3516</v>
      </c>
    </row>
    <row r="311" spans="1:13" ht="20.100000000000001" customHeight="1">
      <c r="A311" s="99" t="s">
        <v>128</v>
      </c>
      <c r="B311" s="100" t="s">
        <v>542</v>
      </c>
      <c r="E311" s="316" t="s">
        <v>3517</v>
      </c>
    </row>
    <row r="312" spans="1:13" ht="20.100000000000001" customHeight="1">
      <c r="A312" s="99" t="s">
        <v>129</v>
      </c>
      <c r="B312" s="100" t="s">
        <v>543</v>
      </c>
      <c r="C312">
        <v>69</v>
      </c>
      <c r="E312" s="316" t="s">
        <v>3518</v>
      </c>
    </row>
    <row r="313" spans="1:13" ht="20.100000000000001" customHeight="1">
      <c r="A313" s="99" t="s">
        <v>241</v>
      </c>
      <c r="B313" s="100" t="s">
        <v>544</v>
      </c>
      <c r="E313" s="317" t="s">
        <v>3519</v>
      </c>
    </row>
    <row r="314" spans="1:13" ht="20.100000000000001" customHeight="1">
      <c r="A314" s="99" t="s">
        <v>130</v>
      </c>
      <c r="B314" s="100" t="s">
        <v>545</v>
      </c>
      <c r="E314" s="316" t="s">
        <v>3520</v>
      </c>
    </row>
    <row r="315" spans="1:13" ht="20.100000000000001" customHeight="1">
      <c r="A315" s="99" t="s">
        <v>131</v>
      </c>
      <c r="B315" s="100" t="s">
        <v>546</v>
      </c>
      <c r="C315">
        <v>72</v>
      </c>
      <c r="E315" s="316" t="s">
        <v>3521</v>
      </c>
    </row>
    <row r="316" spans="1:13" ht="20.100000000000001" customHeight="1">
      <c r="A316" s="99" t="s">
        <v>132</v>
      </c>
      <c r="B316" s="100" t="s">
        <v>547</v>
      </c>
      <c r="C316">
        <v>73</v>
      </c>
      <c r="E316" s="316" t="s">
        <v>3522</v>
      </c>
    </row>
    <row r="317" spans="1:13" ht="20.100000000000001" customHeight="1">
      <c r="A317" s="99" t="s">
        <v>246</v>
      </c>
      <c r="B317" s="100" t="s">
        <v>548</v>
      </c>
      <c r="E317" s="316" t="s">
        <v>3523</v>
      </c>
    </row>
    <row r="318" spans="1:13" ht="20.100000000000001" customHeight="1">
      <c r="A318" s="99" t="s">
        <v>133</v>
      </c>
      <c r="B318" s="100" t="s">
        <v>549</v>
      </c>
      <c r="E318" s="316" t="s">
        <v>3524</v>
      </c>
    </row>
    <row r="319" spans="1:13" ht="20.100000000000001" customHeight="1">
      <c r="A319" s="99" t="s">
        <v>134</v>
      </c>
      <c r="B319" s="100" t="s">
        <v>550</v>
      </c>
      <c r="E319" s="316" t="s">
        <v>3525</v>
      </c>
    </row>
    <row r="320" spans="1:13" ht="20.100000000000001" customHeight="1">
      <c r="A320" s="99" t="s">
        <v>250</v>
      </c>
      <c r="B320" s="100" t="s">
        <v>551</v>
      </c>
      <c r="E320" s="316" t="s">
        <v>3526</v>
      </c>
    </row>
    <row r="321" spans="1:5" ht="20.100000000000001" customHeight="1">
      <c r="A321" s="99" t="s">
        <v>252</v>
      </c>
      <c r="B321" s="100" t="s">
        <v>552</v>
      </c>
      <c r="E321" s="316" t="s">
        <v>3527</v>
      </c>
    </row>
    <row r="322" spans="1:5" ht="20.100000000000001" customHeight="1">
      <c r="A322" s="99" t="s">
        <v>135</v>
      </c>
      <c r="B322" s="100" t="s">
        <v>553</v>
      </c>
      <c r="E322" s="316" t="s">
        <v>3528</v>
      </c>
    </row>
    <row r="323" spans="1:5" ht="20.100000000000001" customHeight="1">
      <c r="A323" s="99" t="s">
        <v>255</v>
      </c>
      <c r="B323" s="100" t="s">
        <v>554</v>
      </c>
      <c r="C323">
        <v>92</v>
      </c>
      <c r="E323" s="316" t="s">
        <v>3529</v>
      </c>
    </row>
    <row r="324" spans="1:5" ht="20.100000000000001" customHeight="1">
      <c r="A324" s="99" t="s">
        <v>259</v>
      </c>
      <c r="B324" s="100" t="s">
        <v>555</v>
      </c>
      <c r="E324" s="316" t="s">
        <v>3530</v>
      </c>
    </row>
    <row r="325" spans="1:5" ht="20.100000000000001" customHeight="1">
      <c r="A325" s="99">
        <v>100</v>
      </c>
      <c r="B325" s="100" t="s">
        <v>556</v>
      </c>
      <c r="E325" s="316" t="s">
        <v>3531</v>
      </c>
    </row>
    <row r="326" spans="1:5" ht="20.100000000000001" customHeight="1">
      <c r="A326" s="99">
        <v>101</v>
      </c>
      <c r="B326" s="100" t="s">
        <v>557</v>
      </c>
      <c r="C326">
        <v>101</v>
      </c>
      <c r="E326" s="316" t="s">
        <v>3532</v>
      </c>
    </row>
    <row r="327" spans="1:5" ht="20.100000000000001" customHeight="1">
      <c r="A327" s="99">
        <v>102</v>
      </c>
      <c r="B327" s="100" t="s">
        <v>558</v>
      </c>
      <c r="E327" s="316" t="s">
        <v>3533</v>
      </c>
    </row>
    <row r="328" spans="1:5" ht="20.100000000000001" customHeight="1">
      <c r="A328" s="99">
        <v>103</v>
      </c>
      <c r="B328" s="100" t="s">
        <v>559</v>
      </c>
      <c r="E328" s="316" t="s">
        <v>3534</v>
      </c>
    </row>
    <row r="329" spans="1:5" ht="20.100000000000001" customHeight="1">
      <c r="A329" s="99">
        <v>109</v>
      </c>
      <c r="B329" s="100" t="s">
        <v>560</v>
      </c>
      <c r="E329" s="316" t="s">
        <v>3535</v>
      </c>
    </row>
    <row r="330" spans="1:5" ht="20.100000000000001" customHeight="1">
      <c r="A330" s="99">
        <v>110</v>
      </c>
      <c r="B330" s="314" t="s">
        <v>561</v>
      </c>
      <c r="E330" s="316" t="s">
        <v>3536</v>
      </c>
    </row>
    <row r="331" spans="1:5" ht="20.100000000000001" customHeight="1">
      <c r="A331" s="99">
        <v>111</v>
      </c>
      <c r="B331" s="100" t="s">
        <v>562</v>
      </c>
      <c r="E331" s="316" t="s">
        <v>3537</v>
      </c>
    </row>
    <row r="332" spans="1:5" ht="20.100000000000001" customHeight="1">
      <c r="A332" s="99">
        <v>112</v>
      </c>
      <c r="B332" s="100" t="s">
        <v>563</v>
      </c>
      <c r="C332">
        <v>112</v>
      </c>
      <c r="E332" s="316" t="s">
        <v>3538</v>
      </c>
    </row>
    <row r="333" spans="1:5" ht="20.100000000000001" customHeight="1">
      <c r="A333" s="99">
        <v>119</v>
      </c>
      <c r="B333" s="100" t="s">
        <v>564</v>
      </c>
      <c r="E333" s="316" t="s">
        <v>3539</v>
      </c>
    </row>
    <row r="334" spans="1:5" ht="20.100000000000001" customHeight="1">
      <c r="A334" s="99">
        <v>120</v>
      </c>
      <c r="B334" s="100" t="s">
        <v>565</v>
      </c>
      <c r="C334">
        <v>120</v>
      </c>
      <c r="E334" s="317" t="s">
        <v>3540</v>
      </c>
    </row>
    <row r="335" spans="1:5" ht="20.100000000000001" customHeight="1">
      <c r="A335" s="99">
        <v>130</v>
      </c>
      <c r="B335" s="314" t="s">
        <v>471</v>
      </c>
      <c r="C335">
        <v>130</v>
      </c>
      <c r="E335" s="316" t="s">
        <v>3541</v>
      </c>
    </row>
    <row r="336" spans="1:5" ht="20.100000000000001" customHeight="1">
      <c r="A336" s="99">
        <v>999</v>
      </c>
      <c r="B336" s="100" t="s">
        <v>566</v>
      </c>
      <c r="C336">
        <v>999</v>
      </c>
      <c r="E336" s="316" t="s">
        <v>3542</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3438</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3439</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3438</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3440</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3441</v>
      </c>
      <c r="I348" s="106" t="s">
        <v>2513</v>
      </c>
      <c r="J348" s="106" t="s">
        <v>3442</v>
      </c>
    </row>
    <row r="349" spans="1:10">
      <c r="A349" s="104"/>
      <c r="B349" s="106"/>
      <c r="C349" s="106"/>
      <c r="G349" s="106" t="s">
        <v>2512</v>
      </c>
      <c r="H349" s="106" t="s">
        <v>3441</v>
      </c>
      <c r="I349" s="106" t="s">
        <v>2514</v>
      </c>
      <c r="J349" s="106" t="s">
        <v>3443</v>
      </c>
    </row>
    <row r="350" spans="1:10">
      <c r="A350" s="104"/>
      <c r="B350" s="106"/>
      <c r="C350" s="106"/>
      <c r="G350" s="106" t="s">
        <v>2512</v>
      </c>
      <c r="H350" s="106" t="s">
        <v>3441</v>
      </c>
      <c r="I350" s="106" t="s">
        <v>2515</v>
      </c>
      <c r="J350" s="106" t="s">
        <v>3444</v>
      </c>
    </row>
    <row r="351" spans="1:10">
      <c r="A351" s="104"/>
      <c r="B351" s="106"/>
      <c r="C351" s="106"/>
      <c r="G351" s="106" t="s">
        <v>2512</v>
      </c>
      <c r="H351" s="106" t="s">
        <v>3441</v>
      </c>
      <c r="I351" s="106" t="s">
        <v>2516</v>
      </c>
      <c r="J351" s="106" t="s">
        <v>3445</v>
      </c>
    </row>
    <row r="352" spans="1:10">
      <c r="A352" s="104"/>
      <c r="B352" s="106"/>
      <c r="C352" s="106"/>
      <c r="G352" s="106" t="s">
        <v>2517</v>
      </c>
      <c r="H352" s="106" t="s">
        <v>3446</v>
      </c>
      <c r="I352" s="106" t="s">
        <v>2518</v>
      </c>
      <c r="J352" s="106" t="s">
        <v>3447</v>
      </c>
    </row>
    <row r="353" spans="1:10">
      <c r="A353" s="104"/>
      <c r="B353" s="106"/>
      <c r="C353" s="106"/>
      <c r="G353" s="106" t="s">
        <v>2517</v>
      </c>
      <c r="H353" s="106" t="s">
        <v>3446</v>
      </c>
      <c r="I353" s="106" t="s">
        <v>2519</v>
      </c>
      <c r="J353" s="106" t="s">
        <v>3448</v>
      </c>
    </row>
    <row r="354" spans="1:10">
      <c r="A354" s="104"/>
      <c r="B354" s="106"/>
      <c r="C354" s="106"/>
      <c r="G354" s="106" t="s">
        <v>2517</v>
      </c>
      <c r="H354" s="106" t="s">
        <v>3446</v>
      </c>
      <c r="I354" s="106" t="s">
        <v>2520</v>
      </c>
      <c r="J354" s="106" t="s">
        <v>3449</v>
      </c>
    </row>
    <row r="355" spans="1:10">
      <c r="A355" s="104"/>
      <c r="B355" s="106"/>
      <c r="C355" s="106"/>
      <c r="G355" s="106" t="s">
        <v>2517</v>
      </c>
      <c r="H355" s="106" t="s">
        <v>3446</v>
      </c>
      <c r="I355" s="106" t="s">
        <v>2521</v>
      </c>
      <c r="J355" s="106" t="s">
        <v>3450</v>
      </c>
    </row>
    <row r="356" spans="1:10">
      <c r="A356" s="104"/>
      <c r="B356" s="106"/>
      <c r="C356" s="106"/>
      <c r="G356" s="106" t="s">
        <v>2517</v>
      </c>
      <c r="H356" s="106" t="s">
        <v>3446</v>
      </c>
      <c r="I356" s="106" t="s">
        <v>2522</v>
      </c>
      <c r="J356" s="106" t="s">
        <v>3451</v>
      </c>
    </row>
    <row r="357" spans="1:10">
      <c r="A357" s="104"/>
      <c r="B357" s="106"/>
      <c r="C357" s="106"/>
      <c r="G357" s="106" t="s">
        <v>2517</v>
      </c>
      <c r="H357" s="106" t="s">
        <v>3446</v>
      </c>
      <c r="I357" s="106" t="s">
        <v>2523</v>
      </c>
      <c r="J357" s="106" t="s">
        <v>3452</v>
      </c>
    </row>
    <row r="358" spans="1:10">
      <c r="A358" s="104"/>
      <c r="B358" s="106"/>
      <c r="C358" s="106"/>
      <c r="G358" s="106" t="s">
        <v>2517</v>
      </c>
      <c r="H358" s="106" t="s">
        <v>3446</v>
      </c>
      <c r="I358" s="106" t="s">
        <v>2524</v>
      </c>
      <c r="J358" s="106" t="s">
        <v>3453</v>
      </c>
    </row>
    <row r="359" spans="1:10">
      <c r="A359" s="104"/>
      <c r="B359" s="106"/>
      <c r="C359" s="106"/>
      <c r="G359" s="106" t="s">
        <v>2517</v>
      </c>
      <c r="H359" s="106" t="s">
        <v>3446</v>
      </c>
      <c r="I359" s="106" t="s">
        <v>2525</v>
      </c>
      <c r="J359" s="106" t="s">
        <v>3454</v>
      </c>
    </row>
    <row r="360" spans="1:10">
      <c r="A360" s="104"/>
      <c r="B360" s="106"/>
      <c r="C360" s="106"/>
      <c r="G360" s="106" t="s">
        <v>2517</v>
      </c>
      <c r="H360" s="106" t="s">
        <v>3446</v>
      </c>
      <c r="I360" s="106" t="s">
        <v>2526</v>
      </c>
      <c r="J360" s="106" t="s">
        <v>3455</v>
      </c>
    </row>
    <row r="361" spans="1:10">
      <c r="A361" s="104"/>
      <c r="B361" s="106"/>
      <c r="C361" s="106"/>
      <c r="G361" s="106" t="s">
        <v>2527</v>
      </c>
      <c r="H361" s="106" t="s">
        <v>3456</v>
      </c>
      <c r="I361" s="106" t="s">
        <v>2528</v>
      </c>
      <c r="J361" s="106" t="s">
        <v>3457</v>
      </c>
    </row>
    <row r="362" spans="1:10">
      <c r="A362" s="104"/>
      <c r="B362" s="106"/>
      <c r="C362" s="106"/>
      <c r="G362" s="106" t="s">
        <v>2527</v>
      </c>
      <c r="H362" s="106" t="s">
        <v>3456</v>
      </c>
      <c r="I362" s="106" t="s">
        <v>2529</v>
      </c>
      <c r="J362" s="106" t="s">
        <v>3458</v>
      </c>
    </row>
    <row r="363" spans="1:10">
      <c r="A363" s="104"/>
      <c r="B363" s="106"/>
      <c r="C363" s="106"/>
      <c r="G363" s="106" t="s">
        <v>2527</v>
      </c>
      <c r="H363" s="106" t="s">
        <v>3456</v>
      </c>
      <c r="I363" s="106" t="s">
        <v>2530</v>
      </c>
      <c r="J363" s="106" t="s">
        <v>3459</v>
      </c>
    </row>
    <row r="364" spans="1:10">
      <c r="A364" s="104"/>
      <c r="B364" s="106"/>
      <c r="C364" s="106"/>
      <c r="G364" s="106" t="s">
        <v>2527</v>
      </c>
      <c r="H364" s="106" t="s">
        <v>3456</v>
      </c>
      <c r="I364" s="106" t="s">
        <v>2531</v>
      </c>
      <c r="J364" s="106" t="s">
        <v>3460</v>
      </c>
    </row>
    <row r="365" spans="1:10">
      <c r="A365" s="104"/>
      <c r="B365" s="106"/>
      <c r="C365" s="106"/>
      <c r="G365" s="106" t="s">
        <v>2527</v>
      </c>
      <c r="H365" s="106" t="s">
        <v>3456</v>
      </c>
      <c r="I365" s="106" t="s">
        <v>2532</v>
      </c>
      <c r="J365" s="106" t="s">
        <v>3461</v>
      </c>
    </row>
    <row r="366" spans="1:10">
      <c r="A366" s="104"/>
      <c r="B366" s="106"/>
      <c r="C366" s="106"/>
      <c r="G366" s="106" t="s">
        <v>2527</v>
      </c>
      <c r="H366" s="106" t="s">
        <v>3456</v>
      </c>
      <c r="I366" s="106" t="s">
        <v>2533</v>
      </c>
      <c r="J366" s="106" t="s">
        <v>3462</v>
      </c>
    </row>
    <row r="367" spans="1:10">
      <c r="A367" s="104"/>
      <c r="B367" s="106"/>
      <c r="C367" s="106"/>
      <c r="G367" s="106" t="s">
        <v>2527</v>
      </c>
      <c r="H367" s="106" t="s">
        <v>3456</v>
      </c>
      <c r="I367" s="106" t="s">
        <v>2534</v>
      </c>
      <c r="J367" s="106" t="s">
        <v>3463</v>
      </c>
    </row>
    <row r="368" spans="1:10">
      <c r="A368" s="104"/>
      <c r="B368" s="106"/>
      <c r="C368" s="106"/>
      <c r="G368" s="106" t="s">
        <v>2527</v>
      </c>
      <c r="H368" s="106" t="s">
        <v>3456</v>
      </c>
      <c r="I368" s="106" t="s">
        <v>2535</v>
      </c>
      <c r="J368" s="106" t="s">
        <v>3464</v>
      </c>
    </row>
    <row r="369" spans="1:10">
      <c r="A369" s="104"/>
      <c r="B369" s="106"/>
      <c r="C369" s="106"/>
      <c r="G369" s="106" t="s">
        <v>2527</v>
      </c>
      <c r="H369" s="106" t="s">
        <v>3456</v>
      </c>
      <c r="I369" s="106" t="s">
        <v>2536</v>
      </c>
      <c r="J369" s="106" t="s">
        <v>3465</v>
      </c>
    </row>
    <row r="370" spans="1:10">
      <c r="A370" s="104"/>
      <c r="B370" s="106"/>
      <c r="C370" s="106"/>
      <c r="G370" s="106" t="s">
        <v>2537</v>
      </c>
      <c r="H370" s="106" t="s">
        <v>3466</v>
      </c>
      <c r="I370" s="106" t="s">
        <v>2538</v>
      </c>
      <c r="J370" s="106" t="s">
        <v>3467</v>
      </c>
    </row>
    <row r="371" spans="1:10">
      <c r="A371" s="104"/>
      <c r="B371" s="106"/>
      <c r="C371" s="106"/>
      <c r="G371" s="106" t="s">
        <v>2537</v>
      </c>
      <c r="H371" s="106" t="s">
        <v>3466</v>
      </c>
      <c r="I371" s="106" t="s">
        <v>2539</v>
      </c>
      <c r="J371" s="106" t="s">
        <v>3468</v>
      </c>
    </row>
    <row r="372" spans="1:10">
      <c r="A372" s="104"/>
      <c r="B372" s="106"/>
      <c r="C372" s="106"/>
      <c r="G372" s="106" t="s">
        <v>2540</v>
      </c>
      <c r="H372" s="106" t="s">
        <v>3469</v>
      </c>
      <c r="I372" s="106" t="s">
        <v>2541</v>
      </c>
      <c r="J372" s="106" t="s">
        <v>3470</v>
      </c>
    </row>
    <row r="373" spans="1:10">
      <c r="A373" s="104"/>
      <c r="B373" s="106"/>
      <c r="C373" s="106"/>
      <c r="G373" s="106" t="s">
        <v>2540</v>
      </c>
      <c r="H373" s="106" t="s">
        <v>3469</v>
      </c>
      <c r="I373" s="106" t="s">
        <v>2542</v>
      </c>
      <c r="J373" s="106" t="s">
        <v>3471</v>
      </c>
    </row>
    <row r="374" spans="1:10">
      <c r="A374" s="104"/>
      <c r="B374" s="106"/>
      <c r="C374" s="106"/>
      <c r="G374" s="106" t="s">
        <v>2540</v>
      </c>
      <c r="H374" s="106" t="s">
        <v>3469</v>
      </c>
      <c r="I374" s="106" t="s">
        <v>2543</v>
      </c>
      <c r="J374" s="106" t="s">
        <v>3472</v>
      </c>
    </row>
    <row r="375" spans="1:10">
      <c r="A375" s="104"/>
      <c r="B375" s="106"/>
      <c r="C375" s="106"/>
      <c r="G375" s="106" t="s">
        <v>2540</v>
      </c>
      <c r="H375" s="106" t="s">
        <v>3469</v>
      </c>
      <c r="I375" s="106" t="s">
        <v>2544</v>
      </c>
      <c r="J375" s="106" t="s">
        <v>3473</v>
      </c>
    </row>
    <row r="376" spans="1:10">
      <c r="A376" s="104"/>
      <c r="B376" s="106"/>
      <c r="C376" s="106"/>
      <c r="G376" s="106" t="s">
        <v>2540</v>
      </c>
      <c r="H376" s="106" t="s">
        <v>3469</v>
      </c>
      <c r="I376" s="106" t="s">
        <v>2545</v>
      </c>
      <c r="J376" s="106" t="s">
        <v>3474</v>
      </c>
    </row>
    <row r="377" spans="1:10">
      <c r="A377" s="104"/>
      <c r="B377" s="106"/>
      <c r="C377" s="106"/>
      <c r="G377" s="106" t="s">
        <v>2540</v>
      </c>
      <c r="H377" s="106" t="s">
        <v>3469</v>
      </c>
      <c r="I377" s="106" t="s">
        <v>2546</v>
      </c>
      <c r="J377" s="106" t="s">
        <v>3475</v>
      </c>
    </row>
    <row r="378" spans="1:10">
      <c r="A378" s="104"/>
      <c r="B378" s="106"/>
      <c r="C378" s="106"/>
      <c r="G378" s="106" t="s">
        <v>2540</v>
      </c>
      <c r="H378" s="106" t="s">
        <v>3469</v>
      </c>
      <c r="I378" s="106" t="s">
        <v>2547</v>
      </c>
      <c r="J378" s="106" t="s">
        <v>3476</v>
      </c>
    </row>
    <row r="379" spans="1:10">
      <c r="A379" s="104"/>
      <c r="B379" s="106"/>
      <c r="C379" s="106"/>
      <c r="G379" s="106" t="s">
        <v>2548</v>
      </c>
      <c r="H379" s="106" t="s">
        <v>3477</v>
      </c>
      <c r="I379" s="106" t="s">
        <v>2549</v>
      </c>
      <c r="J379" s="106" t="s">
        <v>3478</v>
      </c>
    </row>
    <row r="380" spans="1:10">
      <c r="A380" s="104"/>
      <c r="B380" s="106"/>
      <c r="C380" s="106"/>
      <c r="G380" s="106" t="s">
        <v>2548</v>
      </c>
      <c r="H380" s="106" t="s">
        <v>3477</v>
      </c>
      <c r="I380" s="106" t="s">
        <v>2550</v>
      </c>
      <c r="J380" s="106" t="s">
        <v>3479</v>
      </c>
    </row>
    <row r="381" spans="1:10">
      <c r="A381" s="104"/>
      <c r="B381" s="106"/>
      <c r="C381" s="106"/>
      <c r="G381" s="106" t="s">
        <v>2548</v>
      </c>
      <c r="H381" s="106" t="s">
        <v>3477</v>
      </c>
      <c r="I381" s="106" t="s">
        <v>2551</v>
      </c>
      <c r="J381" s="106" t="s">
        <v>3480</v>
      </c>
    </row>
    <row r="382" spans="1:10">
      <c r="A382" s="104"/>
      <c r="B382" s="106"/>
      <c r="C382" s="106"/>
      <c r="G382" s="106" t="s">
        <v>2548</v>
      </c>
      <c r="H382" s="106" t="s">
        <v>3477</v>
      </c>
      <c r="I382" s="106" t="s">
        <v>2552</v>
      </c>
      <c r="J382" s="106" t="s">
        <v>3481</v>
      </c>
    </row>
    <row r="383" spans="1:10">
      <c r="A383" s="104"/>
      <c r="B383" s="106"/>
      <c r="C383" s="106"/>
      <c r="G383" s="106" t="s">
        <v>2548</v>
      </c>
      <c r="H383" s="106" t="s">
        <v>3477</v>
      </c>
      <c r="I383" s="106" t="s">
        <v>2553</v>
      </c>
      <c r="J383" s="106" t="s">
        <v>3482</v>
      </c>
    </row>
    <row r="384" spans="1:10">
      <c r="A384" s="104"/>
      <c r="B384" s="106"/>
      <c r="C384" s="106"/>
      <c r="G384" s="106" t="s">
        <v>2548</v>
      </c>
      <c r="H384" s="106" t="s">
        <v>3477</v>
      </c>
      <c r="I384" s="106" t="s">
        <v>2554</v>
      </c>
      <c r="J384" s="106" t="s">
        <v>3483</v>
      </c>
    </row>
    <row r="385" spans="1:10">
      <c r="A385" s="104"/>
      <c r="B385" s="106"/>
      <c r="C385" s="106"/>
      <c r="G385" s="106" t="s">
        <v>2548</v>
      </c>
      <c r="H385" s="106" t="s">
        <v>3477</v>
      </c>
      <c r="I385" s="106" t="s">
        <v>2555</v>
      </c>
      <c r="J385" s="106" t="s">
        <v>3484</v>
      </c>
    </row>
    <row r="386" spans="1:10">
      <c r="A386" s="104"/>
      <c r="B386" s="106"/>
      <c r="C386" s="106"/>
      <c r="G386" s="106" t="s">
        <v>2556</v>
      </c>
      <c r="H386" s="106" t="s">
        <v>3485</v>
      </c>
      <c r="I386" s="106" t="s">
        <v>2557</v>
      </c>
      <c r="J386" s="106" t="s">
        <v>3485</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3486</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3487</v>
      </c>
      <c r="I585" s="106" t="s">
        <v>3073</v>
      </c>
      <c r="J585" s="106" t="s">
        <v>3488</v>
      </c>
    </row>
    <row r="586" spans="1:10">
      <c r="A586" s="104"/>
      <c r="B586" s="106"/>
      <c r="C586" s="106"/>
      <c r="G586" s="106" t="s">
        <v>3072</v>
      </c>
      <c r="H586" s="106" t="s">
        <v>3487</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3489</v>
      </c>
      <c r="I588" s="106" t="s">
        <v>3080</v>
      </c>
      <c r="J588" s="106" t="s">
        <v>3490</v>
      </c>
    </row>
    <row r="589" spans="1:10">
      <c r="A589" s="104"/>
      <c r="B589" s="106"/>
      <c r="C589" s="106"/>
      <c r="G589" s="106" t="s">
        <v>3079</v>
      </c>
      <c r="H589" s="106" t="s">
        <v>3489</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3491</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3492</v>
      </c>
    </row>
    <row r="45" spans="1:2">
      <c r="A45" s="112" t="s">
        <v>851</v>
      </c>
      <c r="B45" s="113" t="s">
        <v>3493</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3494</v>
      </c>
    </row>
    <row r="453" spans="1:2">
      <c r="A453" s="112">
        <v>5831</v>
      </c>
      <c r="B453" s="113" t="s">
        <v>1243</v>
      </c>
    </row>
    <row r="454" spans="1:2">
      <c r="A454" s="112">
        <v>5832</v>
      </c>
      <c r="B454" s="113" t="s">
        <v>3495</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6" t="s">
        <v>33</v>
      </c>
      <c r="B1" s="396"/>
      <c r="C1" s="396"/>
      <c r="D1" s="396"/>
      <c r="E1" s="396"/>
      <c r="I1" s="179"/>
    </row>
    <row r="2" spans="1:9" ht="56.25" customHeight="1"/>
    <row r="3" spans="1:9" ht="17.25" customHeight="1">
      <c r="A3" s="397" t="s">
        <v>1641</v>
      </c>
      <c r="B3" s="398"/>
      <c r="C3" s="398"/>
      <c r="D3" s="398"/>
      <c r="E3" s="398"/>
      <c r="F3" s="398"/>
      <c r="G3" s="398"/>
      <c r="H3" s="398"/>
      <c r="I3" s="398"/>
    </row>
    <row r="5" spans="1:9" ht="18.75" customHeight="1">
      <c r="A5" s="399" t="s">
        <v>1642</v>
      </c>
      <c r="B5" s="398"/>
      <c r="C5" s="398"/>
      <c r="D5" s="398"/>
      <c r="E5" s="398"/>
      <c r="F5" s="398"/>
      <c r="G5" s="398"/>
      <c r="H5" s="398"/>
      <c r="I5" s="398"/>
    </row>
    <row r="6" spans="1:9" ht="54" customHeight="1">
      <c r="A6" s="400" t="s">
        <v>3336</v>
      </c>
      <c r="B6" s="401"/>
      <c r="C6" s="401"/>
      <c r="D6" s="401"/>
      <c r="E6" s="401"/>
      <c r="F6" s="401"/>
      <c r="G6" s="401"/>
      <c r="H6" s="401"/>
      <c r="I6" s="401"/>
    </row>
    <row r="7" spans="1:9" ht="59.25" customHeight="1">
      <c r="A7" s="402" t="s">
        <v>3337</v>
      </c>
      <c r="B7" s="401"/>
      <c r="C7" s="401"/>
      <c r="D7" s="401"/>
      <c r="E7" s="401"/>
      <c r="F7" s="401"/>
      <c r="G7" s="401"/>
      <c r="H7" s="401"/>
      <c r="I7" s="401"/>
    </row>
    <row r="8" spans="1:9" s="318" customFormat="1" ht="18.75" customHeight="1">
      <c r="A8" s="394" t="s">
        <v>1643</v>
      </c>
      <c r="B8" s="393"/>
      <c r="C8" s="393"/>
      <c r="D8" s="393"/>
      <c r="E8" s="393"/>
      <c r="F8" s="393"/>
      <c r="G8" s="393"/>
      <c r="H8" s="393"/>
      <c r="I8" s="393"/>
    </row>
    <row r="9" spans="1:9" s="318" customFormat="1" ht="61.5" customHeight="1">
      <c r="A9" s="340" t="s">
        <v>1644</v>
      </c>
      <c r="B9" s="393"/>
      <c r="C9" s="393"/>
      <c r="D9" s="393"/>
      <c r="E9" s="393"/>
      <c r="F9" s="393"/>
      <c r="G9" s="393"/>
      <c r="H9" s="393"/>
      <c r="I9" s="393"/>
    </row>
    <row r="10" spans="1:9" s="318" customFormat="1" ht="48.75" customHeight="1">
      <c r="A10" s="340" t="s">
        <v>3543</v>
      </c>
      <c r="B10" s="393"/>
      <c r="C10" s="393"/>
      <c r="D10" s="393"/>
      <c r="E10" s="393"/>
      <c r="F10" s="393"/>
      <c r="G10" s="393"/>
      <c r="H10" s="393"/>
      <c r="I10" s="393"/>
    </row>
    <row r="11" spans="1:9" s="318" customFormat="1" ht="35.25" customHeight="1">
      <c r="A11" s="340" t="s">
        <v>1645</v>
      </c>
      <c r="B11" s="393"/>
      <c r="C11" s="393"/>
      <c r="D11" s="393"/>
      <c r="E11" s="393"/>
      <c r="F11" s="393"/>
      <c r="G11" s="393"/>
      <c r="H11" s="393"/>
      <c r="I11" s="393"/>
    </row>
    <row r="12" spans="1:9" s="318" customFormat="1" ht="35.25" customHeight="1">
      <c r="A12" s="340" t="s">
        <v>3544</v>
      </c>
      <c r="B12" s="393"/>
      <c r="C12" s="393"/>
      <c r="D12" s="393"/>
      <c r="E12" s="393"/>
      <c r="F12" s="393"/>
      <c r="G12" s="393"/>
      <c r="H12" s="393"/>
      <c r="I12" s="393"/>
    </row>
    <row r="13" spans="1:9" s="318" customFormat="1" ht="18" customHeight="1">
      <c r="A13" s="395" t="s">
        <v>1646</v>
      </c>
      <c r="B13" s="393"/>
      <c r="C13" s="393"/>
      <c r="D13" s="393"/>
      <c r="E13" s="393"/>
      <c r="F13" s="393"/>
      <c r="G13" s="393"/>
      <c r="H13" s="393"/>
      <c r="I13" s="393"/>
    </row>
    <row r="14" spans="1:9" s="318" customFormat="1" ht="232.5" customHeight="1">
      <c r="B14" s="390" t="s">
        <v>3545</v>
      </c>
      <c r="C14" s="386"/>
      <c r="D14" s="386"/>
      <c r="E14" s="386"/>
      <c r="F14" s="386"/>
      <c r="G14" s="386"/>
      <c r="H14" s="386"/>
      <c r="I14" s="386"/>
    </row>
    <row r="15" spans="1:9" s="318" customFormat="1" ht="11.25" customHeight="1"/>
    <row r="16" spans="1:9" s="318" customFormat="1" ht="18.75" customHeight="1">
      <c r="A16" s="394" t="s">
        <v>3338</v>
      </c>
      <c r="B16" s="393"/>
      <c r="C16" s="393"/>
      <c r="D16" s="393"/>
      <c r="E16" s="393"/>
      <c r="F16" s="393"/>
      <c r="G16" s="393"/>
      <c r="H16" s="393"/>
      <c r="I16" s="393"/>
    </row>
    <row r="17" spans="1:10" s="318" customFormat="1" ht="39" customHeight="1">
      <c r="A17" s="392" t="s">
        <v>3546</v>
      </c>
      <c r="B17" s="393"/>
      <c r="C17" s="393"/>
      <c r="D17" s="393"/>
      <c r="E17" s="393"/>
      <c r="F17" s="393"/>
      <c r="G17" s="393"/>
      <c r="H17" s="393"/>
      <c r="I17" s="393"/>
    </row>
    <row r="18" spans="1:10" s="318" customFormat="1" ht="115.5" customHeight="1">
      <c r="D18"/>
      <c r="E18" s="391"/>
      <c r="F18" s="391"/>
      <c r="G18" s="391"/>
      <c r="H18" s="391"/>
      <c r="I18" s="391"/>
    </row>
    <row r="19" spans="1:10" s="318" customFormat="1" ht="74.25" customHeight="1">
      <c r="A19" s="387" t="s">
        <v>3547</v>
      </c>
      <c r="B19" s="388"/>
      <c r="C19" s="388"/>
      <c r="D19" s="388"/>
      <c r="E19" s="388"/>
      <c r="F19" s="388"/>
      <c r="G19" s="388"/>
      <c r="H19" s="388"/>
      <c r="I19" s="388"/>
    </row>
    <row r="20" spans="1:10" s="318" customFormat="1" ht="54" customHeight="1">
      <c r="A20" s="387" t="s">
        <v>3548</v>
      </c>
      <c r="B20" s="388"/>
      <c r="C20" s="388"/>
      <c r="D20" s="388"/>
      <c r="E20" s="388"/>
      <c r="F20" s="388"/>
      <c r="G20" s="388"/>
      <c r="H20" s="388"/>
      <c r="I20" s="388"/>
    </row>
    <row r="21" spans="1:10" s="318" customFormat="1" ht="30" customHeight="1">
      <c r="A21" s="387" t="s">
        <v>3549</v>
      </c>
      <c r="B21" s="389"/>
      <c r="C21" s="389"/>
      <c r="D21" s="389"/>
      <c r="E21" s="389"/>
      <c r="F21" s="389"/>
      <c r="G21" s="389"/>
      <c r="H21" s="389"/>
      <c r="I21" s="389"/>
    </row>
    <row r="22" spans="1:10" s="318" customFormat="1" ht="227.25" customHeight="1">
      <c r="A22" s="319"/>
      <c r="B22" s="390" t="s">
        <v>3554</v>
      </c>
      <c r="C22" s="340"/>
      <c r="D22" s="340"/>
      <c r="E22" s="340"/>
      <c r="F22" s="340"/>
      <c r="G22" s="340"/>
      <c r="H22" s="340"/>
      <c r="I22" s="340"/>
      <c r="J22" s="321"/>
    </row>
    <row r="23" spans="1:10" s="318" customFormat="1" ht="94.5" customHeight="1">
      <c r="A23" s="392" t="s">
        <v>3550</v>
      </c>
      <c r="B23" s="393"/>
      <c r="C23" s="393"/>
      <c r="D23" s="393"/>
      <c r="E23" s="393"/>
      <c r="F23" s="393"/>
      <c r="G23" s="393"/>
      <c r="H23" s="393"/>
      <c r="I23" s="393"/>
    </row>
    <row r="24" spans="1:10" s="318" customFormat="1" ht="199.5" customHeight="1">
      <c r="B24" s="390" t="s">
        <v>3551</v>
      </c>
      <c r="C24" s="340"/>
      <c r="D24" s="340"/>
      <c r="E24" s="340"/>
      <c r="F24" s="340"/>
      <c r="G24" s="340"/>
      <c r="H24" s="340"/>
      <c r="I24" s="340"/>
    </row>
    <row r="25" spans="1:10" s="318" customFormat="1" ht="19.5" customHeight="1">
      <c r="B25" s="320"/>
      <c r="C25" s="315"/>
      <c r="D25" s="315"/>
      <c r="E25" s="315"/>
      <c r="F25" s="315"/>
      <c r="G25" s="315"/>
      <c r="H25" s="315"/>
      <c r="I25" s="315"/>
    </row>
    <row r="26" spans="1:10" s="318" customFormat="1" ht="18.75" customHeight="1">
      <c r="A26" s="394" t="s">
        <v>1647</v>
      </c>
      <c r="B26" s="393"/>
      <c r="C26" s="393"/>
      <c r="D26" s="393"/>
      <c r="E26" s="393"/>
      <c r="F26" s="393"/>
      <c r="G26" s="393"/>
      <c r="H26" s="393"/>
      <c r="I26" s="393"/>
    </row>
    <row r="27" spans="1:10" s="318" customFormat="1" ht="70.5" customHeight="1">
      <c r="B27" s="385" t="s">
        <v>3552</v>
      </c>
      <c r="C27" s="340"/>
      <c r="D27" s="340"/>
      <c r="E27" s="340"/>
      <c r="F27" s="340"/>
      <c r="G27" s="340"/>
      <c r="H27" s="340"/>
      <c r="I27" s="340"/>
    </row>
    <row r="28" spans="1:10" s="318" customFormat="1" ht="60.75" customHeight="1">
      <c r="B28" s="385" t="s">
        <v>3339</v>
      </c>
      <c r="C28" s="386"/>
      <c r="D28" s="386"/>
      <c r="E28" s="386"/>
      <c r="F28" s="386"/>
      <c r="G28" s="386"/>
      <c r="H28" s="386"/>
      <c r="I28" s="386"/>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2024-12-19T14:14:00Z</dcterms:modified>
</cp:coreProperties>
</file>