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'ATR-A9_II'!$A$1:$E$19</definedName>
    <definedName name="_xlnm.Print_Titles" localSheetId="2">'ATR-A2.1'!$1:$8</definedName>
  </definedNames>
  <calcPr calcId="162913"/>
</workbook>
</file>

<file path=xl/calcChain.xml><?xml version="1.0" encoding="utf-8"?>
<calcChain xmlns="http://schemas.openxmlformats.org/spreadsheetml/2006/main">
  <c r="D28" i="47" l="1"/>
  <c r="D31" i="56"/>
  <c r="D30" i="56"/>
  <c r="I30" i="56" s="1"/>
  <c r="D29" i="56"/>
  <c r="D28" i="56"/>
  <c r="D27" i="56"/>
  <c r="I28" i="56"/>
  <c r="I27" i="56"/>
  <c r="D24" i="56"/>
  <c r="J38" i="57"/>
  <c r="I38" i="57"/>
  <c r="J37" i="57"/>
  <c r="I37" i="57"/>
  <c r="J36" i="57"/>
  <c r="I36" i="57"/>
  <c r="J35" i="57"/>
  <c r="I35" i="57"/>
  <c r="J34" i="57"/>
  <c r="I34" i="57"/>
  <c r="J33" i="57"/>
  <c r="I33" i="57"/>
  <c r="J32" i="57"/>
  <c r="I32" i="57"/>
  <c r="J31" i="57"/>
  <c r="J30" i="57"/>
  <c r="J29" i="57"/>
  <c r="J28" i="57"/>
  <c r="J27" i="57"/>
  <c r="J26" i="57"/>
  <c r="I26" i="57"/>
  <c r="J25" i="57"/>
  <c r="I25" i="57"/>
  <c r="J24" i="57"/>
  <c r="J23" i="57"/>
  <c r="I23" i="57"/>
  <c r="J22" i="57"/>
  <c r="I22" i="57"/>
  <c r="J21" i="57"/>
  <c r="I21" i="57"/>
  <c r="J20" i="57"/>
  <c r="I20" i="57"/>
  <c r="J19" i="57"/>
  <c r="I19" i="57"/>
  <c r="J18" i="57"/>
  <c r="I18" i="57"/>
  <c r="J38" i="56"/>
  <c r="I38" i="56"/>
  <c r="J37" i="56"/>
  <c r="I37" i="56"/>
  <c r="J36" i="56"/>
  <c r="I36" i="56"/>
  <c r="J35" i="56"/>
  <c r="I35" i="56"/>
  <c r="J34" i="56"/>
  <c r="I34" i="56"/>
  <c r="J33" i="56"/>
  <c r="I33" i="56"/>
  <c r="J32" i="56"/>
  <c r="I32" i="56"/>
  <c r="J31" i="56"/>
  <c r="I31" i="56"/>
  <c r="J30" i="56"/>
  <c r="J29" i="56"/>
  <c r="I29" i="56"/>
  <c r="J28" i="56"/>
  <c r="J27" i="56"/>
  <c r="J26" i="56"/>
  <c r="I26" i="56"/>
  <c r="J25" i="56"/>
  <c r="I25" i="56"/>
  <c r="J24" i="56"/>
  <c r="J23" i="56"/>
  <c r="I23" i="56"/>
  <c r="J22" i="56"/>
  <c r="I22" i="56"/>
  <c r="J21" i="56"/>
  <c r="I21" i="56"/>
  <c r="J20" i="56"/>
  <c r="I20" i="56"/>
  <c r="J19" i="56"/>
  <c r="I19" i="56"/>
  <c r="J18" i="56"/>
  <c r="I18" i="56"/>
  <c r="J38" i="48"/>
  <c r="I38" i="48"/>
  <c r="J37" i="48"/>
  <c r="I37" i="48"/>
  <c r="J36" i="48"/>
  <c r="I36" i="48"/>
  <c r="J35" i="48"/>
  <c r="I35" i="48"/>
  <c r="J34" i="48"/>
  <c r="I34" i="48"/>
  <c r="J33" i="48"/>
  <c r="I33" i="48"/>
  <c r="J32" i="48"/>
  <c r="I32" i="48"/>
  <c r="J31" i="48"/>
  <c r="I31" i="48"/>
  <c r="J30" i="48"/>
  <c r="I30" i="48"/>
  <c r="J29" i="48"/>
  <c r="I29" i="48"/>
  <c r="J28" i="48"/>
  <c r="I28" i="48"/>
  <c r="J27" i="48"/>
  <c r="I27" i="48"/>
  <c r="J26" i="48"/>
  <c r="I26" i="48"/>
  <c r="J25" i="48"/>
  <c r="I25" i="48"/>
  <c r="J24" i="48"/>
  <c r="I24" i="48"/>
  <c r="J23" i="48"/>
  <c r="I23" i="48"/>
  <c r="J22" i="48"/>
  <c r="I22" i="48"/>
  <c r="J21" i="48"/>
  <c r="I21" i="48"/>
  <c r="J20" i="48"/>
  <c r="I20" i="48"/>
  <c r="J19" i="48"/>
  <c r="I19" i="48"/>
  <c r="J18" i="48"/>
  <c r="I18" i="48"/>
  <c r="I13" i="48"/>
  <c r="J13" i="48"/>
  <c r="I14" i="48"/>
  <c r="J14" i="48"/>
  <c r="I15" i="48"/>
  <c r="J15" i="48"/>
  <c r="J12" i="48"/>
  <c r="I12" i="48"/>
  <c r="J9" i="48"/>
  <c r="I9" i="48"/>
  <c r="D15" i="56" l="1"/>
  <c r="I24" i="56"/>
  <c r="E37" i="56" l="1"/>
  <c r="E36" i="56"/>
  <c r="E35" i="56"/>
  <c r="E34" i="56"/>
  <c r="E33" i="56"/>
  <c r="E32" i="56"/>
  <c r="E31" i="56"/>
  <c r="E30" i="56"/>
  <c r="E29" i="56"/>
  <c r="E28" i="56"/>
  <c r="E27" i="56"/>
  <c r="E26" i="56"/>
  <c r="E25" i="56"/>
  <c r="E24" i="56"/>
  <c r="E23" i="56"/>
  <c r="E22" i="56"/>
  <c r="E20" i="56"/>
  <c r="E18" i="56"/>
  <c r="D37" i="56"/>
  <c r="D36" i="56"/>
  <c r="D35" i="56"/>
  <c r="D34" i="56"/>
  <c r="D33" i="56"/>
  <c r="D32" i="56"/>
  <c r="D26" i="56"/>
  <c r="D25" i="56"/>
  <c r="D23" i="56"/>
  <c r="D22" i="56"/>
  <c r="D20" i="56"/>
  <c r="D18" i="56"/>
  <c r="E37" i="48"/>
  <c r="E36" i="48"/>
  <c r="E35" i="48"/>
  <c r="E34" i="48"/>
  <c r="E33" i="48"/>
  <c r="E32" i="48"/>
  <c r="E31" i="48"/>
  <c r="E30" i="48"/>
  <c r="E29" i="48"/>
  <c r="E28" i="48"/>
  <c r="E27" i="48"/>
  <c r="E26" i="48"/>
  <c r="E25" i="48"/>
  <c r="E24" i="48"/>
  <c r="E23" i="48"/>
  <c r="E22" i="48"/>
  <c r="E20" i="48"/>
  <c r="E18" i="48"/>
  <c r="D37" i="48"/>
  <c r="D36" i="48"/>
  <c r="D35" i="48"/>
  <c r="D34" i="48"/>
  <c r="D33" i="48"/>
  <c r="D32" i="48"/>
  <c r="D31" i="48"/>
  <c r="D30" i="48"/>
  <c r="D29" i="48"/>
  <c r="D28" i="48"/>
  <c r="D27" i="48"/>
  <c r="D26" i="48"/>
  <c r="D25" i="48"/>
  <c r="D24" i="48"/>
  <c r="D23" i="48"/>
  <c r="D22" i="48"/>
  <c r="D20" i="48"/>
  <c r="D18" i="48"/>
  <c r="E17" i="38"/>
  <c r="E18" i="38"/>
  <c r="E19" i="38"/>
  <c r="E20" i="38"/>
  <c r="E21" i="38"/>
  <c r="E22" i="38"/>
  <c r="E28" i="13"/>
  <c r="E29" i="13"/>
  <c r="E30" i="13"/>
  <c r="E31" i="13"/>
  <c r="E9" i="14"/>
  <c r="D9" i="14"/>
  <c r="C9" i="14"/>
  <c r="B9" i="14"/>
  <c r="E37" i="14"/>
  <c r="E38" i="14"/>
  <c r="E39" i="14"/>
  <c r="E40" i="14"/>
  <c r="E41" i="14"/>
  <c r="E25" i="39"/>
  <c r="E26" i="39"/>
  <c r="E27" i="39"/>
  <c r="E28" i="39"/>
  <c r="E29" i="39"/>
  <c r="E30" i="39"/>
  <c r="E19" i="37"/>
  <c r="E20" i="37"/>
  <c r="D9" i="12"/>
  <c r="C9" i="12"/>
  <c r="B9" i="12"/>
  <c r="E37" i="12"/>
  <c r="E38" i="12"/>
  <c r="E39" i="12"/>
  <c r="E40" i="12"/>
  <c r="E9" i="12" s="1"/>
  <c r="E41" i="12"/>
  <c r="E41" i="11"/>
  <c r="E42" i="11"/>
  <c r="E43" i="11"/>
  <c r="E44" i="11"/>
  <c r="E45" i="11"/>
  <c r="E46" i="11"/>
  <c r="E47" i="11"/>
  <c r="E48" i="11"/>
  <c r="E49" i="11"/>
  <c r="E50" i="11"/>
  <c r="E25" i="36"/>
  <c r="E26" i="36"/>
  <c r="E19" i="35"/>
  <c r="E40" i="9"/>
  <c r="E41" i="9"/>
  <c r="E42" i="9"/>
  <c r="E20" i="34"/>
  <c r="E21" i="34"/>
  <c r="E22" i="34"/>
  <c r="E23" i="34"/>
  <c r="E24" i="34"/>
  <c r="E25" i="34"/>
  <c r="E26" i="34"/>
  <c r="E27" i="34"/>
  <c r="E46" i="28"/>
  <c r="E47" i="28"/>
  <c r="E15" i="31"/>
  <c r="E14" i="31"/>
  <c r="E13" i="31"/>
  <c r="E12" i="31"/>
  <c r="D15" i="31"/>
  <c r="D14" i="31"/>
  <c r="D13" i="31"/>
  <c r="D12" i="31"/>
  <c r="C15" i="31"/>
  <c r="C14" i="31"/>
  <c r="C13" i="31"/>
  <c r="F39" i="31"/>
  <c r="F40" i="31"/>
  <c r="F41" i="31"/>
  <c r="F42" i="31"/>
  <c r="F43" i="31"/>
  <c r="F44" i="31"/>
  <c r="E15" i="54"/>
  <c r="E14" i="54"/>
  <c r="E13" i="54"/>
  <c r="E12" i="54"/>
  <c r="D15" i="54"/>
  <c r="D14" i="54"/>
  <c r="D13" i="54"/>
  <c r="D12" i="54"/>
  <c r="C15" i="54"/>
  <c r="C14" i="54"/>
  <c r="C13" i="54"/>
  <c r="C12" i="54"/>
  <c r="F33" i="54"/>
  <c r="F34" i="54"/>
  <c r="F35" i="54"/>
  <c r="F36" i="54"/>
  <c r="F37" i="54"/>
  <c r="E15" i="55"/>
  <c r="E14" i="55"/>
  <c r="E13" i="55"/>
  <c r="E12" i="55"/>
  <c r="D15" i="55"/>
  <c r="D14" i="55"/>
  <c r="D13" i="55"/>
  <c r="D12" i="55"/>
  <c r="C15" i="55"/>
  <c r="C14" i="55"/>
  <c r="C13" i="55"/>
  <c r="F65" i="55"/>
  <c r="F66" i="55"/>
  <c r="F67" i="55"/>
  <c r="F68" i="55"/>
  <c r="F69" i="55"/>
  <c r="F70" i="55"/>
  <c r="F71" i="55"/>
  <c r="F72" i="55"/>
  <c r="F73" i="55"/>
  <c r="F74" i="55"/>
  <c r="E15" i="3"/>
  <c r="E14" i="3"/>
  <c r="E13" i="3"/>
  <c r="E12" i="3"/>
  <c r="D15" i="3"/>
  <c r="D14" i="3"/>
  <c r="D13" i="3"/>
  <c r="D12" i="3"/>
  <c r="C15" i="3"/>
  <c r="C14" i="3"/>
  <c r="C13" i="3"/>
  <c r="F66" i="3"/>
  <c r="F67" i="3"/>
  <c r="F68" i="3"/>
  <c r="F69" i="3"/>
  <c r="F70" i="3"/>
  <c r="F71" i="3"/>
  <c r="F72" i="3"/>
  <c r="F73" i="3"/>
  <c r="F74" i="3"/>
  <c r="F75" i="3"/>
  <c r="F76" i="3"/>
  <c r="E11" i="12" l="1"/>
  <c r="E16" i="33"/>
  <c r="E17" i="33"/>
  <c r="E18" i="33"/>
  <c r="E19" i="33"/>
  <c r="E20" i="33"/>
  <c r="E21" i="33"/>
  <c r="E22" i="33"/>
  <c r="E23" i="33"/>
  <c r="E24" i="33"/>
  <c r="E25" i="33"/>
  <c r="C9" i="33" l="1"/>
  <c r="D9" i="13" l="1"/>
  <c r="C9" i="13"/>
  <c r="B9" i="13"/>
  <c r="E27" i="13"/>
  <c r="E12" i="12"/>
  <c r="E13" i="12"/>
  <c r="D9" i="6"/>
  <c r="C9" i="6"/>
  <c r="B9" i="6"/>
  <c r="F64" i="55" l="1"/>
  <c r="F63" i="55"/>
  <c r="F62" i="55"/>
  <c r="F61" i="55"/>
  <c r="F60" i="55"/>
  <c r="F59" i="55"/>
  <c r="F58" i="55"/>
  <c r="F57" i="55"/>
  <c r="F56" i="55"/>
  <c r="F55" i="55"/>
  <c r="F54" i="55"/>
  <c r="F53" i="55"/>
  <c r="F52" i="55"/>
  <c r="F51" i="55"/>
  <c r="F50" i="55"/>
  <c r="F49" i="55"/>
  <c r="F48" i="55"/>
  <c r="F47" i="55"/>
  <c r="F46" i="55"/>
  <c r="F45" i="55"/>
  <c r="F44" i="55"/>
  <c r="F43" i="55"/>
  <c r="F42" i="55"/>
  <c r="E26" i="13" l="1"/>
  <c r="B9" i="37"/>
  <c r="C9" i="37"/>
  <c r="D9" i="37"/>
  <c r="E9" i="37" l="1"/>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l="1"/>
  <c r="J15" i="57" s="1"/>
  <c r="G14" i="57"/>
  <c r="G13" i="57"/>
  <c r="G12" i="57"/>
  <c r="G15" i="56"/>
  <c r="G14" i="56"/>
  <c r="G13" i="56"/>
  <c r="G12" i="56"/>
  <c r="G15" i="48"/>
  <c r="G14" i="48"/>
  <c r="G13" i="48"/>
  <c r="G12" i="48"/>
  <c r="E25" i="13"/>
  <c r="J12" i="57" l="1"/>
  <c r="I12" i="57"/>
  <c r="I13" i="57"/>
  <c r="J13" i="57"/>
  <c r="I14" i="57"/>
  <c r="J14" i="57"/>
  <c r="J13" i="56"/>
  <c r="I13" i="56"/>
  <c r="J12" i="56"/>
  <c r="I12" i="56"/>
  <c r="J14" i="56"/>
  <c r="I14" i="56"/>
  <c r="J15" i="56"/>
  <c r="I15" i="56"/>
  <c r="G9" i="48"/>
  <c r="G9" i="57"/>
  <c r="J9" i="57" s="1"/>
  <c r="G9" i="56"/>
  <c r="E11" i="50"/>
  <c r="E12" i="50"/>
  <c r="E13" i="50"/>
  <c r="E14" i="50"/>
  <c r="E15" i="50"/>
  <c r="E16" i="50"/>
  <c r="E17" i="50"/>
  <c r="E18" i="50"/>
  <c r="E19" i="50"/>
  <c r="E20" i="50"/>
  <c r="E21" i="50"/>
  <c r="J9" i="56" l="1"/>
  <c r="E24" i="13"/>
  <c r="C12" i="31"/>
  <c r="E23" i="13" l="1"/>
  <c r="E23" i="39"/>
  <c r="E24" i="39"/>
  <c r="E37" i="9"/>
  <c r="E38" i="9"/>
  <c r="E39" i="9"/>
  <c r="E15" i="34"/>
  <c r="E16" i="34"/>
  <c r="E17" i="34"/>
  <c r="E18" i="34"/>
  <c r="E19"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F33" i="31"/>
  <c r="F34" i="31"/>
  <c r="F35" i="31"/>
  <c r="F36" i="31"/>
  <c r="F37" i="31"/>
  <c r="F38" i="31"/>
  <c r="F63" i="3"/>
  <c r="F64" i="3"/>
  <c r="F65" i="3"/>
  <c r="F19" i="55"/>
  <c r="F20" i="55"/>
  <c r="F21" i="55"/>
  <c r="F22" i="55"/>
  <c r="F23" i="55"/>
  <c r="F24" i="55"/>
  <c r="F25" i="55"/>
  <c r="F26" i="55"/>
  <c r="F27" i="55"/>
  <c r="F28" i="55"/>
  <c r="F29" i="55"/>
  <c r="F30" i="55"/>
  <c r="F31" i="55"/>
  <c r="F32" i="55"/>
  <c r="F33" i="55"/>
  <c r="F34" i="55"/>
  <c r="F35" i="55"/>
  <c r="F36" i="55"/>
  <c r="F37" i="55"/>
  <c r="F38" i="55"/>
  <c r="F39" i="55"/>
  <c r="F40" i="55"/>
  <c r="F41" i="55"/>
  <c r="F18" i="55"/>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28" i="54"/>
  <c r="F29" i="54"/>
  <c r="F30" i="54"/>
  <c r="F31" i="54"/>
  <c r="F32" i="54"/>
  <c r="E29" i="57" l="1"/>
  <c r="E28" i="57"/>
  <c r="E27" i="57"/>
  <c r="E26" i="57"/>
  <c r="E38" i="57"/>
  <c r="E36" i="57"/>
  <c r="E34" i="57"/>
  <c r="E21" i="57"/>
  <c r="E37" i="57"/>
  <c r="E35" i="57"/>
  <c r="E33" i="57"/>
  <c r="E30" i="57"/>
  <c r="E23" i="57"/>
  <c r="D13" i="48" l="1"/>
  <c r="E19" i="57"/>
  <c r="E18" i="57"/>
  <c r="F15" i="54"/>
  <c r="F14" i="54" l="1"/>
  <c r="F12" i="54"/>
  <c r="F13" i="54"/>
  <c r="D9" i="33" l="1"/>
  <c r="E10" i="33"/>
  <c r="E11" i="6"/>
  <c r="E12" i="6"/>
  <c r="E13" i="6"/>
  <c r="E14" i="6"/>
  <c r="E15" i="6"/>
  <c r="E16" i="6"/>
  <c r="E17" i="6"/>
  <c r="E18" i="6"/>
  <c r="E19" i="6"/>
  <c r="E20" i="6"/>
  <c r="E21" i="6"/>
  <c r="E10" i="6"/>
  <c r="E9" i="6" l="1"/>
  <c r="E34" i="32"/>
  <c r="E21" i="32"/>
  <c r="E33" i="32" l="1"/>
  <c r="E9" i="54" l="1"/>
  <c r="D23" i="6"/>
  <c r="B23" i="6"/>
  <c r="C23" i="6"/>
  <c r="F19" i="54" l="1"/>
  <c r="F20" i="54"/>
  <c r="F21" i="54"/>
  <c r="F22" i="54"/>
  <c r="F23" i="54"/>
  <c r="F24" i="54"/>
  <c r="F25" i="54"/>
  <c r="F26" i="54"/>
  <c r="F27" i="54"/>
  <c r="F18" i="54"/>
  <c r="D9" i="54" l="1"/>
  <c r="C9" i="54"/>
  <c r="E15" i="52"/>
  <c r="F9" i="54" l="1"/>
  <c r="C12" i="55"/>
  <c r="C12" i="3"/>
  <c r="F12" i="55" l="1"/>
  <c r="F14" i="55"/>
  <c r="F15" i="55"/>
  <c r="D9" i="55"/>
  <c r="F13" i="55"/>
  <c r="F15" i="3"/>
  <c r="F14" i="3"/>
  <c r="C9" i="55"/>
  <c r="E9" i="55"/>
  <c r="F12" i="3"/>
  <c r="D21" i="57"/>
  <c r="E35" i="6"/>
  <c r="F9" i="55" l="1"/>
  <c r="D14" i="47" s="1"/>
  <c r="D37" i="57"/>
  <c r="E15" i="53" l="1"/>
  <c r="E11" i="8" l="1"/>
  <c r="E12" i="8"/>
  <c r="E13" i="8"/>
  <c r="E14" i="8"/>
  <c r="E15" i="8"/>
  <c r="E16" i="8"/>
  <c r="E17" i="8"/>
  <c r="E18" i="8"/>
  <c r="E19" i="8"/>
  <c r="E20" i="8"/>
  <c r="E21" i="8"/>
  <c r="E22" i="8"/>
  <c r="E23" i="8"/>
  <c r="E24" i="8"/>
  <c r="E25" i="8"/>
  <c r="E26" i="8"/>
  <c r="F12" i="31"/>
  <c r="F13" i="31"/>
  <c r="F15" i="31" l="1"/>
  <c r="F14" i="31"/>
  <c r="D36" i="57"/>
  <c r="D35" i="57" l="1"/>
  <c r="E15" i="33"/>
  <c r="E14" i="33"/>
  <c r="E13" i="33"/>
  <c r="E12" i="33"/>
  <c r="E11" i="33"/>
  <c r="B9" i="33"/>
  <c r="E9" i="33" l="1"/>
  <c r="D33" i="57" l="1"/>
  <c r="D38" i="57"/>
  <c r="D12" i="56" l="1"/>
  <c r="D19" i="57"/>
  <c r="D31" i="57"/>
  <c r="I31" i="57" s="1"/>
  <c r="D34" i="57"/>
  <c r="D32" i="57"/>
  <c r="E14" i="56"/>
  <c r="E13" i="56"/>
  <c r="E12" i="56"/>
  <c r="E12" i="48"/>
  <c r="E12" i="57" l="1"/>
  <c r="E15" i="57"/>
  <c r="E13" i="48"/>
  <c r="E14" i="48"/>
  <c r="E15" i="56"/>
  <c r="E15" i="48"/>
  <c r="D9" i="39"/>
  <c r="C9" i="39"/>
  <c r="B9" i="39"/>
  <c r="D9" i="35"/>
  <c r="C9" i="35"/>
  <c r="B9" i="35"/>
  <c r="D18" i="57" l="1"/>
  <c r="D29" i="57"/>
  <c r="I29" i="57" s="1"/>
  <c r="E14" i="57"/>
  <c r="E13" i="57"/>
  <c r="E9" i="56"/>
  <c r="C9" i="32"/>
  <c r="D9" i="32"/>
  <c r="B9" i="32"/>
  <c r="E10" i="32"/>
  <c r="E11" i="32"/>
  <c r="E12" i="32"/>
  <c r="E13" i="32"/>
  <c r="E14" i="32"/>
  <c r="E15" i="32"/>
  <c r="E16" i="32"/>
  <c r="E17" i="32"/>
  <c r="E18" i="32"/>
  <c r="E19" i="32"/>
  <c r="E20" i="32"/>
  <c r="C49" i="6"/>
  <c r="D49" i="6"/>
  <c r="B49" i="6"/>
  <c r="E9" i="57" l="1"/>
  <c r="D12" i="57"/>
  <c r="D28" i="57"/>
  <c r="I28" i="57" s="1"/>
  <c r="D30" i="57"/>
  <c r="I30" i="57" s="1"/>
  <c r="D26" i="57"/>
  <c r="D20" i="57"/>
  <c r="D24" i="57"/>
  <c r="I24" i="57" s="1"/>
  <c r="D22" i="57"/>
  <c r="D27" i="57"/>
  <c r="I27" i="57" s="1"/>
  <c r="D25" i="57"/>
  <c r="D23" i="57"/>
  <c r="D15" i="48"/>
  <c r="D12" i="48"/>
  <c r="D14" i="48"/>
  <c r="E49" i="6"/>
  <c r="E9" i="32"/>
  <c r="D37" i="6"/>
  <c r="B37" i="6"/>
  <c r="C37" i="6"/>
  <c r="B47" i="32"/>
  <c r="C47" i="32"/>
  <c r="D47" i="32"/>
  <c r="E47" i="32"/>
  <c r="D14" i="57" l="1"/>
  <c r="D13" i="57"/>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E11" i="38" l="1"/>
  <c r="E12" i="38"/>
  <c r="E13" i="38"/>
  <c r="E14" i="38"/>
  <c r="E15" i="38"/>
  <c r="E16" i="38"/>
  <c r="E15" i="37"/>
  <c r="E14" i="35"/>
  <c r="E9" i="38" l="1"/>
  <c r="E34" i="12" l="1"/>
  <c r="E35" i="12"/>
  <c r="E36" i="12"/>
  <c r="E46" i="32"/>
  <c r="C22" i="32"/>
  <c r="D22" i="32"/>
  <c r="B22" i="32"/>
  <c r="C9" i="9" l="1"/>
  <c r="D9" i="9"/>
  <c r="B9" i="9"/>
  <c r="E23" i="32" l="1"/>
  <c r="B35" i="32"/>
  <c r="E36" i="32" l="1"/>
  <c r="D9" i="36"/>
  <c r="C9" i="36"/>
  <c r="B9" i="36"/>
  <c r="B9" i="34"/>
  <c r="C9" i="34"/>
  <c r="D9" i="31"/>
  <c r="D66" i="47" s="1"/>
  <c r="E66" i="47" s="1"/>
  <c r="E24" i="32"/>
  <c r="E25" i="32"/>
  <c r="E26" i="32"/>
  <c r="E27" i="32"/>
  <c r="E28" i="32"/>
  <c r="E29" i="32"/>
  <c r="E30" i="32"/>
  <c r="E31" i="32"/>
  <c r="E32" i="32"/>
  <c r="D35" i="32"/>
  <c r="D14" i="56"/>
  <c r="F18" i="31"/>
  <c r="F19" i="31"/>
  <c r="F20" i="31"/>
  <c r="F21" i="31"/>
  <c r="F22" i="31"/>
  <c r="F23" i="31"/>
  <c r="F24" i="31"/>
  <c r="F25" i="31"/>
  <c r="F26" i="31"/>
  <c r="F27" i="31"/>
  <c r="F28" i="31"/>
  <c r="F29" i="31"/>
  <c r="F30" i="31"/>
  <c r="F31" i="31"/>
  <c r="F32" i="31"/>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24" i="36"/>
  <c r="E14" i="12"/>
  <c r="E15" i="12"/>
  <c r="E16" i="12"/>
  <c r="E17" i="12"/>
  <c r="E18" i="12"/>
  <c r="E19" i="12"/>
  <c r="E20" i="12"/>
  <c r="E21" i="12"/>
  <c r="E22" i="12"/>
  <c r="E23" i="12"/>
  <c r="E24" i="12"/>
  <c r="E25" i="12"/>
  <c r="E26" i="12"/>
  <c r="E27" i="12"/>
  <c r="E28" i="12"/>
  <c r="E29" i="12"/>
  <c r="E30" i="12"/>
  <c r="E31" i="12"/>
  <c r="E32" i="12"/>
  <c r="E33" i="12"/>
  <c r="E12" i="37"/>
  <c r="E13" i="37"/>
  <c r="E14" i="37"/>
  <c r="E16" i="37"/>
  <c r="E17" i="37"/>
  <c r="E18" i="37"/>
  <c r="E11" i="13"/>
  <c r="E12" i="13"/>
  <c r="E13" i="13"/>
  <c r="E14" i="13"/>
  <c r="E15" i="13"/>
  <c r="E16" i="13"/>
  <c r="E17" i="13"/>
  <c r="E18" i="13"/>
  <c r="E19" i="13"/>
  <c r="E20" i="13"/>
  <c r="E21" i="13"/>
  <c r="E22" i="13"/>
  <c r="B9" i="38"/>
  <c r="C9" i="38"/>
  <c r="D9" i="38"/>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13" l="1"/>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30" i="47"/>
  <c r="F31" i="47"/>
  <c r="E9" i="36"/>
  <c r="E9" i="11"/>
  <c r="E9" i="34"/>
  <c r="E9" i="8"/>
  <c r="E23" i="6"/>
  <c r="D24" i="47" s="1"/>
  <c r="E24" i="47" s="1"/>
  <c r="E9" i="31"/>
  <c r="D67" i="47" s="1"/>
  <c r="E9" i="3"/>
  <c r="D36" i="47"/>
  <c r="D52" i="47"/>
  <c r="F52" i="47" s="1"/>
  <c r="D9" i="3"/>
  <c r="D20" i="47" s="1"/>
  <c r="D44" i="47"/>
  <c r="F66" i="47"/>
  <c r="D21" i="47" l="1"/>
  <c r="E9" i="48"/>
  <c r="D9" i="57"/>
  <c r="I9" i="57" s="1"/>
  <c r="D13" i="56"/>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C9" i="31" l="1"/>
  <c r="F9" i="31" s="1"/>
  <c r="D12" i="47" s="1"/>
  <c r="D65" i="47" l="1"/>
  <c r="E65" i="47" s="1"/>
  <c r="E12" i="47"/>
  <c r="F12" i="47"/>
  <c r="F65" i="47" l="1"/>
  <c r="C9" i="3"/>
  <c r="D19" i="47" s="1"/>
  <c r="F13" i="3"/>
  <c r="F9" i="3" s="1"/>
  <c r="D11" i="47" l="1"/>
  <c r="D15" i="47" s="1"/>
  <c r="D9" i="48"/>
  <c r="F19" i="47"/>
  <c r="E19" i="47"/>
  <c r="E14" i="47" l="1"/>
  <c r="F14" i="47"/>
  <c r="D50" i="47"/>
  <c r="D10" i="47"/>
  <c r="D46" i="47"/>
  <c r="E11" i="47"/>
  <c r="F11" i="47"/>
  <c r="F50" i="47" l="1"/>
  <c r="E50" i="47"/>
  <c r="F32" i="47"/>
  <c r="E32" i="47"/>
  <c r="F10" i="47"/>
  <c r="E10" i="47"/>
  <c r="F15" i="47"/>
  <c r="E15" i="47"/>
  <c r="F46" i="47"/>
  <c r="E46" i="47"/>
</calcChain>
</file>

<file path=xl/sharedStrings.xml><?xml version="1.0" encoding="utf-8"?>
<sst xmlns="http://schemas.openxmlformats.org/spreadsheetml/2006/main" count="5791" uniqueCount="3669">
  <si>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</si>
  <si>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</si>
  <si>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</si>
  <si>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</si>
  <si>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</si>
  <si>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</si>
  <si>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</si>
  <si>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</si>
  <si>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</si>
  <si>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</si>
  <si>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</si>
  <si>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</si>
  <si>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</si>
  <si>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</si>
  <si>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</si>
  <si>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</si>
  <si>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</si>
  <si>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</si>
  <si>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</si>
  <si>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</si>
  <si>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</si>
  <si>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</si>
  <si>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</si>
  <si>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</si>
  <si>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</si>
  <si>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</si>
  <si>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</si>
  <si>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</si>
  <si>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</si>
  <si>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</si>
  <si>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</si>
  <si>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</si>
  <si>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</si>
  <si>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</si>
  <si>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</si>
  <si>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</si>
  <si>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</si>
  <si>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</si>
  <si>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</si>
  <si>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</si>
  <si>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</si>
  <si>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</si>
  <si>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</si>
  <si>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</si>
  <si>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</si>
  <si>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</si>
  <si>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</si>
  <si>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</si>
  <si>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</si>
  <si>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</si>
  <si>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</si>
  <si>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</si>
  <si>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</si>
  <si>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</si>
  <si>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</si>
  <si>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</si>
  <si>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</si>
  <si>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</si>
  <si>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</si>
  <si>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</si>
  <si>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</si>
  <si>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</si>
  <si>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</si>
  <si>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</si>
  <si>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</si>
  <si>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</si>
  <si>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</si>
  <si>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</si>
  <si>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</si>
  <si>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</si>
  <si>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</si>
  <si>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</si>
  <si>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</si>
  <si>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</si>
  <si>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</si>
  <si>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</si>
  <si>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</si>
  <si>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</si>
  <si>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</si>
  <si>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</si>
  <si>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</si>
  <si>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</si>
  <si>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</si>
  <si>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</si>
  <si>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</si>
  <si>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</si>
  <si>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</si>
  <si>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</si>
  <si>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</si>
  <si>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</si>
  <si>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</si>
  <si>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</si>
  <si>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</si>
  <si>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</si>
  <si>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</si>
  <si>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</si>
  <si>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</si>
  <si>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</si>
  <si>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</si>
  <si>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</si>
  <si>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</si>
  <si>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</si>
  <si>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</si>
  <si>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</si>
  <si>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</si>
  <si>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</si>
  <si>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</si>
  <si>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</si>
  <si>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</si>
  <si>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</si>
  <si>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</si>
  <si>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</si>
  <si>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</si>
  <si>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</si>
  <si>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</si>
  <si>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</si>
  <si>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</si>
  <si>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</si>
  <si>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</si>
  <si>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</si>
  <si>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</si>
  <si>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</si>
  <si>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</si>
  <si>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</si>
  <si>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</si>
  <si>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</si>
  <si>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</si>
  <si>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</si>
  <si>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</si>
  <si>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</si>
  <si>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</si>
  <si>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</si>
  <si>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</si>
  <si>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</si>
  <si>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</si>
  <si>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</si>
  <si>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</si>
  <si>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</si>
  <si>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</si>
  <si>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</si>
  <si>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</si>
  <si>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</si>
  <si>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</si>
  <si>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</si>
  <si>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</si>
  <si>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</si>
  <si>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</si>
  <si>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</si>
  <si>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</si>
  <si>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</si>
  <si>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</si>
  <si>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</si>
  <si>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</si>
  <si>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</si>
  <si>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</si>
  <si>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</si>
  <si>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</si>
  <si>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</si>
  <si>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</si>
  <si>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</si>
  <si>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</si>
  <si>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</si>
  <si>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</si>
  <si>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</si>
  <si>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</si>
  <si>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</si>
  <si>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</si>
  <si>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</si>
  <si>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</si>
  <si>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</si>
  <si>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</si>
  <si>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</si>
  <si>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</si>
  <si>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</si>
  <si>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</si>
  <si>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</si>
  <si>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</si>
  <si>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</si>
  <si>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</si>
  <si>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</si>
  <si>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</si>
  <si>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</si>
  <si>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</si>
  <si>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</si>
  <si>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</si>
  <si>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</si>
  <si>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</si>
  <si>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</si>
  <si>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</si>
  <si>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</si>
  <si>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</si>
  <si>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</si>
  <si>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</si>
  <si>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</si>
  <si>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</si>
  <si>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</si>
  <si>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</si>
  <si>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</si>
  <si>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</si>
  <si>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</si>
  <si>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</si>
  <si>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</si>
  <si>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</si>
  <si>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</si>
  <si>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</si>
  <si>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</si>
  <si>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</si>
  <si>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</si>
  <si>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</si>
  <si>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</si>
  <si>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</si>
  <si>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</si>
  <si>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</si>
  <si>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</si>
  <si>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</si>
  <si>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</si>
  <si>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</si>
  <si>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</si>
  <si>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</si>
  <si>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</si>
  <si>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</si>
  <si>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</si>
  <si>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</si>
  <si>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</si>
  <si>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</si>
  <si>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</si>
  <si>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</si>
  <si>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</si>
  <si>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</si>
  <si>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</si>
  <si>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</si>
  <si>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</si>
  <si>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</si>
  <si>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</si>
  <si>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</si>
  <si>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</si>
  <si>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</si>
  <si>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</si>
  <si>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</si>
  <si>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</si>
  <si>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</si>
  <si>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</si>
  <si>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</si>
  <si>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</si>
  <si>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</si>
  <si>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</si>
  <si>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</si>
  <si>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</si>
  <si>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</si>
  <si>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</si>
  <si>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</si>
  <si>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</si>
  <si>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</si>
  <si>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</si>
  <si>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</si>
  <si>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</si>
  <si>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</si>
  <si>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</si>
  <si>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</si>
  <si>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</si>
  <si>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</si>
  <si>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</si>
  <si>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</si>
  <si>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</si>
  <si>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</si>
  <si>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</si>
  <si>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</si>
  <si>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</si>
  <si>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</si>
  <si>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</si>
  <si>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</si>
  <si>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</si>
  <si>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</si>
  <si>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</si>
  <si>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</si>
  <si>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</si>
  <si>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</si>
  <si>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</si>
  <si>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</si>
  <si>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</si>
  <si>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</si>
  <si>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</si>
  <si>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</si>
  <si>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</si>
  <si>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</si>
  <si>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</si>
  <si>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</si>
  <si>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</si>
  <si>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</si>
  <si>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</si>
  <si>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</si>
  <si>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</si>
  <si>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</si>
  <si>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</si>
  <si>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</si>
  <si>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</si>
  <si>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</si>
  <si>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</si>
  <si>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</si>
  <si>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</si>
  <si>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</si>
  <si>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</si>
  <si>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</si>
  <si>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</si>
  <si>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</si>
  <si>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</si>
  <si>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</si>
  <si>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</si>
  <si>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</si>
  <si>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</si>
  <si>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</si>
  <si>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</si>
  <si>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</si>
  <si>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</si>
  <si>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</si>
  <si>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</si>
  <si>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</si>
  <si>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</si>
  <si>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</si>
  <si>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</si>
  <si>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</si>
  <si>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</si>
  <si>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</si>
  <si>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</si>
  <si>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</si>
  <si>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</si>
  <si>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</si>
  <si>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</si>
  <si>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</si>
  <si>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</si>
  <si>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</si>
  <si>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</si>
  <si>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</si>
  <si>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</si>
  <si>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</si>
  <si>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</si>
  <si>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</si>
  <si>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</si>
  <si>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</si>
  <si>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</si>
  <si>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</si>
  <si>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</si>
  <si>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</si>
  <si>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</si>
  <si>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</si>
  <si>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</si>
  <si>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</si>
  <si>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</si>
  <si>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</si>
  <si>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</si>
  <si>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</si>
  <si>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</si>
  <si>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</si>
  <si>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</si>
  <si>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</si>
  <si>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</si>
  <si>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</si>
  <si>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</si>
  <si>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</si>
  <si>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</si>
  <si>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</si>
  <si>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</si>
  <si>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</si>
  <si>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</si>
  <si>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</si>
  <si>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</si>
  <si>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</si>
  <si>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</si>
  <si>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</si>
  <si>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</si>
  <si>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</si>
  <si>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</si>
  <si>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</si>
  <si>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</si>
  <si>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</si>
  <si>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</si>
  <si>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</si>
  <si>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</si>
  <si>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</si>
  <si>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</si>
  <si>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</si>
  <si>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</si>
  <si>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</si>
  <si>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</si>
  <si>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</si>
  <si>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</si>
  <si>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</si>
  <si>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</si>
  <si>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</si>
  <si>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</si>
  <si>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</si>
  <si>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</si>
  <si>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</si>
  <si>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</si>
  <si>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</si>
  <si>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</si>
  <si>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</si>
  <si>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</si>
  <si>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</si>
  <si>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</si>
  <si>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</si>
  <si>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</si>
  <si>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</si>
  <si>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</si>
  <si>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</si>
  <si>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</si>
  <si>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</si>
  <si>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</si>
  <si>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</si>
  <si>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</si>
  <si>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</si>
  <si>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</si>
  <si>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</si>
  <si>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</si>
  <si>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</si>
  <si>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</si>
  <si>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</si>
  <si>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</si>
  <si>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</si>
  <si>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</si>
  <si>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</si>
  <si>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</si>
  <si>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</si>
  <si>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</si>
  <si>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</si>
  <si>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</si>
  <si>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</si>
  <si>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</si>
  <si>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</si>
  <si>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</si>
  <si>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</si>
  <si>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</si>
  <si>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</si>
  <si>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</si>
  <si>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</si>
  <si>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</si>
  <si>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</si>
  <si>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</si>
  <si>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</si>
  <si>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</si>
  <si>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</si>
  <si>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</si>
  <si>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</si>
  <si>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</si>
  <si>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</si>
  <si>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</si>
  <si>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</si>
  <si>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</si>
  <si>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</si>
  <si>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</si>
  <si>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</si>
  <si>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</si>
  <si>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</si>
  <si>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</si>
  <si>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</si>
  <si>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</si>
  <si>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</si>
  <si>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</si>
  <si>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</si>
  <si>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</si>
  <si>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</si>
  <si>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</si>
  <si>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</si>
  <si>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</si>
  <si>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</si>
  <si>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</si>
  <si>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</si>
  <si>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</si>
  <si>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</si>
  <si>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</si>
  <si>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</si>
  <si>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</si>
  <si>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</si>
  <si>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</si>
  <si>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</si>
  <si>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</si>
  <si>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</si>
  <si>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</si>
  <si>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</si>
  <si>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</si>
  <si>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</si>
  <si>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</si>
  <si>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</si>
  <si>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</si>
  <si>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</si>
  <si>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</si>
  <si>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</si>
  <si>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</si>
  <si>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</si>
  <si>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</si>
  <si>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</si>
  <si>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</si>
  <si>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</si>
  <si>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</si>
  <si>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</si>
  <si>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</si>
  <si>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</si>
  <si>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</si>
  <si>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</si>
  <si>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</si>
  <si>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</si>
  <si>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</si>
  <si>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</si>
  <si>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</si>
  <si>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</si>
  <si>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</si>
  <si>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</si>
  <si>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</si>
  <si>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</si>
  <si>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</si>
  <si>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</si>
  <si>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</si>
  <si>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</si>
  <si>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</si>
  <si>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</si>
  <si>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</si>
  <si>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</si>
  <si>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</si>
  <si>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</si>
  <si>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</si>
  <si>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</si>
  <si>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</si>
  <si>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</si>
  <si>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</si>
  <si>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</si>
  <si>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</si>
  <si>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</si>
  <si>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</si>
  <si>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</si>
  <si>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</si>
  <si>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</si>
  <si>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</si>
  <si>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</si>
  <si>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</si>
  <si>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</si>
  <si>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</si>
  <si>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</si>
  <si>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</si>
  <si>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</si>
  <si>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</si>
  <si>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</si>
  <si>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</si>
  <si>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</si>
  <si>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</si>
  <si>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</si>
  <si>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</si>
  <si>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</si>
  <si>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</si>
  <si>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</si>
  <si>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</si>
  <si>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</si>
  <si>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</si>
  <si>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</si>
  <si>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</si>
  <si>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</si>
  <si>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</si>
  <si>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</si>
  <si>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</si>
  <si>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</si>
  <si>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</si>
  <si>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</si>
  <si>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</si>
  <si>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</si>
  <si>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</si>
  <si>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</si>
  <si>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</si>
  <si>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</si>
  <si>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</si>
  <si>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</si>
  <si>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</si>
  <si>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</si>
  <si>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</si>
  <si>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</si>
  <si>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</si>
  <si>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</si>
  <si>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</si>
  <si>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</si>
  <si>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</si>
  <si>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</si>
  <si>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</si>
  <si>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</si>
  <si>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</si>
  <si>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</si>
  <si>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</si>
  <si>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</si>
  <si>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</si>
  <si>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</si>
  <si>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</si>
  <si>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</si>
  <si>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</si>
  <si>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</si>
  <si>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</si>
  <si>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</si>
  <si>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</si>
  <si>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</si>
  <si>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</si>
  <si>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</si>
  <si>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</si>
  <si>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</si>
  <si>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</si>
  <si>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</si>
  <si>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</si>
  <si>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</si>
  <si>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</si>
  <si>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</si>
  <si>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</si>
  <si>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</si>
  <si>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</si>
  <si>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</si>
  <si>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</si>
  <si>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</si>
  <si>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</si>
  <si>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</si>
  <si>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</si>
  <si>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</si>
  <si>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</si>
  <si>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</si>
  <si>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</si>
  <si>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</si>
  <si>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</si>
  <si>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</si>
  <si>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</si>
  <si>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</si>
  <si>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</si>
  <si>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</si>
  <si>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</si>
  <si>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</si>
  <si>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</si>
  <si>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</si>
  <si>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</si>
  <si>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</si>
  <si>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</si>
  <si>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</si>
  <si>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</si>
  <si>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</si>
  <si>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</si>
  <si>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</si>
  <si>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</si>
  <si>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</si>
  <si>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</si>
  <si>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</si>
  <si>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</si>
  <si>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</si>
  <si>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</si>
  <si>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</si>
  <si>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</si>
  <si>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</si>
  <si>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</si>
  <si>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</si>
  <si>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</si>
  <si>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</si>
  <si>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</si>
  <si>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</si>
  <si>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</si>
  <si>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</si>
  <si>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</si>
  <si>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</si>
  <si>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</si>
  <si>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</si>
  <si>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</si>
  <si>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</si>
  <si>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</si>
  <si>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</si>
  <si>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</si>
  <si>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</si>
  <si>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</si>
  <si>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</si>
  <si>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</si>
  <si>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</si>
  <si>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</si>
  <si>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</si>
  <si>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</si>
  <si>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</si>
  <si>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</si>
  <si>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</si>
  <si>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</si>
  <si>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</si>
  <si>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</si>
  <si>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</si>
  <si>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</si>
  <si>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</si>
  <si>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</si>
  <si>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</si>
  <si>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</si>
  <si>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</si>
  <si>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</si>
  <si>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</si>
  <si>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</si>
  <si>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</si>
  <si>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</si>
  <si>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</si>
  <si>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</si>
  <si>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</si>
  <si>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</si>
  <si>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</si>
  <si>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</si>
  <si>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</si>
  <si>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</si>
  <si>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</si>
  <si>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</si>
  <si>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</si>
  <si>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</si>
  <si>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</si>
  <si>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</si>
  <si>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</si>
  <si>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</si>
  <si>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</si>
  <si>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</si>
  <si>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</si>
  <si>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</si>
  <si>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</si>
  <si>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</si>
  <si>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</si>
  <si>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</si>
  <si>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</si>
  <si>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</si>
  <si>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</si>
  <si>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</si>
  <si>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</si>
  <si>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</si>
  <si>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</si>
  <si>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</si>
  <si>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</si>
  <si>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</si>
  <si>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</si>
  <si>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</si>
  <si>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</si>
  <si>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</si>
  <si>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</si>
  <si>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</si>
  <si>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</si>
  <si>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</si>
  <si>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</si>
  <si>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</si>
  <si>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</si>
  <si>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</si>
  <si>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</si>
  <si>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</si>
  <si>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</si>
  <si>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</si>
  <si>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</si>
  <si>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</si>
  <si>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</si>
  <si>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</si>
  <si>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</si>
  <si>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</si>
  <si>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</si>
  <si>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</si>
  <si>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</si>
  <si>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</si>
  <si>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</si>
  <si>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</si>
  <si>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</si>
  <si>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</si>
  <si>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</si>
  <si>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</si>
  <si>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</si>
  <si>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</si>
  <si>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</si>
  <si>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</si>
  <si>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</si>
  <si>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</si>
  <si>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</si>
  <si>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</si>
  <si>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</si>
  <si>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</si>
  <si>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</si>
  <si>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</si>
  <si>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</si>
  <si>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</si>
  <si>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</si>
  <si>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</si>
  <si>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</si>
  <si>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</si>
  <si>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</si>
  <si>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</si>
  <si>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</si>
  <si>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</si>
  <si>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</si>
  <si>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</si>
  <si>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</si>
  <si>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</si>
  <si>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</si>
  <si>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</si>
  <si>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</si>
  <si>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</si>
  <si>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</si>
  <si>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</si>
  <si>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</si>
  <si>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</si>
  <si>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</si>
  <si>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</si>
  <si>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</si>
  <si>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</si>
  <si>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</si>
  <si>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</si>
  <si>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</si>
  <si>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</si>
  <si>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</si>
  <si>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</si>
  <si>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</si>
  <si>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</si>
  <si>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</si>
  <si>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</si>
  <si>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</si>
  <si>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</si>
  <si>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</si>
  <si>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</si>
  <si>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</si>
  <si>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</si>
  <si>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</si>
  <si>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</si>
  <si>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</si>
  <si>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</si>
  <si>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</si>
  <si>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</si>
  <si>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</si>
  <si>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</si>
  <si>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</si>
  <si>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</si>
  <si>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</si>
  <si>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</si>
  <si>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</si>
  <si>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</si>
  <si>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</si>
  <si>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</si>
  <si>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</si>
  <si>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</si>
  <si>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</si>
  <si>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</si>
  <si>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</si>
  <si>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</si>
  <si>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</si>
  <si>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</si>
  <si>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</si>
  <si>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</si>
  <si>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</si>
  <si>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</si>
  <si>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</si>
  <si>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</si>
  <si>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</si>
  <si>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</si>
  <si>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</si>
  <si>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</si>
  <si>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</si>
  <si>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</si>
  <si>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</si>
  <si>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</si>
  <si>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</si>
  <si>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</si>
  <si>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</si>
  <si>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</si>
  <si>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</si>
  <si>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</si>
  <si>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</si>
  <si>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</si>
  <si>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</si>
  <si>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</si>
  <si>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</si>
  <si>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</si>
  <si>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</si>
  <si>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</si>
  <si>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</si>
  <si>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</si>
  <si>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</si>
  <si>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</si>
  <si>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</si>
  <si>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</si>
  <si>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</si>
  <si>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</si>
  <si>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</si>
  <si>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</si>
  <si>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</si>
  <si>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</si>
  <si>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</si>
  <si>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</si>
  <si>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</si>
  <si>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</si>
  <si>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</si>
  <si>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</si>
  <si>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</si>
  <si>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</si>
  <si>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</si>
  <si>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</si>
  <si>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</si>
  <si>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</si>
  <si>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</si>
  <si>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</si>
  <si>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</si>
  <si>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</si>
  <si>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</si>
  <si>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</si>
  <si>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</si>
  <si>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</si>
  <si>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</si>
  <si>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</si>
  <si>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</si>
  <si>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</si>
  <si>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</si>
  <si>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</si>
  <si>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</si>
  <si>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</si>
  <si>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</si>
  <si>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</si>
  <si>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</si>
  <si>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</si>
  <si>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</si>
  <si>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</si>
  <si>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</si>
  <si>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</si>
  <si>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</si>
  <si>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</si>
  <si>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</si>
  <si>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</si>
  <si>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</si>
  <si>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</si>
  <si>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</si>
  <si>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</si>
  <si>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</si>
  <si>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</si>
  <si>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</si>
  <si>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</si>
  <si>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</si>
  <si>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</si>
  <si>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</si>
  <si>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</si>
  <si>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</si>
  <si>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</si>
  <si>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</si>
  <si>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</si>
  <si>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</si>
  <si>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</si>
  <si>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</si>
  <si>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</si>
  <si>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</si>
  <si>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</si>
  <si>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</si>
  <si>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</si>
  <si>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</si>
  <si>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</si>
  <si>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</si>
  <si>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</si>
  <si>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</si>
  <si>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</si>
  <si>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</si>
  <si>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</si>
  <si>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</si>
  <si>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</si>
  <si>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</si>
  <si>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</si>
  <si>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</si>
  <si>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</si>
  <si>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</si>
  <si>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</si>
  <si>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</si>
  <si>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</si>
  <si>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</si>
  <si>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</si>
  <si>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</si>
  <si>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</si>
  <si>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</si>
  <si>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</si>
  <si>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</si>
  <si>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</si>
  <si>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</si>
  <si>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</si>
  <si>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</si>
  <si>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</si>
  <si>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</si>
  <si>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</si>
  <si>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</si>
  <si>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</si>
  <si>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</si>
  <si>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</si>
  <si>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</si>
  <si>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</si>
  <si>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</si>
  <si>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</si>
  <si>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</si>
  <si>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</si>
  <si>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</si>
  <si>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</si>
  <si>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</si>
  <si>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</si>
  <si>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</si>
  <si>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</si>
  <si>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</si>
  <si>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</si>
  <si>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</si>
  <si>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</si>
  <si>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</si>
  <si>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</si>
  <si>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</si>
  <si>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</si>
  <si>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</si>
  <si>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</si>
  <si>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</si>
  <si>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</si>
  <si>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</si>
  <si>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</si>
  <si>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</si>
  <si>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</si>
  <si>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</si>
  <si>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</si>
  <si>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</si>
  <si>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</si>
  <si>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</si>
  <si>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</si>
  <si>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</si>
  <si>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</si>
  <si>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</si>
  <si>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</si>
  <si>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</si>
  <si>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</si>
  <si>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</si>
  <si>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</si>
  <si>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</si>
  <si>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</si>
  <si>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</si>
  <si>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</si>
  <si>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</si>
  <si>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</si>
  <si>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</si>
  <si>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</si>
  <si>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</si>
  <si>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</si>
  <si>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</si>
  <si>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</si>
  <si>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</si>
  <si>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</si>
  <si>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</si>
  <si>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</si>
  <si>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</si>
  <si>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</si>
  <si>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</si>
  <si>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</si>
  <si>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</si>
  <si>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</si>
  <si>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</si>
  <si>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</si>
  <si>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</si>
  <si>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</si>
  <si>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</si>
  <si>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</si>
  <si>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</si>
  <si>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</si>
  <si>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</si>
  <si>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</si>
  <si>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</si>
  <si>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</si>
  <si>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</si>
  <si>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</si>
  <si>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</si>
  <si>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</si>
  <si>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</si>
  <si>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</si>
  <si>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</si>
  <si>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</si>
  <si>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</si>
  <si>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</si>
  <si>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</si>
  <si>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</si>
  <si>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</si>
  <si>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</si>
  <si>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</si>
  <si>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</si>
  <si>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</si>
  <si>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</si>
  <si>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</si>
  <si>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</si>
  <si>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</si>
  <si>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</si>
  <si>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</si>
  <si>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</si>
  <si>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</si>
  <si>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</si>
  <si>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</si>
  <si>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</si>
  <si>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</si>
  <si>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</si>
  <si>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</si>
  <si>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</si>
  <si>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</si>
  <si>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</si>
  <si>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</si>
  <si>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</si>
  <si>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</si>
  <si>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</si>
  <si>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</si>
  <si>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</si>
  <si>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</si>
  <si>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</si>
  <si>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</si>
  <si>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</si>
  <si>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</si>
  <si>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</si>
  <si>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</si>
  <si>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</si>
  <si>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</si>
  <si>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</si>
  <si>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</si>
  <si>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</si>
  <si>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</si>
  <si>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</si>
  <si>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</si>
  <si>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</si>
  <si>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</si>
  <si>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</si>
  <si>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</si>
  <si>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</si>
  <si>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</si>
  <si>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</si>
  <si>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</si>
  <si>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</si>
  <si>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</si>
  <si>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</si>
  <si>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</si>
  <si>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</si>
  <si>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</si>
  <si>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</si>
  <si>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</si>
  <si>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</si>
  <si>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</si>
  <si>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</si>
  <si>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</si>
  <si>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</si>
  <si>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</si>
  <si>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</si>
  <si>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</si>
  <si>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</si>
  <si>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</si>
  <si>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</si>
  <si>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</si>
  <si>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</si>
  <si>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</si>
  <si>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</si>
  <si>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</si>
  <si>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</si>
  <si>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</si>
  <si>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</si>
  <si>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</si>
  <si>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</si>
  <si>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</si>
  <si>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</si>
  <si>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</si>
  <si>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</si>
  <si>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</si>
  <si>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</si>
  <si>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</si>
  <si>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</si>
  <si>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</si>
  <si>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</si>
  <si>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</si>
  <si>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</si>
  <si>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</si>
  <si>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</si>
  <si>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</si>
  <si>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</si>
  <si>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</si>
  <si>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</si>
  <si>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</si>
  <si>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</si>
  <si>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</si>
  <si>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</si>
  <si>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</si>
  <si>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</si>
  <si>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</si>
  <si>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</si>
  <si>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</si>
  <si>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</si>
  <si>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</si>
  <si>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</si>
  <si>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</si>
  <si>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</si>
  <si>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</si>
  <si>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</si>
  <si>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</si>
  <si>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</si>
  <si>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</si>
  <si>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</si>
  <si>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</si>
  <si>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</si>
  <si>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</si>
  <si>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</si>
  <si>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</si>
  <si>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</si>
  <si>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</si>
  <si>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</si>
  <si>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</si>
  <si>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</si>
  <si>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</si>
  <si>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</si>
  <si>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</si>
  <si>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</si>
  <si>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</si>
  <si>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</si>
  <si>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</si>
  <si>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</si>
  <si>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</si>
  <si>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</si>
  <si>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</si>
  <si>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</si>
  <si>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</si>
  <si>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</si>
  <si>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</si>
  <si>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</si>
  <si>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</si>
  <si>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</si>
  <si>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</si>
  <si>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</si>
  <si>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</si>
  <si>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</si>
  <si>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</si>
  <si>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</si>
  <si>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</si>
  <si>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</si>
  <si>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</si>
  <si>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</si>
  <si>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</si>
  <si>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</si>
  <si>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</si>
  <si>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</si>
  <si>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</si>
  <si>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</si>
  <si>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</si>
  <si>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</si>
  <si>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</si>
  <si>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</si>
  <si>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</si>
  <si>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</si>
  <si>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</si>
  <si>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</si>
  <si>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</si>
  <si>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</si>
  <si>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</si>
  <si>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</si>
  <si>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</si>
  <si>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</si>
  <si>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</si>
  <si>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</si>
  <si>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</si>
  <si>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</si>
  <si>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</si>
  <si>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</si>
  <si>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</si>
  <si>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</si>
  <si>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</si>
  <si>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</si>
  <si>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</si>
  <si>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</si>
  <si>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</si>
  <si>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</si>
  <si>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</si>
  <si>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</si>
  <si>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</si>
  <si>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</si>
  <si>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</si>
  <si>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</si>
  <si>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</si>
  <si>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</si>
  <si>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</si>
  <si>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</si>
  <si>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</si>
  <si>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</si>
  <si>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</si>
  <si>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</si>
  <si>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</si>
  <si>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</si>
  <si>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</si>
  <si>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</si>
  <si>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</si>
  <si>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</si>
  <si>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</si>
  <si>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</si>
  <si>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</si>
  <si>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</si>
  <si>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</si>
  <si>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</si>
  <si>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</si>
  <si>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</si>
  <si>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</si>
  <si>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</si>
  <si>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</si>
  <si>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</si>
  <si>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</si>
  <si>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</si>
  <si>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</si>
  <si>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</si>
  <si>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</si>
  <si>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</si>
  <si>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</si>
  <si>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</si>
  <si>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</si>
  <si>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</si>
  <si>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</si>
  <si>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</si>
  <si>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</si>
  <si>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</si>
  <si>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</si>
  <si>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</si>
  <si>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</si>
  <si>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</si>
  <si>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</si>
  <si>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</si>
  <si>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</si>
  <si>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</si>
  <si>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</si>
  <si>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</si>
  <si>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</si>
  <si>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</si>
  <si>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</si>
  <si>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</si>
  <si>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</si>
  <si>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</si>
  <si>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</si>
  <si>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</si>
  <si>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</si>
  <si>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</si>
  <si>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</si>
  <si>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</si>
  <si>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</si>
  <si>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</si>
  <si>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</si>
  <si>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</si>
  <si>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</si>
  <si>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</si>
  <si>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</si>
  <si>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</si>
  <si>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</si>
  <si>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</si>
  <si>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</si>
  <si>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</si>
  <si>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</si>
  <si>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</si>
  <si>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</si>
  <si>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</si>
  <si>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</si>
  <si>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</si>
  <si>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</si>
  <si>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</si>
  <si>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</si>
  <si>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</si>
  <si>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</si>
  <si>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</si>
  <si>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</si>
  <si>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</si>
  <si>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</si>
  <si>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</si>
  <si>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</si>
  <si>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</si>
  <si>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</si>
  <si>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</si>
  <si>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</si>
  <si>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</si>
  <si>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</si>
  <si>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</si>
  <si>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</si>
  <si>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</si>
  <si>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</si>
  <si>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</si>
  <si>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</si>
  <si>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</si>
  <si>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</si>
  <si>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</si>
  <si>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</si>
  <si>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</si>
  <si>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</si>
  <si>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</si>
  <si>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</si>
  <si>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</si>
  <si>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</si>
  <si>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</si>
  <si>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</si>
  <si>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</si>
  <si>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</si>
  <si>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</si>
  <si>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</si>
  <si>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</si>
  <si>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</si>
  <si>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</si>
  <si>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</si>
  <si>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</si>
  <si>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</si>
  <si>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</si>
  <si>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</si>
  <si>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</si>
  <si>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</si>
  <si>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</si>
  <si>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</si>
  <si>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</si>
  <si>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</si>
  <si>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</si>
  <si>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</si>
  <si>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</si>
  <si>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</si>
  <si>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</si>
  <si>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</si>
  <si>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</si>
  <si>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</si>
  <si>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</si>
  <si>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</si>
  <si>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</si>
  <si>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</si>
  <si>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</si>
  <si>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</si>
  <si>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</si>
  <si>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</si>
  <si>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</si>
  <si>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</si>
  <si>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</si>
  <si>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</si>
  <si>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</si>
  <si>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</si>
  <si>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</si>
  <si>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</si>
  <si>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</si>
  <si>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</si>
  <si>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</si>
  <si>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</si>
  <si>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</si>
  <si>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</si>
  <si>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</si>
  <si>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</si>
  <si>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</si>
  <si>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</si>
  <si>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</si>
  <si>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</si>
  <si>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</si>
  <si>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</si>
  <si>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</si>
  <si>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</si>
  <si>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</si>
  <si>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</si>
  <si>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</si>
  <si>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</si>
  <si>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</si>
  <si>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</si>
  <si>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</si>
  <si>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</si>
  <si>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</si>
  <si>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</si>
  <si>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</si>
  <si>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</si>
  <si>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</si>
  <si>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</si>
  <si>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</si>
  <si>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</si>
  <si>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</si>
  <si>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</si>
  <si>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</si>
  <si>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</si>
  <si>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</si>
  <si>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</si>
  <si>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</si>
  <si>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</si>
  <si>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</si>
  <si>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</si>
  <si>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</si>
  <si>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</si>
  <si>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</si>
  <si>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</si>
  <si>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</si>
  <si>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</si>
  <si>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</si>
  <si>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</si>
  <si>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</si>
  <si>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</si>
  <si>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</si>
  <si>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</si>
  <si>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</si>
  <si>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</si>
  <si>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</si>
  <si>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</si>
  <si>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</si>
  <si>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</si>
  <si>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</si>
  <si>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</si>
  <si>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</si>
  <si>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</si>
  <si>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</si>
  <si>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</si>
  <si>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</si>
  <si>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</si>
  <si>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</si>
  <si>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</si>
  <si>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</si>
  <si>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</si>
  <si>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</si>
  <si>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</si>
  <si>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</si>
  <si>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</si>
  <si>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</si>
  <si>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</si>
  <si>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</si>
  <si>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</si>
  <si>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</si>
  <si>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</si>
  <si>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</si>
  <si>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</si>
  <si>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</si>
  <si>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</si>
  <si>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</si>
  <si>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</si>
  <si>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</si>
  <si>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</si>
  <si>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</si>
  <si>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</si>
  <si>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</si>
  <si>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</si>
  <si>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</si>
  <si>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</si>
  <si>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</si>
  <si>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</si>
  <si>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</si>
  <si>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</si>
  <si>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</si>
  <si>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</si>
  <si>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</si>
  <si>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</si>
  <si>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</si>
  <si>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</si>
  <si>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</si>
  <si>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</si>
  <si>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</si>
  <si>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</si>
  <si>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</si>
  <si>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</si>
  <si>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</si>
  <si>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</si>
  <si>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</si>
  <si>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</si>
  <si>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</si>
  <si>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</si>
  <si>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</si>
  <si>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</si>
  <si>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</si>
  <si>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</si>
  <si>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</si>
  <si>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</si>
  <si>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</si>
  <si>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</si>
  <si>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</si>
  <si>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</si>
  <si>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</si>
  <si>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</si>
  <si>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</si>
  <si>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</si>
  <si>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</si>
  <si>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</si>
  <si>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</si>
  <si>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</si>
  <si>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</si>
  <si>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</si>
  <si>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</si>
  <si>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</si>
  <si>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</si>
  <si>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</si>
  <si>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</si>
  <si>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</si>
  <si>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</si>
  <si>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</si>
  <si>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</si>
  <si>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</si>
  <si>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</si>
  <si>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</si>
  <si>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</si>
  <si>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</si>
  <si>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</si>
  <si>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</si>
  <si>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</si>
  <si>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</si>
  <si>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</si>
  <si>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</si>
  <si>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</si>
  <si>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</si>
  <si>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</si>
  <si>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</si>
  <si>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</si>
  <si>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</si>
  <si>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</si>
  <si>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</si>
  <si>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</si>
  <si>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</si>
  <si>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</si>
  <si>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</si>
  <si>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</si>
  <si>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</si>
  <si>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</si>
  <si>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</si>
  <si>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</si>
  <si>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</si>
  <si>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</si>
  <si>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</si>
  <si>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</si>
  <si>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</si>
  <si>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</si>
  <si>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</si>
  <si>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</si>
  <si>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</si>
  <si>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</si>
  <si>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</si>
  <si>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</si>
  <si>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</si>
  <si>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</si>
  <si>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</si>
  <si>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</si>
  <si>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</si>
  <si>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</si>
  <si>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</si>
  <si>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</si>
  <si>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</si>
  <si>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</si>
  <si>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</si>
  <si>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</si>
  <si>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</si>
  <si>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</si>
  <si>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</si>
  <si>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</si>
  <si>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</si>
  <si>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</si>
  <si>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</si>
  <si>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</si>
  <si>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</si>
  <si>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</si>
  <si>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</si>
  <si>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</si>
  <si>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</si>
  <si>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</si>
  <si>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</si>
  <si>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</si>
  <si>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</si>
  <si>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</si>
  <si>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</si>
  <si>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</si>
  <si>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</si>
  <si>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</si>
  <si>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</si>
  <si>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</si>
  <si>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</si>
  <si>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</si>
  <si>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</si>
  <si>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</si>
  <si>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</si>
  <si>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</si>
  <si>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</si>
  <si>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</si>
  <si>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</si>
  <si>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</si>
  <si>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</si>
  <si>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</si>
  <si>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</si>
  <si>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</si>
  <si>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</si>
  <si>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</si>
  <si>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</si>
  <si>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</si>
  <si>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</si>
  <si>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</si>
  <si>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</si>
  <si>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</si>
  <si>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</si>
  <si>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</si>
  <si>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</si>
  <si>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</si>
  <si>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</si>
  <si>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</si>
  <si>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</si>
  <si>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</si>
  <si>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</si>
  <si>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</si>
  <si>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</si>
  <si>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</si>
  <si>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</si>
  <si>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</si>
  <si>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</si>
  <si>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</si>
  <si>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</si>
  <si>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</si>
  <si>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</si>
  <si>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</si>
  <si>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</si>
  <si>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</si>
  <si>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</si>
  <si>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</si>
  <si>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</si>
  <si>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</si>
  <si>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</si>
  <si>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</si>
  <si>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</si>
  <si>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</si>
  <si>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</si>
  <si>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</si>
  <si>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</si>
  <si>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</si>
  <si>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</si>
  <si>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</si>
  <si>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</si>
  <si>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</si>
  <si>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</si>
  <si>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</si>
  <si>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</si>
  <si>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</si>
  <si>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</si>
  <si>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</si>
  <si>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</si>
  <si>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</si>
  <si>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</si>
  <si>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</si>
  <si>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</si>
  <si>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</si>
  <si>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</si>
  <si>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</si>
  <si>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</si>
  <si>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</si>
  <si>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</si>
  <si>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</si>
  <si>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</si>
  <si>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</si>
  <si>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</si>
  <si>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</si>
  <si>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</si>
  <si>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</si>
  <si>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</si>
  <si>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</si>
  <si>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</si>
  <si>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</si>
  <si>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</si>
  <si>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</si>
  <si>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</si>
  <si>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</si>
  <si>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</si>
  <si>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</si>
  <si>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</si>
  <si>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</si>
  <si>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</si>
  <si>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</si>
  <si>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</si>
  <si>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</si>
  <si>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</si>
  <si>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</si>
  <si>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</si>
  <si>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</si>
  <si>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</si>
  <si>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</si>
  <si>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</si>
  <si>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</si>
  <si>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</si>
  <si>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</si>
  <si>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</si>
  <si>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</si>
  <si>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</si>
  <si>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</si>
  <si>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</si>
  <si>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</si>
  <si>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</si>
  <si>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</si>
  <si>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</si>
  <si>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</si>
  <si>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</si>
  <si>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</si>
  <si>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</si>
  <si>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</si>
  <si>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</si>
  <si>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</si>
  <si>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</si>
  <si>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</si>
  <si>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</si>
  <si>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</si>
  <si>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</si>
  <si>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</si>
  <si>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</si>
  <si>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</si>
  <si>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</si>
  <si>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</si>
  <si>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</si>
  <si>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</si>
  <si>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</si>
  <si>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</si>
  <si>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</si>
  <si>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</si>
  <si>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</si>
  <si>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</si>
  <si>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</si>
  <si>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</si>
  <si>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</si>
  <si>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</si>
  <si>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</si>
  <si>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</si>
  <si>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</si>
  <si>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</si>
  <si>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</si>
  <si>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</si>
  <si>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</si>
  <si>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</si>
  <si>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</si>
  <si>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</si>
  <si>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</si>
  <si>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</si>
  <si>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</si>
  <si>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</si>
  <si>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</si>
  <si>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</si>
  <si>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</si>
  <si>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</si>
  <si>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</si>
  <si>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</si>
  <si>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</si>
  <si>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</si>
  <si>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</si>
  <si>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</si>
  <si>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</si>
  <si>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</si>
  <si>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</si>
  <si>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</si>
  <si>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</si>
  <si>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</si>
  <si>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</si>
  <si>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</si>
  <si>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</si>
  <si>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</si>
  <si>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</si>
  <si>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</si>
  <si>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</si>
  <si>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</si>
  <si>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</si>
  <si>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</si>
  <si>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</si>
  <si>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</si>
  <si>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</si>
  <si>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</si>
  <si>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</si>
  <si>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</si>
  <si>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</si>
  <si>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</si>
  <si>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</si>
  <si>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</si>
  <si>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</si>
  <si>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</si>
  <si>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</si>
  <si>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</si>
  <si>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</si>
  <si>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</si>
  <si>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</si>
  <si>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</si>
  <si>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</si>
  <si>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</si>
  <si>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</si>
  <si>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</si>
  <si>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</si>
  <si>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</si>
  <si>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</si>
  <si>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</si>
  <si>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</si>
  <si>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</si>
  <si>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</si>
  <si>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</si>
  <si>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</si>
  <si>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</si>
  <si>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</si>
  <si>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</si>
  <si>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</si>
  <si>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</si>
  <si>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</si>
  <si>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</si>
  <si>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</si>
  <si>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</si>
  <si>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</si>
  <si>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</si>
  <si>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</si>
  <si>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</si>
  <si>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</si>
  <si>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</si>
  <si>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</si>
  <si>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</si>
  <si>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</si>
  <si>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</si>
  <si>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</si>
  <si>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</si>
  <si>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</si>
  <si>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</si>
  <si>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</si>
  <si>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</si>
  <si>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</si>
  <si>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</si>
  <si>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</si>
  <si>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</si>
  <si>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</si>
  <si>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</si>
  <si>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</si>
  <si>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</si>
  <si>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</si>
  <si>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</si>
  <si>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</si>
  <si>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</si>
  <si>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</si>
  <si>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</si>
  <si>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</si>
  <si>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</si>
  <si>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</si>
  <si>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</si>
  <si>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</si>
  <si>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</si>
  <si>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</si>
  <si>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</si>
  <si>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</si>
  <si>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</si>
  <si>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</si>
  <si>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</si>
  <si>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</si>
  <si>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</si>
  <si>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</si>
  <si>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</si>
  <si>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</si>
  <si>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</si>
  <si>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</si>
  <si>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</si>
  <si>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</si>
  <si>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</si>
  <si>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</si>
  <si>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</si>
  <si>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</si>
  <si>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</si>
  <si>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</si>
  <si>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</si>
  <si>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</si>
  <si>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</si>
  <si>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</si>
  <si>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</si>
  <si>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</si>
  <si>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</si>
  <si>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</si>
  <si>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</si>
  <si>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</si>
  <si>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</si>
  <si>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</si>
  <si>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</si>
  <si>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</si>
  <si>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</si>
  <si>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</si>
  <si>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</si>
  <si>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</si>
  <si>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</si>
  <si>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</si>
  <si>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</si>
  <si>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</si>
  <si>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</si>
  <si>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</si>
  <si>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</si>
  <si>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</si>
  <si>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</si>
  <si>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</si>
  <si>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</si>
  <si>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</si>
  <si>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</si>
  <si>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</si>
  <si>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</si>
  <si>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</si>
  <si>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</si>
  <si>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</si>
  <si>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</si>
  <si>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</si>
  <si>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</si>
  <si>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</si>
  <si>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</si>
  <si>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</si>
  <si>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</si>
  <si>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</si>
  <si>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</si>
  <si>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</si>
  <si>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</si>
  <si>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</si>
  <si>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</si>
  <si>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</si>
  <si>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</si>
  <si>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</si>
  <si>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</si>
  <si>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</si>
  <si>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</si>
  <si>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</si>
  <si>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</si>
  <si>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</si>
  <si>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</si>
  <si>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</si>
  <si>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</si>
  <si>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</si>
  <si>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</si>
  <si>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</si>
  <si>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</si>
  <si>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</si>
  <si>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</si>
  <si>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</si>
  <si>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</si>
  <si>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</si>
  <si>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</si>
  <si>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</si>
  <si>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</si>
  <si>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</si>
  <si>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</si>
  <si>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</si>
  <si>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</si>
  <si>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</si>
  <si>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</si>
  <si>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</si>
  <si>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</si>
  <si>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</si>
  <si>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</si>
  <si>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</si>
  <si>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</si>
  <si>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</si>
  <si>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</si>
  <si>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</si>
  <si>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</si>
  <si>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</si>
  <si>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</si>
  <si>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</si>
  <si>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</si>
  <si>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</si>
  <si>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</si>
  <si>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</si>
  <si>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</si>
  <si>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</si>
  <si>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</si>
  <si>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</si>
  <si>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</si>
  <si>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</si>
  <si>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</si>
  <si>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</si>
  <si>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</si>
  <si>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</si>
  <si>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</si>
  <si>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</si>
  <si>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</si>
  <si>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</si>
  <si>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</si>
  <si>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</si>
  <si>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</si>
  <si>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</si>
  <si>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</si>
  <si>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</si>
  <si>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</si>
  <si>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</si>
  <si>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</si>
  <si>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</si>
  <si>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</si>
  <si>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</si>
  <si>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</si>
  <si>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</si>
  <si>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</si>
  <si>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</si>
  <si>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</si>
  <si>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</si>
  <si>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</si>
  <si>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</si>
  <si>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</si>
  <si>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</si>
  <si>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</si>
  <si>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</si>
  <si>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</si>
  <si>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</si>
  <si>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</si>
  <si>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</si>
  <si>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</si>
  <si>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</si>
  <si>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</si>
  <si>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</si>
  <si>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</si>
  <si>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</si>
  <si>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</si>
  <si>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</si>
  <si>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</si>
  <si>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</si>
  <si>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</si>
  <si>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</si>
  <si>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</si>
  <si>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</si>
  <si>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</si>
  <si>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</si>
  <si>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</si>
  <si>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</si>
  <si>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</si>
  <si>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</si>
  <si>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</si>
  <si>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</si>
  <si>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</si>
  <si>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</si>
  <si>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</si>
  <si>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</si>
  <si>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</si>
  <si>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</si>
  <si>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</si>
  <si>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</si>
  <si>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</si>
  <si>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</si>
  <si>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</si>
  <si>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</si>
  <si>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</si>
  <si>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</si>
  <si>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</si>
  <si>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</si>
  <si>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</si>
  <si>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</si>
  <si>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</si>
  <si>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</si>
  <si>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</si>
  <si>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</si>
  <si>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</si>
  <si>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</si>
  <si>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</si>
  <si>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</si>
  <si>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</si>
  <si>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</si>
  <si>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</si>
  <si>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</si>
  <si>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</si>
  <si>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</si>
  <si>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</si>
  <si>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</si>
  <si>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</si>
  <si>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</si>
  <si>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</si>
  <si>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</si>
  <si>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</si>
  <si>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</si>
  <si>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</si>
  <si>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</si>
  <si>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</si>
  <si>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</si>
  <si>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</si>
  <si>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</si>
  <si>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</si>
  <si>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</si>
  <si>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</si>
  <si>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</si>
  <si>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</si>
  <si>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</si>
  <si>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</si>
  <si>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</si>
  <si>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</si>
  <si>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</si>
  <si>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</si>
  <si>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</si>
  <si>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</si>
  <si>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</si>
  <si>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</si>
  <si>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</si>
  <si>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</si>
  <si>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</si>
  <si>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</si>
  <si>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</si>
  <si>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</si>
  <si>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</si>
  <si>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</si>
  <si>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</si>
  <si>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</si>
  <si>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</si>
  <si>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</si>
  <si>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</si>
  <si>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</si>
  <si>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</si>
  <si>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</si>
  <si>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</si>
  <si>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</si>
  <si>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</si>
  <si>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</si>
  <si>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</si>
  <si>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</si>
  <si>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</si>
  <si>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</si>
  <si>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</si>
  <si>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</si>
  <si>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</si>
  <si>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</si>
  <si>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</si>
  <si>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</si>
  <si>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</si>
  <si>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</si>
  <si>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</si>
  <si>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</si>
  <si>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</si>
  <si>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</si>
  <si>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</si>
  <si>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</si>
  <si>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</si>
  <si>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</si>
  <si>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</si>
  <si>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</si>
  <si>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</si>
  <si>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</si>
  <si>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</si>
  <si>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</si>
  <si>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</si>
  <si>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</si>
  <si>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</si>
  <si>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</si>
  <si>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</si>
  <si>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</si>
  <si>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</si>
  <si>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</si>
  <si>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</si>
  <si>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</si>
  <si>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</si>
  <si>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</si>
  <si>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</si>
  <si>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</si>
  <si>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</si>
  <si>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</si>
  <si>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</si>
  <si>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</si>
  <si>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</si>
  <si>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</si>
  <si>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</si>
  <si>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</si>
  <si>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</si>
  <si>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</si>
  <si>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</si>
  <si>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</si>
  <si>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</si>
  <si>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</si>
  <si>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</si>
  <si>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</si>
  <si>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</si>
  <si>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</si>
  <si>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</si>
  <si>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</si>
  <si>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</si>
  <si>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</si>
  <si>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</si>
  <si>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</si>
  <si>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</si>
  <si>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</si>
  <si>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</si>
  <si>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</si>
  <si>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</si>
  <si>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</si>
  <si>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</si>
  <si>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</si>
  <si>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</si>
  <si>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</si>
  <si>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</si>
  <si>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</si>
  <si>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</si>
  <si>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</si>
  <si>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</si>
  <si>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</si>
  <si>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</si>
  <si>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</si>
  <si>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</si>
  <si>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</si>
  <si>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</si>
  <si>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</si>
  <si>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</si>
  <si>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</si>
  <si>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</si>
  <si>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</si>
  <si>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</si>
  <si>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</si>
  <si>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</si>
  <si>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</si>
  <si>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</si>
  <si>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</si>
  <si>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</si>
  <si>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</si>
  <si>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</si>
  <si>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</si>
  <si>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</si>
  <si>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</si>
  <si>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</si>
  <si>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</si>
  <si>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</si>
  <si>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</si>
  <si>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</si>
  <si>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</si>
  <si>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</si>
  <si>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</si>
  <si>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</si>
  <si>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</si>
  <si>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</si>
  <si>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</si>
  <si>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</si>
  <si>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</si>
  <si>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</si>
  <si>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</si>
  <si>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</si>
  <si>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</si>
  <si>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</si>
  <si>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</si>
  <si>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</si>
  <si>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</si>
  <si>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</si>
  <si>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</si>
  <si>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</si>
  <si>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</si>
  <si>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</si>
  <si>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</si>
  <si>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</si>
  <si>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</si>
  <si>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</si>
  <si>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</si>
  <si>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</si>
  <si>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</si>
  <si>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</si>
  <si>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</si>
  <si>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</si>
  <si>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</si>
  <si>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</si>
  <si>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</si>
  <si>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</si>
  <si>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</si>
  <si>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</si>
  <si>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</si>
  <si>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</si>
  <si>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</si>
  <si>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</si>
  <si>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</si>
  <si>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</si>
  <si>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</si>
  <si>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</si>
  <si>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</si>
  <si>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</si>
  <si>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</si>
  <si>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</si>
  <si>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</si>
  <si>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</si>
  <si>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</si>
  <si>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</si>
  <si>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</si>
  <si>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</si>
  <si>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</si>
  <si>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</si>
  <si>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</si>
  <si>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</si>
  <si>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</si>
  <si>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</si>
  <si>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</si>
  <si>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</si>
  <si>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</si>
  <si>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</si>
  <si>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</si>
  <si>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</si>
  <si>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</si>
  <si>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</si>
  <si>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</si>
  <si>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</si>
  <si>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</si>
  <si>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</si>
  <si>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</si>
  <si>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</si>
  <si>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</si>
  <si>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</si>
  <si>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</si>
  <si>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</si>
  <si>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</si>
  <si>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</si>
  <si>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</si>
  <si>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</si>
  <si>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</si>
  <si>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</si>
  <si>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</si>
  <si>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</si>
  <si>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</si>
  <si>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</si>
  <si>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</si>
  <si>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</si>
  <si>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</si>
  <si>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</si>
  <si>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</si>
  <si>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</si>
  <si>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</si>
  <si>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</si>
  <si>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</si>
  <si>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</si>
  <si>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</si>
  <si>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</si>
  <si>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</si>
  <si>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</si>
  <si>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</si>
  <si>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</si>
  <si>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</si>
  <si>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</si>
  <si>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</si>
  <si>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</si>
  <si>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</si>
  <si>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</si>
  <si>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</si>
  <si>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</si>
  <si>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</si>
  <si>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</si>
  <si>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</si>
  <si>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</si>
  <si>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</si>
  <si>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</si>
  <si>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</si>
  <si>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</si>
  <si>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</si>
  <si>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</si>
  <si>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</si>
  <si>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</si>
  <si>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</si>
  <si>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</si>
  <si>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</si>
  <si>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</si>
  <si>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</si>
  <si>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</si>
  <si>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</si>
  <si>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</si>
  <si>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</si>
  <si>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</si>
  <si>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</si>
  <si>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</si>
  <si>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</si>
  <si>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</si>
  <si>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</si>
  <si>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</si>
  <si>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</si>
  <si>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</si>
  <si>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</si>
  <si>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</si>
  <si>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</si>
  <si>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</si>
  <si>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</si>
  <si>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</si>
  <si>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</si>
  <si>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</si>
  <si>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</si>
  <si>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</si>
  <si>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</si>
  <si>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</si>
  <si>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</si>
  <si>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</si>
  <si>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</si>
  <si>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</si>
  <si>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</si>
  <si>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</si>
  <si>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</si>
  <si>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</si>
  <si>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</si>
  <si>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</si>
  <si>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</si>
  <si>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</si>
  <si>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</si>
  <si>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</si>
  <si>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</si>
  <si>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</si>
  <si>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</si>
  <si>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</si>
  <si>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</si>
  <si>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</si>
  <si>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</si>
  <si>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</si>
  <si>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</si>
  <si>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</si>
  <si>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</si>
  <si>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</si>
  <si>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</si>
  <si>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</si>
  <si>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</si>
  <si>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</si>
  <si>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</si>
  <si>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</si>
  <si>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</si>
  <si>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</si>
  <si>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</si>
  <si>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</si>
  <si>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</si>
  <si>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</si>
  <si>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</si>
  <si>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</si>
  <si>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</si>
  <si>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</si>
  <si>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</si>
  <si>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</si>
  <si>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</si>
  <si>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</si>
  <si>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</si>
  <si>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</si>
  <si>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</si>
  <si>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</si>
  <si>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</si>
  <si>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</si>
  <si>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</si>
  <si>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</si>
  <si>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</si>
  <si>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</si>
  <si>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</si>
  <si>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</si>
  <si>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</si>
  <si>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</si>
  <si>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</si>
  <si>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</si>
  <si>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</si>
  <si>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</si>
  <si>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</si>
  <si>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</si>
  <si>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</si>
  <si>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</si>
  <si>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</si>
  <si>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</si>
  <si>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</si>
  <si>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</si>
  <si>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</si>
  <si>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</si>
  <si>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</si>
  <si>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</si>
  <si>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</si>
  <si>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</si>
  <si>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</si>
  <si>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</si>
  <si>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</si>
  <si>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</si>
  <si>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</si>
  <si>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</si>
  <si>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</si>
  <si>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</si>
  <si>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</si>
  <si>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</si>
  <si>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</si>
  <si>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</si>
  <si>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</si>
  <si>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</si>
  <si>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</si>
  <si>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</si>
  <si>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</si>
  <si>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</si>
  <si>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</si>
  <si>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</si>
  <si>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</si>
  <si>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</si>
  <si>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</si>
  <si>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</si>
  <si>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</si>
  <si>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</si>
  <si>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</si>
  <si>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</si>
  <si>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</si>
  <si>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</si>
  <si>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</si>
  <si>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</si>
  <si>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</si>
  <si>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</si>
  <si>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</si>
  <si>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</si>
  <si>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</si>
  <si>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</si>
  <si>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</si>
  <si>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</si>
  <si>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</si>
  <si>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</si>
  <si>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</si>
  <si>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</si>
  <si>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</si>
  <si>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</si>
  <si>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</si>
  <si>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</si>
  <si>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</si>
  <si>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</si>
  <si>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</si>
  <si>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</si>
  <si>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</si>
  <si>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</si>
  <si>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</si>
  <si>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</si>
  <si>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</si>
  <si>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</si>
  <si>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</si>
  <si>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</si>
  <si>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</si>
  <si>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</si>
  <si>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</si>
  <si>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</si>
  <si>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</si>
  <si>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</si>
  <si>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</si>
  <si>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</si>
  <si>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</si>
  <si>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</si>
  <si>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</si>
  <si>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</si>
  <si>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</si>
  <si>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</si>
  <si>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</si>
  <si>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</si>
  <si>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</si>
  <si>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</si>
  <si>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</si>
  <si>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</si>
  <si>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</si>
  <si>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</si>
  <si>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</si>
  <si>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</si>
  <si>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</si>
  <si>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</si>
  <si>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</si>
  <si>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</si>
  <si>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</si>
  <si>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</si>
  <si>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</si>
  <si>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</si>
  <si>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</si>
  <si>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</si>
  <si>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</si>
  <si>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</si>
  <si>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</si>
  <si>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</si>
  <si>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</si>
  <si>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</si>
  <si>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</si>
  <si>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</si>
  <si>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</si>
  <si>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</si>
  <si>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</si>
  <si>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</si>
  <si>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</si>
  <si>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</si>
  <si>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</si>
  <si>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</si>
  <si>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</si>
  <si>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</si>
  <si>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</si>
  <si>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</si>
  <si>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</si>
  <si>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</si>
  <si>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</si>
  <si>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</si>
  <si>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</si>
  <si>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</si>
  <si>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</si>
  <si>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</si>
  <si>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</si>
  <si>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</si>
  <si>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</si>
  <si>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</si>
  <si>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</si>
  <si>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</si>
  <si>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</si>
  <si>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</si>
  <si>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</si>
  <si>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</si>
  <si>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</si>
  <si>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</si>
  <si>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</si>
  <si>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</si>
  <si>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</si>
  <si>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</si>
  <si>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</si>
  <si>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</si>
  <si>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</si>
  <si>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</si>
  <si>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</si>
  <si>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</si>
  <si>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</si>
  <si>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</si>
  <si>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</si>
  <si>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</si>
  <si>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</si>
  <si>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</si>
  <si>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</si>
  <si>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</si>
  <si>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</si>
  <si>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</si>
  <si>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</si>
  <si>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</si>
  <si>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</si>
  <si>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</si>
  <si>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</si>
  <si>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</si>
  <si>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</si>
  <si>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</si>
  <si>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</si>
  <si>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</si>
  <si>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</si>
  <si>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</si>
  <si>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</si>
  <si>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</si>
  <si>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</si>
  <si>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</si>
  <si>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</si>
  <si>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</si>
  <si>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</si>
  <si>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</si>
  <si>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</si>
  <si>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</si>
  <si>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</si>
  <si>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</si>
  <si>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</si>
  <si>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</si>
  <si>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</si>
  <si>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</si>
  <si>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</si>
  <si>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</si>
  <si>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</si>
  <si>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</si>
  <si>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</si>
  <si>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</si>
  <si>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</si>
  <si>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</si>
  <si>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</si>
  <si>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</si>
  <si>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</si>
  <si>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</si>
  <si>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</si>
  <si>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</si>
  <si>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</si>
  <si>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</si>
  <si>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</si>
  <si>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</si>
  <si>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</si>
  <si>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</si>
  <si>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</si>
  <si>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</si>
  <si>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</si>
  <si>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</si>
  <si>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</si>
  <si>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</si>
  <si>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</si>
  <si>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</si>
  <si>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</si>
  <si>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</si>
  <si>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</si>
  <si>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</si>
  <si>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</si>
  <si>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</si>
  <si>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</si>
  <si>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</si>
  <si>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</si>
  <si>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</si>
  <si>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</si>
  <si>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</si>
  <si>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</si>
  <si>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</si>
  <si>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</si>
  <si>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</si>
  <si>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</si>
  <si>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</si>
  <si>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</si>
  <si>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</si>
  <si>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</si>
  <si>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</si>
  <si>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</si>
  <si>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</si>
  <si>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</si>
  <si>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</si>
  <si>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</si>
  <si>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</si>
  <si>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</si>
  <si>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</si>
  <si>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</si>
  <si>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</si>
  <si>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</si>
  <si>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</si>
  <si>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</si>
  <si>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</si>
  <si>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</si>
  <si>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</si>
  <si>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</si>
  <si>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</si>
  <si>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</si>
  <si>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</si>
  <si>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</si>
  <si>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</si>
  <si>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</si>
  <si>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</si>
  <si>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</si>
  <si>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</si>
  <si>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</si>
  <si>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</si>
  <si>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</si>
  <si>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</si>
  <si>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</si>
  <si>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</si>
  <si>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</si>
  <si>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</si>
  <si>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</si>
  <si>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</si>
  <si>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</si>
  <si>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</si>
  <si>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</si>
  <si>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</si>
  <si>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</si>
  <si>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</si>
  <si>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</si>
  <si>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</si>
  <si>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</si>
  <si>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</si>
  <si>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</si>
  <si>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</si>
  <si>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</si>
  <si>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</si>
  <si>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</si>
  <si>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</si>
  <si>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</si>
  <si>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</si>
  <si>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</si>
  <si>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</si>
  <si>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</si>
  <si>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</si>
  <si>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</si>
  <si>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</si>
  <si>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</si>
  <si>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</si>
  <si>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</si>
  <si>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</si>
  <si>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</si>
  <si>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</si>
  <si>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</si>
  <si>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</si>
  <si>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</si>
  <si>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</si>
  <si>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</si>
  <si>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</si>
  <si>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</si>
  <si>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</si>
  <si>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</si>
  <si>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</si>
  <si>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</si>
  <si>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</si>
  <si>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</si>
  <si>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</si>
  <si>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</si>
  <si>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</si>
  <si>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</si>
  <si>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</si>
  <si>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</si>
  <si>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</si>
  <si>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</si>
  <si>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</si>
  <si>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</si>
  <si>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</si>
  <si>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</si>
  <si>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</si>
  <si>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</si>
  <si>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</si>
  <si>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</si>
  <si>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</si>
  <si>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</si>
  <si>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</si>
  <si>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</si>
  <si>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</si>
  <si>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</si>
  <si>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</si>
  <si>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</si>
  <si>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</si>
  <si>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</si>
  <si>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</si>
  <si>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</si>
  <si>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</si>
  <si>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</si>
  <si>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</si>
  <si>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</si>
  <si>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</si>
  <si>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</si>
  <si>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</si>
  <si>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</si>
  <si>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</si>
  <si>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</si>
  <si>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</si>
  <si>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</si>
  <si>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</si>
  <si>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</si>
  <si>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</si>
  <si>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</si>
  <si>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</si>
  <si>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</si>
  <si>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</si>
  <si>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</si>
  <si>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</si>
  <si>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</si>
  <si>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</si>
  <si>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</si>
  <si>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</si>
  <si>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</si>
  <si>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</si>
  <si>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</si>
  <si>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</si>
  <si>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</si>
  <si>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</si>
  <si>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</si>
  <si>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</si>
  <si>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</si>
  <si>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</si>
  <si>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</si>
  <si>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</si>
  <si>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</si>
  <si>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</si>
  <si>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</si>
  <si>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</si>
  <si>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</si>
  <si>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</si>
  <si>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</si>
  <si>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</si>
  <si>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</si>
  <si>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</si>
  <si>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</si>
  <si>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</si>
  <si>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</si>
  <si>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</si>
  <si>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</si>
  <si>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</si>
  <si>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</si>
  <si>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</si>
  <si>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</si>
  <si>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</si>
  <si>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</si>
  <si>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</si>
  <si>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</si>
  <si>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</si>
  <si>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</si>
  <si>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</si>
  <si>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</si>
  <si>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</si>
  <si>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</si>
  <si>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</si>
  <si>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</si>
  <si>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</si>
  <si>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</si>
  <si>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</si>
  <si>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</si>
  <si>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</si>
  <si>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</si>
  <si>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</si>
  <si>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</si>
  <si>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</si>
  <si>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</si>
  <si>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</si>
  <si>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</si>
  <si>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</si>
  <si>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</si>
  <si>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</si>
  <si>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</si>
  <si>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</si>
  <si>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</si>
  <si>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</si>
  <si>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</si>
  <si>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</si>
  <si>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</si>
  <si>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</si>
  <si>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</si>
  <si>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</si>
  <si>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</si>
  <si>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</si>
  <si>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</si>
  <si>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</si>
  <si>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</si>
  <si>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</si>
  <si>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</si>
  <si>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</si>
  <si>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</si>
  <si>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</si>
  <si>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</si>
  <si>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</si>
  <si>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</si>
  <si>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</si>
  <si>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</si>
  <si>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</si>
  <si>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</si>
  <si>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</si>
  <si>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</si>
  <si>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</si>
  <si>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</si>
  <si>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</si>
  <si>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</si>
  <si>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</si>
  <si>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</si>
  <si>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</si>
  <si>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</si>
  <si>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</si>
  <si>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</si>
  <si>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</si>
  <si>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</si>
  <si>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</si>
  <si>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</si>
  <si>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</si>
  <si>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</si>
  <si>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</si>
  <si>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</si>
  <si>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</si>
  <si>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</si>
  <si>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</si>
  <si>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</si>
  <si>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</si>
  <si>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</si>
  <si>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</si>
  <si>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</si>
  <si>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</si>
  <si>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</si>
  <si>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</si>
  <si>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</si>
  <si>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</si>
  <si>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</si>
  <si>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</si>
  <si>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</si>
  <si>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</si>
  <si>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</si>
  <si>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</si>
  <si>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</si>
  <si>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</si>
  <si>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</si>
  <si>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</si>
  <si>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</si>
  <si>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</si>
  <si>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</si>
  <si>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</si>
  <si>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</si>
  <si>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</si>
  <si>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</si>
  <si>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</si>
  <si>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</si>
  <si>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</si>
  <si>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</si>
  <si>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</si>
  <si>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</si>
  <si>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</si>
  <si>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</si>
  <si>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</si>
  <si>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</si>
  <si>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</si>
  <si>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</si>
  <si>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</si>
  <si>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</si>
  <si>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</si>
  <si>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</si>
  <si>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</si>
  <si>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</si>
  <si>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</si>
  <si>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</si>
  <si>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</si>
  <si>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</si>
  <si>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</si>
  <si>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</si>
  <si>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</si>
  <si>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</si>
  <si>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</si>
  <si>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</si>
  <si>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</si>
  <si>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</si>
  <si>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</si>
  <si>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</si>
  <si>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</si>
  <si>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</si>
  <si>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</si>
  <si>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</si>
  <si>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</si>
  <si>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</si>
  <si>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</si>
  <si>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</si>
  <si>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</si>
  <si>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</si>
  <si>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</si>
  <si>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</si>
  <si>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</si>
  <si>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</si>
  <si>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</si>
  <si>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</si>
  <si>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</si>
  <si>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</si>
  <si>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</si>
  <si>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</si>
  <si>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</si>
  <si>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</si>
  <si>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</si>
  <si>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</si>
  <si>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</si>
  <si>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</si>
  <si>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</si>
  <si>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</si>
  <si>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</si>
  <si>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</si>
  <si>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</si>
  <si>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</si>
  <si>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</si>
  <si>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</si>
  <si>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</si>
  <si>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</si>
  <si>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</si>
  <si>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</si>
  <si>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</si>
  <si>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</si>
  <si>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</si>
  <si>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</si>
  <si>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</si>
  <si>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</si>
  <si>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</si>
  <si>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</si>
  <si>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</si>
  <si>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</si>
  <si>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</si>
  <si>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</si>
  <si>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</si>
  <si>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</si>
  <si>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</si>
  <si>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</si>
  <si>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</si>
  <si>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</si>
  <si>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</si>
  <si>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</si>
  <si>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</si>
  <si>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</si>
  <si>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</si>
  <si>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</si>
  <si>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</si>
  <si>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</si>
  <si>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</si>
  <si>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</si>
  <si>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</si>
  <si>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</si>
  <si>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</si>
  <si>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</si>
  <si>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</si>
  <si>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</si>
  <si>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</si>
  <si>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</si>
  <si>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</si>
  <si>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</si>
  <si>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</si>
  <si>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</si>
  <si>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</si>
  <si>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</si>
  <si>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</si>
  <si>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</si>
  <si>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</si>
  <si>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</si>
  <si>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</si>
  <si>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</si>
  <si>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</si>
  <si>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</si>
  <si>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</si>
  <si>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</si>
  <si>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</si>
  <si>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</si>
  <si>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</si>
  <si>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</si>
  <si>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</si>
  <si>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</si>
  <si>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</si>
  <si>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</si>
  <si>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</si>
  <si>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</si>
  <si>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</si>
  <si>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</si>
  <si>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</si>
  <si>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</si>
  <si>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</si>
  <si>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</si>
  <si>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</si>
  <si>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</si>
  <si>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</si>
  <si>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</si>
  <si>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</si>
  <si>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</si>
  <si>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</si>
  <si>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</si>
  <si>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</si>
  <si>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</si>
  <si>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</si>
  <si>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</si>
  <si>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</si>
  <si>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</si>
  <si>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</si>
  <si>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</si>
  <si>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</si>
  <si>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</si>
  <si>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</si>
  <si>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</si>
  <si>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</si>
  <si>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</si>
  <si>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</si>
  <si>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</si>
  <si>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</si>
  <si>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</si>
  <si>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</si>
  <si>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</si>
  <si>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</si>
  <si>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</si>
  <si>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</si>
  <si>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</si>
  <si>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</si>
  <si>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</si>
  <si>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</si>
  <si>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</si>
  <si>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</si>
  <si>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</si>
  <si>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</si>
  <si>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</si>
  <si>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</si>
  <si>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</si>
  <si>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</si>
  <si>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</si>
  <si>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</si>
  <si>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</si>
  <si>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</si>
  <si>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</si>
  <si>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</si>
  <si>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</si>
  <si>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</si>
  <si>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</si>
  <si>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</si>
  <si>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</si>
  <si>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</si>
  <si>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</si>
  <si>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</si>
  <si>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</si>
  <si>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</si>
  <si>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</si>
  <si>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</si>
  <si>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</si>
  <si>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</si>
  <si>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</si>
  <si>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</si>
  <si>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</si>
  <si>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</si>
  <si>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</si>
  <si>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</si>
  <si>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</si>
  <si>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</si>
  <si>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</si>
  <si>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</si>
  <si>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</si>
  <si>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</si>
  <si>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</si>
  <si>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</si>
  <si>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</si>
  <si>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</si>
  <si>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</si>
  <si>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</si>
  <si>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</si>
  <si>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</si>
  <si>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</si>
  <si>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</si>
  <si>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</si>
  <si>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</si>
  <si>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</si>
  <si>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</si>
  <si>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</si>
  <si>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</si>
  <si>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</si>
  <si>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</si>
  <si>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</si>
  <si>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</si>
  <si>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</si>
  <si>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</si>
  <si>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</si>
  <si>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</si>
  <si>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</si>
  <si>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</si>
  <si>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</si>
  <si>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</si>
  <si>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</si>
  <si>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</si>
  <si>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</si>
  <si>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</si>
  <si>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</si>
  <si>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</si>
  <si>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</si>
  <si>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</si>
  <si>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</si>
  <si>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</si>
  <si>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</si>
  <si>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</si>
  <si>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</si>
  <si>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</si>
  <si>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</si>
  <si>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</si>
  <si>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</si>
  <si>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</si>
  <si>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</si>
  <si>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</si>
  <si>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</si>
  <si>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</si>
  <si>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</si>
  <si>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</si>
  <si>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</si>
  <si>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</si>
  <si>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</si>
  <si>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</si>
  <si>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</si>
  <si>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</si>
  <si>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</si>
  <si>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</si>
  <si>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</si>
  <si>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</si>
  <si>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</si>
  <si>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</si>
  <si>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</si>
  <si>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</si>
  <si>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</si>
  <si>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</si>
  <si>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</si>
  <si>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</si>
  <si>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</si>
  <si>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</si>
  <si>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</si>
  <si>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</si>
  <si>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</si>
  <si>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</si>
  <si>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</si>
  <si>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</si>
  <si>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</si>
  <si>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</si>
  <si>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</si>
  <si>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</si>
  <si>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</si>
  <si>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</si>
  <si>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</si>
  <si>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</si>
  <si>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</si>
  <si>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</si>
  <si>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</si>
  <si>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</si>
  <si>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</si>
  <si>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</si>
  <si>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</si>
  <si>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</si>
  <si>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</si>
  <si>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</si>
  <si>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</si>
  <si>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</si>
  <si>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</si>
  <si>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</si>
  <si>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</si>
  <si>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</si>
  <si>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</si>
  <si>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</si>
  <si>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</si>
  <si>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</si>
  <si>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</si>
  <si>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</si>
  <si>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</si>
  <si>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</si>
  <si>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</si>
  <si>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</si>
  <si>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</si>
  <si>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</si>
  <si>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</si>
  <si>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</si>
  <si>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</si>
  <si>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</si>
  <si>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</si>
  <si>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</si>
  <si>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</si>
  <si>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</si>
  <si>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</si>
  <si>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</si>
  <si>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</si>
  <si>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</si>
  <si>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</si>
  <si>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</si>
  <si>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</si>
  <si>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</si>
  <si>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</si>
  <si>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</si>
  <si>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</si>
  <si>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</si>
  <si>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</si>
  <si>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</si>
  <si>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</si>
  <si>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</si>
  <si>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</si>
  <si>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</si>
  <si>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</si>
  <si>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</si>
  <si>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</si>
  <si>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</si>
  <si>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</si>
  <si>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</si>
  <si>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</si>
  <si>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</si>
  <si>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</si>
  <si>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</si>
  <si>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</si>
  <si>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</si>
  <si>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</si>
  <si>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</si>
  <si>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</si>
  <si>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</si>
  <si>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</si>
  <si>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</si>
  <si>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</si>
  <si>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</si>
  <si>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</si>
  <si>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</si>
  <si>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</si>
  <si>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</si>
  <si>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</si>
  <si>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</si>
  <si>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</si>
  <si>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</si>
  <si>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</si>
  <si>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</si>
  <si>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</si>
  <si>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</si>
  <si>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</si>
  <si>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</si>
  <si>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</si>
  <si>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</si>
  <si>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</si>
  <si>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</si>
  <si>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</si>
  <si>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</si>
  <si>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</si>
  <si>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</si>
  <si>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</si>
  <si>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</si>
  <si>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</si>
  <si>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</si>
  <si>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</si>
  <si>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</si>
  <si>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</si>
  <si>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</si>
  <si>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</si>
  <si>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</si>
  <si>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</si>
  <si>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</si>
  <si>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</si>
  <si>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</si>
  <si>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</si>
  <si>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</si>
  <si>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11 Fabricación de bebidas</t>
  </si>
  <si>
    <t>28 Fabricación de maquinaria y equipo ncop</t>
  </si>
  <si>
    <t>30 Fabricación de otro material de transporte</t>
  </si>
  <si>
    <t>31 Fabricación de muebles</t>
  </si>
  <si>
    <t>33 Reparación e instalación de maquinaria y equipo</t>
  </si>
  <si>
    <t>69.- Otra Desviación conocida del grupo 60 pero no mencionada anteriormente</t>
  </si>
  <si>
    <t>79.- Otra Desviación conocida del grupo 70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</si>
  <si>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</si>
  <si>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</si>
  <si>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</si>
  <si>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</si>
  <si>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79.- Otro contacto-Tipo de lesión conocido del grupo 70 pero no mencionado antes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</si>
  <si>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</si>
  <si>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</si>
  <si>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</si>
  <si>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</si>
  <si>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</si>
  <si>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</si>
  <si>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</si>
  <si>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</si>
  <si>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</si>
  <si>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</si>
  <si>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</si>
  <si>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</si>
  <si>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</si>
  <si>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</si>
  <si>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</si>
  <si>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</si>
  <si>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31.- Aplastamiento sobre o contra, resultado de una caída</t>
  </si>
  <si>
    <t>44.- Choque o golpe contra un objeto (incluidos los vehículos)-en movimiento</t>
  </si>
  <si>
    <t>51.- Hombro y articulaciones del húmero</t>
  </si>
  <si>
    <t>52.- Brazo, incluida la articulación del cúbito</t>
  </si>
  <si>
    <t>58.- Extremidades superiores,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</si>
  <si>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</si>
  <si>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</si>
  <si>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</si>
  <si>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</si>
  <si>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</si>
  <si>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</si>
  <si>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</si>
  <si>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</si>
  <si>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</si>
  <si>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</si>
  <si>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</si>
  <si>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</si>
  <si>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</si>
  <si>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</si>
  <si>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</si>
  <si>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</si>
  <si>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</si>
  <si>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</si>
  <si>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</si>
  <si>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</si>
  <si>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</si>
  <si>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</si>
  <si>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</si>
  <si>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</si>
  <si>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</si>
  <si>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</si>
  <si>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</si>
  <si>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</si>
  <si>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</si>
  <si>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</si>
  <si>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</si>
  <si>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</si>
  <si>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</si>
  <si>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</si>
  <si>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</si>
  <si>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</si>
  <si>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</si>
  <si>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079.- Otros Tipos de lugar conocidos del grupo 070, pero no mencionados anteriormente</t>
  </si>
  <si>
    <t>999.- Otros Tipos de lugar no codificados en esta clasificación</t>
  </si>
  <si>
    <t>47.- Abrir (un cajón), empujar (una puerta de un hangar, de un despacho, de un armario)</t>
  </si>
  <si>
    <t>99.- Otra actividad física específica no codificada en esta clasificac</t>
  </si>
  <si>
    <t>11.- Cabeza (Caput), cerebro, nervios craneanos y vasos cerebrales</t>
  </si>
  <si>
    <t>21.- Cuello, incluida la columna y las vértebras del cuello</t>
  </si>
  <si>
    <t>31.- Espalda, incluida la columna y las vértebras de la espalda</t>
  </si>
  <si>
    <t>43.- Región pélvica y abdominal, incluidos sus órganos</t>
  </si>
  <si>
    <t>49.- Tronco, otras partes no mencionadas anteriormente</t>
  </si>
  <si>
    <t>55.- Muñeca</t>
  </si>
  <si>
    <t>63.- Maléolo</t>
  </si>
  <si>
    <t>32.- Aplastamiento sobre o contra, resultado de un tropiezo o choque contra un objeto inmóvil</t>
  </si>
  <si>
    <t>71.- Sobreesfuerzo físico-sobre el sistema musculoesquelético</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</si>
  <si>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</si>
  <si>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</si>
  <si>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</si>
  <si>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</si>
  <si>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</si>
  <si>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</si>
  <si>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</si>
  <si>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</si>
  <si>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</si>
  <si>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</si>
  <si>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22.- En estado líquido-escape, rezumamiento, derrame, salpicadura, aspersión</t>
  </si>
  <si>
    <t>31.- Rotura de material, en las juntas, en las conexiones</t>
  </si>
  <si>
    <t>84.- Agresión, empujón-por animales</t>
  </si>
  <si>
    <t>77 Actividades de alquiler</t>
  </si>
  <si>
    <t>44.- Lanzar, proyectar lejos</t>
  </si>
  <si>
    <t>48.- Tronco, múltiples partes afectadas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</si>
  <si>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</si>
  <si>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</si>
  <si>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</si>
  <si>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</si>
  <si>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</si>
  <si>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</si>
  <si>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</si>
  <si>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</si>
  <si>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</si>
  <si>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</si>
  <si>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</si>
  <si>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</si>
  <si>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</si>
  <si>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</si>
  <si>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</si>
  <si>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</si>
  <si>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</si>
  <si>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</si>
  <si>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</si>
  <si>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</si>
  <si>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</si>
  <si>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</si>
  <si>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</si>
  <si>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</si>
  <si>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</si>
  <si>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</si>
  <si>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</si>
  <si>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</si>
  <si>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</si>
  <si>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</si>
  <si>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</si>
  <si>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</si>
  <si>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</si>
  <si>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</si>
  <si>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</si>
  <si>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</si>
  <si>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</si>
  <si>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</si>
  <si>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</si>
  <si>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</si>
  <si>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</si>
  <si>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</si>
  <si>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</si>
  <si>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</si>
  <si>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</si>
  <si>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</si>
  <si>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</si>
  <si>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</si>
  <si>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</si>
  <si>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</si>
  <si>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</si>
  <si>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</si>
  <si>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</si>
  <si>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</si>
  <si>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</si>
  <si>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</si>
  <si>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</si>
  <si>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</si>
  <si>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</si>
  <si>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</si>
  <si>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14.- Contacto con objeto o entorno-frío o helado</t>
  </si>
  <si>
    <t>000.- Ninguna información</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</si>
  <si>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</si>
  <si>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</si>
  <si>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</si>
  <si>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</si>
  <si>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</si>
  <si>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</si>
  <si>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</si>
  <si>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</si>
  <si>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</si>
  <si>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</si>
  <si>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</si>
  <si>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</si>
  <si>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</si>
  <si>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</si>
  <si>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</si>
  <si>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</si>
  <si>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</si>
  <si>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</si>
  <si>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</si>
  <si>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</si>
  <si>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</si>
  <si>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</si>
  <si>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</si>
  <si>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</si>
  <si>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</si>
  <si>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</si>
  <si>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</si>
  <si>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</si>
  <si>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</si>
  <si>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</si>
  <si>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</si>
  <si>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</si>
  <si>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</si>
  <si>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</si>
  <si>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</si>
  <si>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</si>
  <si>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</si>
  <si>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</si>
  <si>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</si>
  <si>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</si>
  <si>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</si>
  <si>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</si>
  <si>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</si>
  <si>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</si>
  <si>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</si>
  <si>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</si>
  <si>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</si>
  <si>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</si>
  <si>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</si>
  <si>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</si>
  <si>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</si>
  <si>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</si>
  <si>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</si>
  <si>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</si>
  <si>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</si>
  <si>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</si>
  <si>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</si>
  <si>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</si>
  <si>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</si>
  <si>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Comercio al por mayor y por menor; reparación vehículos motor</t>
  </si>
  <si>
    <t>enero-febrero 2024</t>
  </si>
  <si>
    <t>02 Silvicultura y explotación forestal</t>
  </si>
  <si>
    <t>03 Pesca y acuicultura</t>
  </si>
  <si>
    <t>14 Confección de prendas de vestir</t>
  </si>
  <si>
    <t>60 Actividades de programación y emisión de radio y televisión</t>
  </si>
  <si>
    <t>61 Telecomunicaciones</t>
  </si>
  <si>
    <t>66 Actividades auxiliares a los servicios financieros y a los seguros</t>
  </si>
  <si>
    <t>68 Actividades inmobiliarias</t>
  </si>
  <si>
    <t>92 Actividades de juegos de azar y apuestas</t>
  </si>
  <si>
    <t>69 Actividades jurídicas y de contabilidad</t>
  </si>
  <si>
    <t>024.- Obras subterráneas</t>
  </si>
  <si>
    <t>092.- Elevados en mástiles, torres, plataformas suspendidas</t>
  </si>
  <si>
    <t>59.- Otra actividad física específica conocida del grupo 50 pero no mencionada anteriormente</t>
  </si>
  <si>
    <t>64.- Arrastrarse, trepar, etc</t>
  </si>
  <si>
    <t>11.- Problema eléctrico causado por fallo en la instalación-que da lugar a un contacto indirecto</t>
  </si>
  <si>
    <t>21.- En estado de sólido-desbordamiento, vuelco</t>
  </si>
  <si>
    <t>24.- Pulverulento-emanación de humos, emisión de polvo, partículas</t>
  </si>
  <si>
    <t>49.- Otra desviación conocida del grupo 40 pero no mencionada anteriormente</t>
  </si>
  <si>
    <t>82.- Violencia, agresión, amenaza-entre miembros de la empresa que se hallan bajo la autoridad del empresario</t>
  </si>
  <si>
    <t>85.- Presencia de la víctima o de una tercera persona que represente en sí misma un peligro para ella misma y, en su caso, para otros</t>
  </si>
  <si>
    <t>89.- Otra Desviación conocida del grupo 80 pero no mencionada anteriormente</t>
  </si>
  <si>
    <t>15.- Contacto con sustancias peligrosas-a través de la nariz, la boca, por inhalación</t>
  </si>
  <si>
    <t>69.- Otro contacto-Tipo de lesión conocido del grupo 60 pero no mencionado anteriormente</t>
  </si>
  <si>
    <t>73.- Trauma psíquico</t>
  </si>
  <si>
    <t>82.- Picadura de un insecto, un pez</t>
  </si>
  <si>
    <t>89.- Otro contacto-Tipo de lesión conocido del grupo 80 pero no mencionado antes</t>
  </si>
  <si>
    <t>42.- Región torácica, incluidos sus órganos</t>
  </si>
  <si>
    <t>68.- Extremidades inferiores, múltiples partes afectadas</t>
  </si>
  <si>
    <t>71.- Todo el cuerpo (efectos sistémicos)</t>
  </si>
  <si>
    <t>00.- Parte del cuerpo afectada, sin especificar</t>
  </si>
  <si>
    <t>14.- Oreja(s)</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</si>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</sst>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7">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0" fontId="47" fillId="3" borderId="0" xfId="0" applyFont="1" applyFill="1" applyBorder="1" applyAlignment="1">
      <alignment horizontal="right" vertical="top" indent="1"/>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166" fontId="46" fillId="6" borderId="0" xfId="0" applyNumberFormat="1" applyFont="1" applyFill="1" applyAlignment="1">
      <alignment horizontal="right" vertical="center" inden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166" fontId="14" fillId="3" borderId="0" xfId="0" applyNumberFormat="1" applyFont="1" applyFill="1" applyBorder="1" applyAlignme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9" fillId="8" borderId="0" xfId="0" applyFont="1" applyFill="1" applyAlignment="1">
      <alignment vertical="center" wrapText="1"/>
    </xf>
    <xf numFmtId="0" fontId="44" fillId="3" borderId="10" xfId="0" applyFont="1" applyFill="1" applyBorder="1" applyAlignment="1">
      <alignment horizontal="left"/>
    </xf>
    <xf numFmtId="0" fontId="45" fillId="3" borderId="0" xfId="0" applyFont="1" applyFill="1" applyBorder="1" applyAlignment="1" applyProtection="1">
      <alignment horizontal="left" wrapText="1"/>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64"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7" zoomScaleNormal="100" workbookViewId="0">
      <selection activeCell="B26" sqref="B26"/>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1" t="s">
        <v>83</v>
      </c>
      <c r="B8" s="332"/>
    </row>
    <row r="9" spans="1:2" s="27" customFormat="1" ht="2.25" customHeight="1">
      <c r="A9" s="25"/>
      <c r="B9" s="26"/>
    </row>
    <row r="10" spans="1:2" ht="13.5" customHeight="1">
      <c r="A10" s="21" t="s">
        <v>21</v>
      </c>
      <c r="B10" s="22" t="s">
        <v>3307</v>
      </c>
    </row>
    <row r="11" spans="1:2" ht="13.5" customHeight="1">
      <c r="A11" s="21" t="s">
        <v>3309</v>
      </c>
      <c r="B11" s="22" t="s">
        <v>3308</v>
      </c>
    </row>
    <row r="12" spans="1:2" ht="13.5" customHeight="1">
      <c r="A12" s="21" t="s">
        <v>3309</v>
      </c>
      <c r="B12" s="22" t="s">
        <v>3312</v>
      </c>
    </row>
    <row r="13" spans="1:2" ht="13.5" customHeight="1">
      <c r="A13" s="21" t="s">
        <v>3311</v>
      </c>
      <c r="B13" s="22" t="s">
        <v>3310</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3313</v>
      </c>
      <c r="B31" s="22" t="s">
        <v>3314</v>
      </c>
    </row>
    <row r="32" spans="1:2" ht="13.5" customHeight="1">
      <c r="A32" s="21" t="s">
        <v>3315</v>
      </c>
      <c r="B32" s="22" t="s">
        <v>3316</v>
      </c>
    </row>
    <row r="33" spans="1:2" ht="13.5" customHeight="1">
      <c r="A33" s="21" t="s">
        <v>3317</v>
      </c>
      <c r="B33" s="22" t="s">
        <v>3318</v>
      </c>
    </row>
    <row r="34" spans="1:2" ht="13.5" customHeight="1">
      <c r="A34" s="21" t="s">
        <v>3319</v>
      </c>
      <c r="B34" s="22" t="s">
        <v>3320</v>
      </c>
    </row>
    <row r="35" spans="1:2" ht="13.5" customHeight="1">
      <c r="A35" s="21" t="s">
        <v>3321</v>
      </c>
      <c r="B35" s="22" t="s">
        <v>3322</v>
      </c>
    </row>
    <row r="36" spans="1:2" ht="13.5" customHeight="1">
      <c r="A36" s="21" t="s">
        <v>3323</v>
      </c>
      <c r="B36" s="22" t="s">
        <v>3324</v>
      </c>
    </row>
    <row r="37" spans="1:2" s="2" customFormat="1" ht="27" customHeight="1">
      <c r="A37" s="329" t="s">
        <v>4</v>
      </c>
      <c r="B37" s="330"/>
    </row>
    <row r="38" spans="1:2" ht="2.25" customHeight="1">
      <c r="A38" s="30"/>
      <c r="B38" s="31"/>
    </row>
    <row r="39" spans="1:2" ht="13.5" customHeight="1">
      <c r="A39" s="21" t="s">
        <v>3325</v>
      </c>
      <c r="B39" s="22" t="s">
        <v>3326</v>
      </c>
    </row>
    <row r="40" spans="1:2" ht="13.5" customHeight="1">
      <c r="A40" s="21" t="s">
        <v>3327</v>
      </c>
      <c r="B40" s="22" t="s">
        <v>3328</v>
      </c>
    </row>
    <row r="41" spans="1:2" ht="13.5" customHeight="1">
      <c r="A41" s="21" t="s">
        <v>3329</v>
      </c>
      <c r="B41" s="22" t="s">
        <v>3330</v>
      </c>
    </row>
    <row r="42" spans="1:2" ht="12" customHeight="1">
      <c r="A42" s="28"/>
      <c r="B42" s="29"/>
    </row>
    <row r="43" spans="1:2" s="2" customFormat="1" ht="27" customHeight="1">
      <c r="A43" s="329" t="s">
        <v>1634</v>
      </c>
      <c r="B43" s="330"/>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29" t="s">
        <v>2</v>
      </c>
      <c r="B48" s="330"/>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24" sqref="B24:D34"/>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0" t="s">
        <v>33</v>
      </c>
      <c r="B1" s="341"/>
      <c r="C1" s="351"/>
      <c r="D1" s="351"/>
      <c r="E1" s="1"/>
      <c r="G1" s="348" t="s">
        <v>102</v>
      </c>
      <c r="H1" s="348"/>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3" t="s">
        <v>3636</v>
      </c>
      <c r="B6" s="344"/>
      <c r="C6" s="9"/>
      <c r="D6" s="9"/>
    </row>
    <row r="7" spans="1:13" s="67" customFormat="1" ht="21.95" customHeight="1">
      <c r="A7" s="345"/>
      <c r="B7" s="347"/>
      <c r="C7" s="347"/>
      <c r="D7" s="347"/>
      <c r="E7" s="129"/>
    </row>
    <row r="8" spans="1:13" s="67" customFormat="1" ht="21.95" customHeight="1">
      <c r="A8" s="353"/>
      <c r="B8" s="45" t="s">
        <v>35</v>
      </c>
      <c r="C8" s="45" t="s">
        <v>36</v>
      </c>
      <c r="D8" s="45" t="s">
        <v>37</v>
      </c>
      <c r="E8" s="45" t="s">
        <v>38</v>
      </c>
    </row>
    <row r="9" spans="1:13" s="34" customFormat="1" ht="27" customHeight="1">
      <c r="A9" s="72" t="s">
        <v>38</v>
      </c>
      <c r="B9" s="133">
        <f>SUM(B10:B21)</f>
        <v>794</v>
      </c>
      <c r="C9" s="133">
        <f>SUM(C10:C21)</f>
        <v>1</v>
      </c>
      <c r="D9" s="133">
        <f>SUM(D10:D21)</f>
        <v>1</v>
      </c>
      <c r="E9" s="133">
        <f>SUM(E10:E21)</f>
        <v>796</v>
      </c>
      <c r="F9" s="33"/>
      <c r="G9" s="33"/>
      <c r="H9" s="33"/>
      <c r="I9" s="33"/>
      <c r="J9" s="33"/>
      <c r="K9" s="33"/>
      <c r="L9" s="33"/>
      <c r="M9" s="33"/>
    </row>
    <row r="10" spans="1:13" ht="15" customHeight="1">
      <c r="A10" s="73" t="s">
        <v>3187</v>
      </c>
      <c r="B10" s="297">
        <v>15</v>
      </c>
      <c r="C10" s="297">
        <v>0</v>
      </c>
      <c r="D10" s="297">
        <v>0</v>
      </c>
      <c r="E10" s="114">
        <f>SUM(B10:D10)</f>
        <v>15</v>
      </c>
      <c r="F10" s="297"/>
      <c r="G10" s="228"/>
      <c r="H10" s="228"/>
      <c r="I10" s="228"/>
      <c r="J10" s="35"/>
      <c r="K10" s="35"/>
      <c r="L10" s="35"/>
      <c r="M10" s="35"/>
    </row>
    <row r="11" spans="1:13" ht="15" customHeight="1">
      <c r="A11" s="73" t="s">
        <v>3188</v>
      </c>
      <c r="B11" s="297">
        <v>59</v>
      </c>
      <c r="C11" s="297">
        <v>0</v>
      </c>
      <c r="D11" s="297">
        <v>0</v>
      </c>
      <c r="E11" s="114">
        <f t="shared" ref="E11:E21" si="0">SUM(B11:D11)</f>
        <v>59</v>
      </c>
      <c r="F11" s="297"/>
      <c r="G11" s="228"/>
      <c r="H11" s="228"/>
      <c r="I11" s="228"/>
      <c r="J11" s="35"/>
      <c r="K11" s="35"/>
      <c r="L11" s="35"/>
      <c r="M11" s="35"/>
    </row>
    <row r="12" spans="1:13" ht="15" customHeight="1">
      <c r="A12" s="73" t="s">
        <v>3189</v>
      </c>
      <c r="B12" s="297">
        <v>73</v>
      </c>
      <c r="C12" s="297">
        <v>0</v>
      </c>
      <c r="D12" s="297">
        <v>0</v>
      </c>
      <c r="E12" s="114">
        <f t="shared" si="0"/>
        <v>73</v>
      </c>
      <c r="F12" s="297"/>
      <c r="G12" s="228"/>
      <c r="H12" s="228"/>
      <c r="I12" s="228"/>
      <c r="J12" s="35"/>
      <c r="K12" s="35"/>
      <c r="L12" s="35"/>
      <c r="M12" s="35"/>
    </row>
    <row r="13" spans="1:13" ht="15" customHeight="1">
      <c r="A13" s="73" t="s">
        <v>3190</v>
      </c>
      <c r="B13" s="297">
        <v>57</v>
      </c>
      <c r="C13" s="297">
        <v>0</v>
      </c>
      <c r="D13" s="297">
        <v>0</v>
      </c>
      <c r="E13" s="114">
        <f t="shared" si="0"/>
        <v>57</v>
      </c>
      <c r="F13" s="297"/>
      <c r="G13" s="228"/>
      <c r="H13" s="228"/>
      <c r="I13" s="228"/>
      <c r="J13" s="35"/>
      <c r="K13" s="35"/>
      <c r="L13" s="35"/>
      <c r="M13" s="35"/>
    </row>
    <row r="14" spans="1:13" ht="15" customHeight="1">
      <c r="A14" s="73" t="s">
        <v>3191</v>
      </c>
      <c r="B14" s="297">
        <v>81</v>
      </c>
      <c r="C14" s="297">
        <v>0</v>
      </c>
      <c r="D14" s="297">
        <v>0</v>
      </c>
      <c r="E14" s="114">
        <f t="shared" si="0"/>
        <v>81</v>
      </c>
      <c r="F14" s="297"/>
      <c r="G14" s="228"/>
      <c r="H14" s="228"/>
      <c r="I14" s="228"/>
      <c r="J14" s="35"/>
      <c r="K14" s="35"/>
      <c r="L14" s="35"/>
      <c r="M14" s="35"/>
    </row>
    <row r="15" spans="1:13" ht="15" customHeight="1">
      <c r="A15" s="73" t="s">
        <v>3192</v>
      </c>
      <c r="B15" s="297">
        <v>105</v>
      </c>
      <c r="C15" s="297">
        <v>0</v>
      </c>
      <c r="D15" s="297">
        <v>0</v>
      </c>
      <c r="E15" s="114">
        <f t="shared" si="0"/>
        <v>105</v>
      </c>
      <c r="F15" s="297"/>
      <c r="G15" s="228"/>
      <c r="H15" s="228"/>
      <c r="I15" s="228"/>
      <c r="J15" s="35"/>
      <c r="K15" s="35"/>
      <c r="L15" s="35"/>
      <c r="M15" s="35"/>
    </row>
    <row r="16" spans="1:13" ht="15" customHeight="1">
      <c r="A16" s="73" t="s">
        <v>3193</v>
      </c>
      <c r="B16" s="297">
        <v>132</v>
      </c>
      <c r="C16" s="297">
        <v>0</v>
      </c>
      <c r="D16" s="297">
        <v>1</v>
      </c>
      <c r="E16" s="114">
        <f t="shared" si="0"/>
        <v>133</v>
      </c>
      <c r="F16" s="297"/>
      <c r="G16" s="228"/>
      <c r="H16" s="228"/>
      <c r="I16" s="228"/>
      <c r="J16" s="35"/>
      <c r="K16" s="35"/>
      <c r="L16" s="35"/>
      <c r="M16" s="35"/>
    </row>
    <row r="17" spans="1:13" ht="15" customHeight="1">
      <c r="A17" s="73" t="s">
        <v>3194</v>
      </c>
      <c r="B17" s="297">
        <v>116</v>
      </c>
      <c r="C17" s="297">
        <v>1</v>
      </c>
      <c r="D17" s="297">
        <v>0</v>
      </c>
      <c r="E17" s="114">
        <f t="shared" si="0"/>
        <v>117</v>
      </c>
      <c r="F17" s="297"/>
      <c r="G17" s="228"/>
      <c r="H17" s="228"/>
      <c r="I17" s="228"/>
      <c r="J17" s="35"/>
      <c r="K17" s="35"/>
      <c r="L17" s="35"/>
      <c r="M17" s="35"/>
    </row>
    <row r="18" spans="1:13" ht="15" customHeight="1">
      <c r="A18" s="73" t="s">
        <v>3195</v>
      </c>
      <c r="B18" s="297">
        <v>90</v>
      </c>
      <c r="C18" s="297">
        <v>0</v>
      </c>
      <c r="D18" s="297">
        <v>0</v>
      </c>
      <c r="E18" s="114">
        <f t="shared" si="0"/>
        <v>90</v>
      </c>
      <c r="F18" s="297"/>
      <c r="G18" s="228"/>
      <c r="H18" s="228"/>
      <c r="I18" s="228"/>
      <c r="J18" s="35"/>
      <c r="K18" s="35"/>
      <c r="L18" s="35"/>
      <c r="M18" s="35"/>
    </row>
    <row r="19" spans="1:13" ht="15" customHeight="1">
      <c r="A19" s="73" t="s">
        <v>3196</v>
      </c>
      <c r="B19" s="297">
        <v>54</v>
      </c>
      <c r="C19" s="297">
        <v>0</v>
      </c>
      <c r="D19" s="297">
        <v>0</v>
      </c>
      <c r="E19" s="114">
        <f t="shared" si="0"/>
        <v>54</v>
      </c>
      <c r="F19" s="297"/>
      <c r="G19" s="228"/>
      <c r="H19" s="228"/>
      <c r="I19" s="228"/>
      <c r="J19" s="35"/>
      <c r="K19" s="35"/>
      <c r="L19" s="35"/>
      <c r="M19" s="35"/>
    </row>
    <row r="20" spans="1:13" ht="15" customHeight="1">
      <c r="A20" s="73" t="s">
        <v>3306</v>
      </c>
      <c r="B20" s="297">
        <v>3</v>
      </c>
      <c r="C20" s="297">
        <v>0</v>
      </c>
      <c r="D20" s="297">
        <v>0</v>
      </c>
      <c r="E20" s="114">
        <f t="shared" si="0"/>
        <v>3</v>
      </c>
      <c r="F20" s="297"/>
      <c r="G20" s="228"/>
      <c r="H20" s="228"/>
      <c r="I20" s="228"/>
      <c r="J20" s="35"/>
      <c r="K20" s="35"/>
      <c r="L20" s="35"/>
      <c r="M20" s="35"/>
    </row>
    <row r="21" spans="1:13" ht="15" customHeight="1">
      <c r="A21" s="73" t="s">
        <v>3411</v>
      </c>
      <c r="B21" s="134">
        <v>9</v>
      </c>
      <c r="C21" s="134"/>
      <c r="D21" s="134"/>
      <c r="E21" s="114">
        <f t="shared" si="0"/>
        <v>9</v>
      </c>
      <c r="F21" s="134"/>
      <c r="G21" s="293"/>
      <c r="H21" s="294"/>
      <c r="I21" s="294"/>
      <c r="J21" s="35"/>
      <c r="K21" s="35"/>
      <c r="L21" s="35"/>
      <c r="M21" s="35"/>
    </row>
    <row r="22" spans="1:13" s="34" customFormat="1" ht="12" customHeight="1">
      <c r="A22" s="74"/>
      <c r="B22" s="135"/>
      <c r="C22" s="135"/>
      <c r="D22" s="135"/>
      <c r="E22" s="114"/>
      <c r="G22" s="295"/>
      <c r="H22" s="294"/>
      <c r="I22" s="294"/>
      <c r="J22" s="35"/>
      <c r="K22" s="35"/>
      <c r="L22" s="35"/>
      <c r="M22" s="35"/>
    </row>
    <row r="23" spans="1:13" ht="15" customHeight="1">
      <c r="A23" s="75" t="s">
        <v>51</v>
      </c>
      <c r="B23" s="133">
        <f>SUM(B24:B35)</f>
        <v>563</v>
      </c>
      <c r="C23" s="133">
        <f>SUM(C24:C35)</f>
        <v>1</v>
      </c>
      <c r="D23" s="133">
        <f>SUM(D24:D35)</f>
        <v>1</v>
      </c>
      <c r="E23" s="133">
        <f>SUM(E24:E35)</f>
        <v>565</v>
      </c>
      <c r="G23" s="294"/>
      <c r="H23" s="294"/>
      <c r="I23" s="294"/>
      <c r="J23" s="35"/>
      <c r="K23" s="35"/>
      <c r="L23" s="35"/>
      <c r="M23" s="35"/>
    </row>
    <row r="24" spans="1:13" ht="15" customHeight="1">
      <c r="A24" s="73" t="s">
        <v>3187</v>
      </c>
      <c r="B24" s="297">
        <v>14</v>
      </c>
      <c r="C24" s="297">
        <v>0</v>
      </c>
      <c r="D24" s="297">
        <v>0</v>
      </c>
      <c r="E24" s="114">
        <f t="shared" ref="E24:E35" si="1">SUM(B24:D24)</f>
        <v>14</v>
      </c>
      <c r="G24" s="296"/>
      <c r="H24" s="294"/>
      <c r="I24" s="294"/>
      <c r="J24" s="35"/>
      <c r="K24" s="35"/>
      <c r="L24" s="35"/>
      <c r="M24" s="35"/>
    </row>
    <row r="25" spans="1:13" ht="15" customHeight="1">
      <c r="A25" s="73" t="s">
        <v>3188</v>
      </c>
      <c r="B25" s="297">
        <v>47</v>
      </c>
      <c r="C25" s="297">
        <v>0</v>
      </c>
      <c r="D25" s="297">
        <v>0</v>
      </c>
      <c r="E25" s="114">
        <f t="shared" si="1"/>
        <v>47</v>
      </c>
      <c r="G25" s="296"/>
      <c r="H25" s="294"/>
      <c r="I25" s="294"/>
      <c r="J25" s="35"/>
      <c r="K25" s="35"/>
      <c r="L25" s="35"/>
      <c r="M25" s="35"/>
    </row>
    <row r="26" spans="1:13" ht="15" customHeight="1">
      <c r="A26" s="73" t="s">
        <v>3189</v>
      </c>
      <c r="B26" s="297">
        <v>65</v>
      </c>
      <c r="C26" s="297">
        <v>0</v>
      </c>
      <c r="D26" s="297">
        <v>0</v>
      </c>
      <c r="E26" s="114">
        <f t="shared" si="1"/>
        <v>65</v>
      </c>
      <c r="G26" s="296"/>
      <c r="H26" s="294"/>
      <c r="I26" s="294"/>
      <c r="J26" s="35"/>
      <c r="K26" s="35"/>
      <c r="L26" s="35"/>
      <c r="M26" s="35"/>
    </row>
    <row r="27" spans="1:13" ht="15" customHeight="1">
      <c r="A27" s="73" t="s">
        <v>3190</v>
      </c>
      <c r="B27" s="297">
        <v>44</v>
      </c>
      <c r="C27" s="297">
        <v>0</v>
      </c>
      <c r="D27" s="297">
        <v>0</v>
      </c>
      <c r="E27" s="114">
        <f t="shared" si="1"/>
        <v>44</v>
      </c>
      <c r="G27" s="296"/>
      <c r="H27" s="294"/>
      <c r="I27" s="294"/>
      <c r="J27" s="35"/>
      <c r="K27" s="35"/>
      <c r="L27" s="35"/>
      <c r="M27" s="35"/>
    </row>
    <row r="28" spans="1:13" ht="15" customHeight="1">
      <c r="A28" s="73" t="s">
        <v>3191</v>
      </c>
      <c r="B28" s="297">
        <v>59</v>
      </c>
      <c r="C28" s="297">
        <v>0</v>
      </c>
      <c r="D28" s="297">
        <v>0</v>
      </c>
      <c r="E28" s="114">
        <f t="shared" si="1"/>
        <v>59</v>
      </c>
      <c r="G28" s="296"/>
      <c r="H28" s="294"/>
      <c r="I28" s="294"/>
      <c r="J28" s="35"/>
      <c r="K28" s="35"/>
      <c r="L28" s="35"/>
      <c r="M28" s="35"/>
    </row>
    <row r="29" spans="1:13" ht="15" customHeight="1">
      <c r="A29" s="73" t="s">
        <v>3192</v>
      </c>
      <c r="B29" s="297">
        <v>67</v>
      </c>
      <c r="C29" s="297">
        <v>0</v>
      </c>
      <c r="D29" s="297">
        <v>0</v>
      </c>
      <c r="E29" s="114">
        <f t="shared" si="1"/>
        <v>67</v>
      </c>
      <c r="G29" s="296"/>
      <c r="H29" s="294"/>
      <c r="I29" s="294"/>
      <c r="J29" s="35"/>
      <c r="K29" s="35"/>
      <c r="L29" s="35"/>
      <c r="M29" s="35"/>
    </row>
    <row r="30" spans="1:13" ht="15" customHeight="1">
      <c r="A30" s="73" t="s">
        <v>3193</v>
      </c>
      <c r="B30" s="297">
        <v>86</v>
      </c>
      <c r="C30" s="297">
        <v>0</v>
      </c>
      <c r="D30" s="297">
        <v>1</v>
      </c>
      <c r="E30" s="114">
        <f t="shared" si="1"/>
        <v>87</v>
      </c>
      <c r="G30" s="296"/>
      <c r="H30" s="294"/>
      <c r="I30" s="294"/>
      <c r="J30" s="35"/>
      <c r="K30" s="35"/>
      <c r="L30" s="35"/>
      <c r="M30" s="35"/>
    </row>
    <row r="31" spans="1:13" ht="15" customHeight="1">
      <c r="A31" s="73" t="s">
        <v>3194</v>
      </c>
      <c r="B31" s="297">
        <v>81</v>
      </c>
      <c r="C31" s="297">
        <v>1</v>
      </c>
      <c r="D31" s="297">
        <v>0</v>
      </c>
      <c r="E31" s="114">
        <f t="shared" si="1"/>
        <v>82</v>
      </c>
      <c r="G31" s="296"/>
      <c r="H31" s="294"/>
      <c r="I31" s="294"/>
      <c r="J31" s="35"/>
      <c r="K31" s="35"/>
      <c r="L31" s="35"/>
      <c r="M31" s="35"/>
    </row>
    <row r="32" spans="1:13" ht="15" customHeight="1">
      <c r="A32" s="73" t="s">
        <v>3195</v>
      </c>
      <c r="B32" s="297">
        <v>59</v>
      </c>
      <c r="C32" s="297">
        <v>0</v>
      </c>
      <c r="D32" s="297">
        <v>0</v>
      </c>
      <c r="E32" s="114">
        <f t="shared" si="1"/>
        <v>59</v>
      </c>
      <c r="G32" s="296"/>
      <c r="H32" s="294"/>
      <c r="I32" s="294"/>
      <c r="J32" s="35"/>
      <c r="K32" s="35"/>
      <c r="L32" s="35"/>
      <c r="M32" s="35"/>
    </row>
    <row r="33" spans="1:13" ht="15" customHeight="1">
      <c r="A33" s="73" t="s">
        <v>3196</v>
      </c>
      <c r="B33" s="297">
        <v>36</v>
      </c>
      <c r="C33" s="297">
        <v>0</v>
      </c>
      <c r="D33" s="297">
        <v>0</v>
      </c>
      <c r="E33" s="114">
        <f t="shared" si="1"/>
        <v>36</v>
      </c>
      <c r="G33" s="296"/>
      <c r="H33" s="294"/>
      <c r="I33" s="294"/>
      <c r="J33" s="35"/>
      <c r="K33" s="35"/>
      <c r="L33" s="35"/>
      <c r="M33" s="35"/>
    </row>
    <row r="34" spans="1:13" ht="15" customHeight="1">
      <c r="A34" s="73" t="s">
        <v>3306</v>
      </c>
      <c r="B34" s="297">
        <v>2</v>
      </c>
      <c r="C34" s="297">
        <v>0</v>
      </c>
      <c r="D34" s="297">
        <v>0</v>
      </c>
      <c r="E34" s="114">
        <f t="shared" si="1"/>
        <v>2</v>
      </c>
      <c r="G34" s="296"/>
      <c r="H34" s="294"/>
      <c r="I34" s="294"/>
      <c r="J34" s="35"/>
      <c r="K34" s="35"/>
      <c r="L34" s="35"/>
      <c r="M34" s="35"/>
    </row>
    <row r="35" spans="1:13" ht="15" customHeight="1">
      <c r="A35" s="73" t="s">
        <v>3411</v>
      </c>
      <c r="B35" s="297">
        <v>3</v>
      </c>
      <c r="C35" s="297">
        <v>0</v>
      </c>
      <c r="D35" s="297">
        <v>0</v>
      </c>
      <c r="E35" s="114">
        <f t="shared" si="1"/>
        <v>3</v>
      </c>
      <c r="F35" s="33"/>
      <c r="G35" s="228"/>
      <c r="H35" s="228"/>
      <c r="I35" s="228"/>
      <c r="J35" s="228"/>
      <c r="K35" s="33"/>
      <c r="L35" s="33"/>
      <c r="M35" s="33"/>
    </row>
    <row r="36" spans="1:13" ht="15" customHeight="1">
      <c r="A36" s="73"/>
      <c r="B36" s="297"/>
      <c r="C36" s="297"/>
      <c r="D36" s="297"/>
      <c r="E36" s="114"/>
      <c r="G36" s="228"/>
      <c r="H36" s="228"/>
      <c r="I36" s="228"/>
      <c r="J36" s="228"/>
      <c r="K36" s="35"/>
      <c r="L36" s="35"/>
      <c r="M36" s="35"/>
    </row>
    <row r="37" spans="1:13" ht="15" customHeight="1">
      <c r="A37" s="75" t="s">
        <v>52</v>
      </c>
      <c r="B37" s="133">
        <f>SUM(B38:B49)</f>
        <v>231</v>
      </c>
      <c r="C37" s="133">
        <f t="shared" ref="C37:D37" si="2">SUM(C38:C49)</f>
        <v>0</v>
      </c>
      <c r="D37" s="133">
        <f t="shared" si="2"/>
        <v>0</v>
      </c>
      <c r="E37" s="133">
        <f>SUM(E38:E49)</f>
        <v>231</v>
      </c>
      <c r="G37" s="35"/>
      <c r="H37" s="35"/>
      <c r="I37" s="35"/>
      <c r="J37" s="35"/>
      <c r="K37" s="35"/>
      <c r="L37" s="35"/>
      <c r="M37" s="35"/>
    </row>
    <row r="38" spans="1:13" ht="15" customHeight="1">
      <c r="A38" s="73" t="s">
        <v>3187</v>
      </c>
      <c r="B38" s="297">
        <f>B10-B24</f>
        <v>1</v>
      </c>
      <c r="C38" s="297">
        <f t="shared" ref="C38:E38" si="3">C10-C24</f>
        <v>0</v>
      </c>
      <c r="D38" s="297">
        <f t="shared" si="3"/>
        <v>0</v>
      </c>
      <c r="E38" s="133">
        <f t="shared" si="3"/>
        <v>1</v>
      </c>
      <c r="G38" s="35"/>
      <c r="H38" s="35"/>
      <c r="I38" s="35"/>
      <c r="J38" s="35"/>
      <c r="K38" s="35"/>
      <c r="L38" s="35"/>
      <c r="M38" s="35"/>
    </row>
    <row r="39" spans="1:13" ht="15" customHeight="1">
      <c r="A39" s="73" t="s">
        <v>3188</v>
      </c>
      <c r="B39" s="297">
        <f t="shared" ref="B39:E49" si="4">B11-B25</f>
        <v>12</v>
      </c>
      <c r="C39" s="297">
        <f t="shared" si="4"/>
        <v>0</v>
      </c>
      <c r="D39" s="297">
        <f t="shared" si="4"/>
        <v>0</v>
      </c>
      <c r="E39" s="133">
        <f t="shared" si="4"/>
        <v>12</v>
      </c>
      <c r="G39" s="35"/>
      <c r="H39" s="35"/>
      <c r="I39" s="35"/>
      <c r="J39" s="35"/>
      <c r="K39" s="35"/>
      <c r="L39" s="35"/>
      <c r="M39" s="35"/>
    </row>
    <row r="40" spans="1:13" ht="15" customHeight="1">
      <c r="A40" s="73" t="s">
        <v>3189</v>
      </c>
      <c r="B40" s="297">
        <f t="shared" si="4"/>
        <v>8</v>
      </c>
      <c r="C40" s="297">
        <f t="shared" si="4"/>
        <v>0</v>
      </c>
      <c r="D40" s="297">
        <f t="shared" si="4"/>
        <v>0</v>
      </c>
      <c r="E40" s="133">
        <f t="shared" si="4"/>
        <v>8</v>
      </c>
      <c r="G40" s="35"/>
      <c r="H40" s="35"/>
      <c r="I40" s="35"/>
      <c r="J40" s="35"/>
      <c r="K40" s="35"/>
      <c r="L40" s="35"/>
      <c r="M40" s="35"/>
    </row>
    <row r="41" spans="1:13" ht="15" customHeight="1">
      <c r="A41" s="73" t="s">
        <v>3190</v>
      </c>
      <c r="B41" s="297">
        <f t="shared" si="4"/>
        <v>13</v>
      </c>
      <c r="C41" s="297">
        <f t="shared" si="4"/>
        <v>0</v>
      </c>
      <c r="D41" s="297">
        <f t="shared" si="4"/>
        <v>0</v>
      </c>
      <c r="E41" s="133">
        <f t="shared" si="4"/>
        <v>13</v>
      </c>
      <c r="G41" s="35"/>
      <c r="H41" s="35"/>
      <c r="I41" s="35"/>
      <c r="J41" s="35"/>
      <c r="K41" s="35"/>
      <c r="L41" s="35"/>
      <c r="M41" s="35"/>
    </row>
    <row r="42" spans="1:13" s="34" customFormat="1" ht="15" customHeight="1">
      <c r="A42" s="73" t="s">
        <v>3191</v>
      </c>
      <c r="B42" s="297">
        <f t="shared" si="4"/>
        <v>22</v>
      </c>
      <c r="C42" s="297">
        <f t="shared" si="4"/>
        <v>0</v>
      </c>
      <c r="D42" s="297">
        <f t="shared" si="4"/>
        <v>0</v>
      </c>
      <c r="E42" s="133">
        <f t="shared" si="4"/>
        <v>22</v>
      </c>
      <c r="F42" s="2"/>
      <c r="G42" s="35"/>
      <c r="H42" s="35"/>
      <c r="I42" s="35"/>
      <c r="J42" s="35"/>
      <c r="K42" s="35"/>
      <c r="L42" s="35"/>
      <c r="M42" s="35"/>
    </row>
    <row r="43" spans="1:13" ht="15" customHeight="1">
      <c r="A43" s="73" t="s">
        <v>3192</v>
      </c>
      <c r="B43" s="297">
        <f t="shared" si="4"/>
        <v>38</v>
      </c>
      <c r="C43" s="297">
        <f t="shared" si="4"/>
        <v>0</v>
      </c>
      <c r="D43" s="297">
        <f t="shared" si="4"/>
        <v>0</v>
      </c>
      <c r="E43" s="133">
        <f t="shared" si="4"/>
        <v>38</v>
      </c>
      <c r="G43" s="35"/>
      <c r="H43" s="35"/>
      <c r="I43" s="35"/>
      <c r="J43" s="35"/>
      <c r="K43" s="35"/>
      <c r="L43" s="35"/>
      <c r="M43" s="35"/>
    </row>
    <row r="44" spans="1:13" s="34" customFormat="1" ht="15" customHeight="1">
      <c r="A44" s="73" t="s">
        <v>3193</v>
      </c>
      <c r="B44" s="297">
        <f t="shared" si="4"/>
        <v>46</v>
      </c>
      <c r="C44" s="297">
        <f t="shared" si="4"/>
        <v>0</v>
      </c>
      <c r="D44" s="297">
        <f t="shared" si="4"/>
        <v>0</v>
      </c>
      <c r="E44" s="133">
        <f t="shared" si="4"/>
        <v>46</v>
      </c>
      <c r="G44" s="35"/>
      <c r="H44" s="35"/>
      <c r="I44" s="35"/>
      <c r="J44" s="35"/>
      <c r="K44" s="35"/>
      <c r="L44" s="35"/>
      <c r="M44" s="35"/>
    </row>
    <row r="45" spans="1:13" ht="15" customHeight="1">
      <c r="A45" s="73" t="s">
        <v>3194</v>
      </c>
      <c r="B45" s="297">
        <f t="shared" si="4"/>
        <v>35</v>
      </c>
      <c r="C45" s="297">
        <f t="shared" si="4"/>
        <v>0</v>
      </c>
      <c r="D45" s="297">
        <f t="shared" si="4"/>
        <v>0</v>
      </c>
      <c r="E45" s="133">
        <f t="shared" si="4"/>
        <v>35</v>
      </c>
      <c r="G45" s="35"/>
      <c r="H45" s="35"/>
      <c r="I45" s="35"/>
      <c r="J45" s="35"/>
      <c r="K45" s="35"/>
      <c r="L45" s="35"/>
      <c r="M45" s="35"/>
    </row>
    <row r="46" spans="1:13" s="34" customFormat="1" ht="15" customHeight="1">
      <c r="A46" s="73" t="s">
        <v>3195</v>
      </c>
      <c r="B46" s="297">
        <f t="shared" si="4"/>
        <v>31</v>
      </c>
      <c r="C46" s="297">
        <f t="shared" si="4"/>
        <v>0</v>
      </c>
      <c r="D46" s="297">
        <f t="shared" si="4"/>
        <v>0</v>
      </c>
      <c r="E46" s="133">
        <f t="shared" si="4"/>
        <v>31</v>
      </c>
      <c r="G46" s="35"/>
      <c r="H46" s="35"/>
      <c r="I46" s="35"/>
      <c r="J46" s="35"/>
      <c r="K46" s="35"/>
      <c r="L46" s="35"/>
      <c r="M46" s="35"/>
    </row>
    <row r="47" spans="1:13" ht="15" customHeight="1">
      <c r="A47" s="73" t="s">
        <v>3196</v>
      </c>
      <c r="B47" s="297">
        <f t="shared" si="4"/>
        <v>18</v>
      </c>
      <c r="C47" s="297">
        <f t="shared" si="4"/>
        <v>0</v>
      </c>
      <c r="D47" s="297">
        <f t="shared" si="4"/>
        <v>0</v>
      </c>
      <c r="E47" s="133">
        <f t="shared" si="4"/>
        <v>18</v>
      </c>
      <c r="G47" s="35"/>
      <c r="H47" s="35"/>
      <c r="I47" s="35"/>
      <c r="J47" s="35"/>
      <c r="K47" s="35"/>
      <c r="L47" s="35"/>
      <c r="M47" s="35"/>
    </row>
    <row r="48" spans="1:13" ht="15" customHeight="1">
      <c r="A48" s="73" t="s">
        <v>3306</v>
      </c>
      <c r="B48" s="297">
        <f t="shared" si="4"/>
        <v>1</v>
      </c>
      <c r="C48" s="297">
        <f t="shared" si="4"/>
        <v>0</v>
      </c>
      <c r="D48" s="297">
        <f t="shared" si="4"/>
        <v>0</v>
      </c>
      <c r="E48" s="133">
        <f t="shared" si="4"/>
        <v>1</v>
      </c>
      <c r="F48" s="34"/>
      <c r="G48" s="35"/>
      <c r="H48" s="35"/>
      <c r="I48" s="35"/>
      <c r="J48" s="35"/>
      <c r="K48" s="35"/>
      <c r="L48" s="35"/>
      <c r="M48" s="35"/>
    </row>
    <row r="49" spans="1:13" s="34" customFormat="1" ht="15" customHeight="1">
      <c r="A49" s="73" t="s">
        <v>3411</v>
      </c>
      <c r="B49" s="297">
        <f t="shared" si="4"/>
        <v>6</v>
      </c>
      <c r="C49" s="297">
        <f t="shared" si="4"/>
        <v>0</v>
      </c>
      <c r="D49" s="297">
        <f t="shared" si="4"/>
        <v>0</v>
      </c>
      <c r="E49" s="133">
        <f t="shared" si="4"/>
        <v>6</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5"/>
      <c r="C51" s="215"/>
      <c r="D51" s="215"/>
      <c r="E51" s="76"/>
    </row>
    <row r="52" spans="1:13" ht="4.5" customHeight="1">
      <c r="E52" s="67"/>
      <c r="F52" s="11"/>
    </row>
    <row r="53" spans="1:13" ht="21" customHeight="1">
      <c r="A53" s="358"/>
      <c r="B53" s="358"/>
      <c r="C53" s="358"/>
      <c r="D53" s="358"/>
      <c r="E53" s="358"/>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B24" sqref="B24"/>
    </sheetView>
  </sheetViews>
  <sheetFormatPr baseColWidth="10" defaultColWidth="8.42578125" defaultRowHeight="12.75"/>
  <cols>
    <col min="1" max="1" width="20.5703125" style="265" customWidth="1"/>
    <col min="2" max="4" width="11.85546875" style="245" customWidth="1"/>
    <col min="5" max="5" width="9.5703125" style="230" customWidth="1"/>
    <col min="6" max="16384" width="8.42578125" style="241"/>
  </cols>
  <sheetData>
    <row r="1" spans="1:10" s="2" customFormat="1" ht="15.75" customHeight="1">
      <c r="A1" s="340" t="s">
        <v>33</v>
      </c>
      <c r="B1" s="351"/>
      <c r="C1" s="351"/>
      <c r="D1" s="37"/>
      <c r="E1" s="348" t="s">
        <v>102</v>
      </c>
      <c r="F1" s="348"/>
      <c r="G1" s="348"/>
    </row>
    <row r="2" spans="1:10" ht="5.25" customHeight="1">
      <c r="A2" s="242"/>
      <c r="B2" s="240"/>
      <c r="C2" s="240"/>
      <c r="D2" s="240"/>
      <c r="E2" s="240"/>
    </row>
    <row r="3" spans="1:10" s="245" customFormat="1" ht="15" customHeight="1">
      <c r="A3" s="243" t="s">
        <v>94</v>
      </c>
      <c r="B3" s="243"/>
      <c r="C3" s="243"/>
      <c r="D3" s="243"/>
      <c r="E3" s="244"/>
    </row>
    <row r="4" spans="1:10" s="245" customFormat="1" ht="15" customHeight="1">
      <c r="A4" s="246" t="s">
        <v>12</v>
      </c>
      <c r="B4" s="247"/>
      <c r="C4" s="247"/>
      <c r="D4" s="247"/>
      <c r="E4" s="248"/>
      <c r="F4" s="249"/>
    </row>
    <row r="5" spans="1:10" s="253" customFormat="1" ht="6" customHeight="1">
      <c r="A5" s="250"/>
      <c r="B5" s="251"/>
      <c r="C5" s="251"/>
      <c r="D5" s="251"/>
      <c r="E5" s="252"/>
    </row>
    <row r="6" spans="1:10" s="255" customFormat="1" ht="15" customHeight="1" thickBot="1">
      <c r="A6" s="362" t="s">
        <v>3636</v>
      </c>
      <c r="B6" s="363"/>
      <c r="C6" s="254"/>
      <c r="D6" s="254"/>
    </row>
    <row r="7" spans="1:10" s="245" customFormat="1" ht="21.95" customHeight="1">
      <c r="A7" s="359"/>
      <c r="B7" s="361"/>
      <c r="C7" s="361"/>
      <c r="D7" s="361"/>
      <c r="E7" s="256"/>
    </row>
    <row r="8" spans="1:10" s="245" customFormat="1" ht="21.95" customHeight="1">
      <c r="A8" s="360"/>
      <c r="B8" s="257" t="s">
        <v>35</v>
      </c>
      <c r="C8" s="257" t="s">
        <v>36</v>
      </c>
      <c r="D8" s="257" t="s">
        <v>37</v>
      </c>
      <c r="E8" s="257" t="s">
        <v>38</v>
      </c>
    </row>
    <row r="9" spans="1:10" s="261" customFormat="1" ht="27" customHeight="1">
      <c r="A9" s="258" t="s">
        <v>38</v>
      </c>
      <c r="B9" s="259">
        <f>SUM(B10:B21)</f>
        <v>77</v>
      </c>
      <c r="C9" s="259">
        <f t="shared" ref="C9:E9" si="0">SUM(C10:C21)</f>
        <v>1</v>
      </c>
      <c r="D9" s="259">
        <f t="shared" si="0"/>
        <v>0</v>
      </c>
      <c r="E9" s="259">
        <f t="shared" si="0"/>
        <v>78</v>
      </c>
      <c r="F9" s="260"/>
      <c r="G9" s="260"/>
      <c r="H9" s="260"/>
      <c r="I9" s="260"/>
      <c r="J9" s="260"/>
    </row>
    <row r="10" spans="1:10" ht="15" customHeight="1">
      <c r="A10" s="262" t="s">
        <v>3187</v>
      </c>
      <c r="B10" s="263">
        <v>3</v>
      </c>
      <c r="C10" s="263">
        <v>0</v>
      </c>
      <c r="D10" s="263">
        <v>0</v>
      </c>
      <c r="E10" s="259">
        <f t="shared" ref="E10" si="1">SUM(B10:D10)</f>
        <v>3</v>
      </c>
      <c r="F10" s="260"/>
      <c r="G10" s="228"/>
      <c r="H10" s="228"/>
      <c r="I10" s="228"/>
      <c r="J10" s="228"/>
    </row>
    <row r="11" spans="1:10" ht="15" customHeight="1">
      <c r="A11" s="262" t="s">
        <v>3188</v>
      </c>
      <c r="B11" s="263">
        <v>7</v>
      </c>
      <c r="C11" s="263">
        <v>0</v>
      </c>
      <c r="D11" s="263">
        <v>0</v>
      </c>
      <c r="E11" s="259">
        <f t="shared" ref="E11:E21" si="2">SUM(B11:D11)</f>
        <v>7</v>
      </c>
      <c r="F11" s="260"/>
      <c r="G11" s="228"/>
      <c r="H11" s="228"/>
      <c r="I11" s="228"/>
      <c r="J11" s="228"/>
    </row>
    <row r="12" spans="1:10" ht="15" customHeight="1">
      <c r="A12" s="262" t="s">
        <v>3189</v>
      </c>
      <c r="B12" s="263">
        <v>7</v>
      </c>
      <c r="C12" s="263">
        <v>0</v>
      </c>
      <c r="D12" s="263">
        <v>0</v>
      </c>
      <c r="E12" s="259">
        <f t="shared" si="2"/>
        <v>7</v>
      </c>
      <c r="F12" s="260"/>
      <c r="G12" s="228"/>
      <c r="H12" s="228"/>
      <c r="I12" s="228"/>
      <c r="J12" s="228"/>
    </row>
    <row r="13" spans="1:10" ht="15" customHeight="1">
      <c r="A13" s="262" t="s">
        <v>3190</v>
      </c>
      <c r="B13" s="263">
        <v>6</v>
      </c>
      <c r="C13" s="263">
        <v>0</v>
      </c>
      <c r="D13" s="263">
        <v>0</v>
      </c>
      <c r="E13" s="259">
        <f t="shared" si="2"/>
        <v>6</v>
      </c>
      <c r="F13" s="260"/>
      <c r="G13" s="228"/>
      <c r="H13" s="228"/>
      <c r="I13" s="228"/>
      <c r="J13" s="228"/>
    </row>
    <row r="14" spans="1:10" s="261" customFormat="1" ht="15" customHeight="1">
      <c r="A14" s="262" t="s">
        <v>3191</v>
      </c>
      <c r="B14" s="263">
        <v>11</v>
      </c>
      <c r="C14" s="263">
        <v>0</v>
      </c>
      <c r="D14" s="263">
        <v>0</v>
      </c>
      <c r="E14" s="259">
        <f t="shared" si="2"/>
        <v>11</v>
      </c>
      <c r="F14" s="260"/>
      <c r="G14" s="228"/>
      <c r="H14" s="228"/>
      <c r="I14" s="228"/>
      <c r="J14" s="228"/>
    </row>
    <row r="15" spans="1:10" ht="15" customHeight="1">
      <c r="A15" s="262" t="s">
        <v>3192</v>
      </c>
      <c r="B15" s="263">
        <v>9</v>
      </c>
      <c r="C15" s="263">
        <v>1</v>
      </c>
      <c r="D15" s="263">
        <v>0</v>
      </c>
      <c r="E15" s="259">
        <f t="shared" si="2"/>
        <v>10</v>
      </c>
      <c r="F15" s="260"/>
      <c r="G15" s="228"/>
      <c r="H15" s="228"/>
      <c r="I15" s="228"/>
      <c r="J15" s="228"/>
    </row>
    <row r="16" spans="1:10" s="261" customFormat="1" ht="15" customHeight="1">
      <c r="A16" s="262" t="s">
        <v>3193</v>
      </c>
      <c r="B16" s="263">
        <v>12</v>
      </c>
      <c r="C16" s="263">
        <v>0</v>
      </c>
      <c r="D16" s="263">
        <v>0</v>
      </c>
      <c r="E16" s="259">
        <f t="shared" si="2"/>
        <v>12</v>
      </c>
      <c r="F16" s="260"/>
      <c r="G16" s="228"/>
      <c r="H16" s="228"/>
      <c r="I16" s="228"/>
      <c r="J16" s="228"/>
    </row>
    <row r="17" spans="1:10" ht="15" customHeight="1">
      <c r="A17" s="262" t="s">
        <v>3194</v>
      </c>
      <c r="B17" s="263">
        <v>12</v>
      </c>
      <c r="C17" s="263">
        <v>0</v>
      </c>
      <c r="D17" s="263">
        <v>0</v>
      </c>
      <c r="E17" s="259">
        <f t="shared" si="2"/>
        <v>12</v>
      </c>
      <c r="F17" s="260"/>
      <c r="G17" s="228"/>
      <c r="H17" s="228"/>
      <c r="I17" s="228"/>
      <c r="J17" s="228"/>
    </row>
    <row r="18" spans="1:10" ht="15" customHeight="1">
      <c r="A18" s="262" t="s">
        <v>3195</v>
      </c>
      <c r="B18" s="263">
        <v>4</v>
      </c>
      <c r="C18" s="263">
        <v>0</v>
      </c>
      <c r="D18" s="263">
        <v>0</v>
      </c>
      <c r="E18" s="259">
        <f t="shared" si="2"/>
        <v>4</v>
      </c>
      <c r="F18" s="260"/>
      <c r="G18" s="228"/>
      <c r="H18" s="228"/>
      <c r="I18" s="228"/>
      <c r="J18" s="228"/>
    </row>
    <row r="19" spans="1:10" ht="15" customHeight="1">
      <c r="A19" s="262" t="s">
        <v>3196</v>
      </c>
      <c r="B19" s="263">
        <v>5</v>
      </c>
      <c r="C19" s="263">
        <v>0</v>
      </c>
      <c r="D19" s="263">
        <v>0</v>
      </c>
      <c r="E19" s="259">
        <f t="shared" si="2"/>
        <v>5</v>
      </c>
      <c r="F19" s="260"/>
      <c r="G19" s="228"/>
      <c r="H19" s="228"/>
      <c r="I19" s="228"/>
      <c r="J19" s="228"/>
    </row>
    <row r="20" spans="1:10" ht="15" customHeight="1">
      <c r="A20" s="262" t="s">
        <v>3306</v>
      </c>
      <c r="B20" s="263">
        <v>0</v>
      </c>
      <c r="C20" s="263">
        <v>0</v>
      </c>
      <c r="D20" s="263">
        <v>0</v>
      </c>
      <c r="E20" s="259">
        <f t="shared" si="2"/>
        <v>0</v>
      </c>
      <c r="F20" s="260"/>
      <c r="G20" s="228"/>
      <c r="H20" s="228"/>
      <c r="I20" s="228"/>
      <c r="J20" s="228"/>
    </row>
    <row r="21" spans="1:10" ht="15" customHeight="1">
      <c r="A21" s="262" t="s">
        <v>3411</v>
      </c>
      <c r="B21" s="263">
        <v>1</v>
      </c>
      <c r="C21" s="263">
        <v>0</v>
      </c>
      <c r="D21" s="263">
        <v>0</v>
      </c>
      <c r="E21" s="259">
        <f t="shared" si="2"/>
        <v>1</v>
      </c>
      <c r="F21" s="260"/>
      <c r="G21" s="228"/>
      <c r="H21" s="260"/>
      <c r="I21" s="260"/>
      <c r="J21" s="260"/>
    </row>
    <row r="22" spans="1:10" s="261" customFormat="1" ht="27" customHeight="1">
      <c r="A22" s="258" t="s">
        <v>3351</v>
      </c>
      <c r="B22" s="259">
        <f>SUM(B23:B33)</f>
        <v>33</v>
      </c>
      <c r="C22" s="259">
        <f t="shared" ref="C22:D22" si="3">SUM(C23:C33)</f>
        <v>0</v>
      </c>
      <c r="D22" s="259">
        <f t="shared" si="3"/>
        <v>0</v>
      </c>
      <c r="E22" s="259">
        <f>SUM(E23:E34)</f>
        <v>33</v>
      </c>
      <c r="F22" s="260"/>
      <c r="G22" s="228"/>
      <c r="H22" s="260"/>
      <c r="I22" s="260"/>
      <c r="J22" s="260"/>
    </row>
    <row r="23" spans="1:10" ht="15" customHeight="1">
      <c r="A23" s="262" t="s">
        <v>3187</v>
      </c>
      <c r="B23" s="263">
        <v>3</v>
      </c>
      <c r="C23" s="263">
        <v>0</v>
      </c>
      <c r="D23" s="263">
        <v>0</v>
      </c>
      <c r="E23" s="259">
        <f t="shared" ref="E23" si="4">SUM(B23:D23)</f>
        <v>3</v>
      </c>
      <c r="F23" s="228"/>
      <c r="G23" s="228"/>
      <c r="H23" s="228"/>
      <c r="I23" s="260"/>
      <c r="J23" s="260"/>
    </row>
    <row r="24" spans="1:10" ht="15" customHeight="1">
      <c r="A24" s="262" t="s">
        <v>3188</v>
      </c>
      <c r="B24" s="263">
        <v>5</v>
      </c>
      <c r="C24" s="263">
        <v>0</v>
      </c>
      <c r="D24" s="263">
        <v>0</v>
      </c>
      <c r="E24" s="259">
        <f t="shared" ref="E24:E34" si="5">SUM(B24:D24)</f>
        <v>5</v>
      </c>
      <c r="F24" s="228"/>
      <c r="G24" s="228"/>
      <c r="H24" s="228"/>
      <c r="I24" s="260"/>
      <c r="J24" s="260"/>
    </row>
    <row r="25" spans="1:10" ht="16.5" customHeight="1">
      <c r="A25" s="262" t="s">
        <v>3189</v>
      </c>
      <c r="B25" s="263">
        <v>5</v>
      </c>
      <c r="C25" s="263">
        <v>0</v>
      </c>
      <c r="D25" s="263">
        <v>0</v>
      </c>
      <c r="E25" s="259">
        <f t="shared" si="5"/>
        <v>5</v>
      </c>
      <c r="F25" s="228"/>
      <c r="G25" s="228"/>
      <c r="H25" s="228"/>
      <c r="I25" s="260"/>
      <c r="J25" s="260"/>
    </row>
    <row r="26" spans="1:10" ht="15" customHeight="1">
      <c r="A26" s="262" t="s">
        <v>3190</v>
      </c>
      <c r="B26" s="263"/>
      <c r="C26" s="263"/>
      <c r="D26" s="263"/>
      <c r="E26" s="259">
        <f t="shared" si="5"/>
        <v>0</v>
      </c>
      <c r="F26" s="228"/>
      <c r="G26" s="228"/>
      <c r="H26" s="228"/>
      <c r="I26" s="260"/>
      <c r="J26" s="260"/>
    </row>
    <row r="27" spans="1:10" ht="15" customHeight="1">
      <c r="A27" s="262" t="s">
        <v>3191</v>
      </c>
      <c r="B27" s="263">
        <v>2</v>
      </c>
      <c r="C27" s="263">
        <v>0</v>
      </c>
      <c r="D27" s="263">
        <v>0</v>
      </c>
      <c r="E27" s="259">
        <f t="shared" si="5"/>
        <v>2</v>
      </c>
      <c r="F27" s="228"/>
      <c r="G27" s="228"/>
      <c r="H27" s="228"/>
      <c r="I27" s="260"/>
      <c r="J27" s="260"/>
    </row>
    <row r="28" spans="1:10" ht="15" customHeight="1">
      <c r="A28" s="262" t="s">
        <v>3192</v>
      </c>
      <c r="B28" s="263">
        <v>3</v>
      </c>
      <c r="C28" s="263">
        <v>0</v>
      </c>
      <c r="D28" s="263">
        <v>0</v>
      </c>
      <c r="E28" s="259">
        <f t="shared" si="5"/>
        <v>3</v>
      </c>
      <c r="F28" s="228"/>
      <c r="G28" s="228"/>
      <c r="H28" s="228"/>
      <c r="I28" s="260"/>
      <c r="J28" s="260"/>
    </row>
    <row r="29" spans="1:10" ht="15" customHeight="1">
      <c r="A29" s="262" t="s">
        <v>3193</v>
      </c>
      <c r="B29" s="263">
        <v>6</v>
      </c>
      <c r="C29" s="263">
        <v>0</v>
      </c>
      <c r="D29" s="263">
        <v>0</v>
      </c>
      <c r="E29" s="259">
        <f t="shared" si="5"/>
        <v>6</v>
      </c>
      <c r="F29" s="228"/>
      <c r="G29" s="228"/>
      <c r="H29" s="228"/>
      <c r="I29" s="260"/>
      <c r="J29" s="260"/>
    </row>
    <row r="30" spans="1:10" ht="15" customHeight="1">
      <c r="A30" s="262" t="s">
        <v>3194</v>
      </c>
      <c r="B30" s="263">
        <v>4</v>
      </c>
      <c r="C30" s="263">
        <v>0</v>
      </c>
      <c r="D30" s="263">
        <v>0</v>
      </c>
      <c r="E30" s="259">
        <f t="shared" si="5"/>
        <v>4</v>
      </c>
      <c r="F30" s="228"/>
      <c r="G30" s="228"/>
      <c r="H30" s="228"/>
      <c r="I30" s="260"/>
      <c r="J30" s="260"/>
    </row>
    <row r="31" spans="1:10" ht="15" customHeight="1">
      <c r="A31" s="262" t="s">
        <v>3195</v>
      </c>
      <c r="B31" s="263">
        <v>3</v>
      </c>
      <c r="C31" s="263">
        <v>0</v>
      </c>
      <c r="D31" s="263">
        <v>0</v>
      </c>
      <c r="E31" s="259">
        <f t="shared" si="5"/>
        <v>3</v>
      </c>
      <c r="F31" s="228"/>
      <c r="G31" s="228"/>
      <c r="H31" s="228"/>
    </row>
    <row r="32" spans="1:10" ht="15" customHeight="1">
      <c r="A32" s="262" t="s">
        <v>3196</v>
      </c>
      <c r="B32" s="263">
        <v>2</v>
      </c>
      <c r="C32" s="263">
        <v>0</v>
      </c>
      <c r="D32" s="263">
        <v>0</v>
      </c>
      <c r="E32" s="259">
        <f t="shared" si="5"/>
        <v>2</v>
      </c>
      <c r="F32" s="228"/>
      <c r="G32" s="228"/>
      <c r="H32" s="228"/>
    </row>
    <row r="33" spans="1:10" ht="15" customHeight="1">
      <c r="A33" s="262" t="s">
        <v>3306</v>
      </c>
      <c r="B33" s="263">
        <v>0</v>
      </c>
      <c r="C33" s="263">
        <v>0</v>
      </c>
      <c r="D33" s="263">
        <v>0</v>
      </c>
      <c r="E33" s="259">
        <f t="shared" si="5"/>
        <v>0</v>
      </c>
      <c r="G33" s="228"/>
    </row>
    <row r="34" spans="1:10" ht="15" customHeight="1">
      <c r="A34" s="262" t="s">
        <v>3411</v>
      </c>
      <c r="B34" s="263">
        <v>0</v>
      </c>
      <c r="C34" s="263">
        <v>0</v>
      </c>
      <c r="D34" s="263">
        <v>0</v>
      </c>
      <c r="E34" s="259">
        <f t="shared" si="5"/>
        <v>0</v>
      </c>
      <c r="G34" s="228"/>
    </row>
    <row r="35" spans="1:10" s="261" customFormat="1" ht="27" customHeight="1">
      <c r="A35" s="258" t="s">
        <v>52</v>
      </c>
      <c r="B35" s="259">
        <f>SUM(B36:B47)</f>
        <v>44</v>
      </c>
      <c r="C35" s="259">
        <f>SUM(C36:C47)</f>
        <v>1</v>
      </c>
      <c r="D35" s="259">
        <f>SUM(D37:D47)</f>
        <v>0</v>
      </c>
      <c r="E35" s="259">
        <f>SUM(B35:D35)</f>
        <v>45</v>
      </c>
      <c r="F35" s="260"/>
      <c r="G35" s="228"/>
      <c r="H35" s="260"/>
      <c r="I35" s="260"/>
      <c r="J35" s="260"/>
    </row>
    <row r="36" spans="1:10" ht="15" customHeight="1">
      <c r="A36" s="262" t="s">
        <v>3187</v>
      </c>
      <c r="B36" s="264">
        <f>B10-B23</f>
        <v>0</v>
      </c>
      <c r="C36" s="264">
        <f t="shared" ref="C36:D36" si="6">C10-C23</f>
        <v>0</v>
      </c>
      <c r="D36" s="264">
        <f t="shared" si="6"/>
        <v>0</v>
      </c>
      <c r="E36" s="259">
        <f t="shared" ref="E36" si="7">E10-E23</f>
        <v>0</v>
      </c>
      <c r="F36" s="260"/>
      <c r="G36" s="228"/>
      <c r="H36" s="260"/>
      <c r="I36" s="260"/>
      <c r="J36" s="260"/>
    </row>
    <row r="37" spans="1:10" ht="15" customHeight="1">
      <c r="A37" s="262" t="s">
        <v>3188</v>
      </c>
      <c r="B37" s="264">
        <f t="shared" ref="B37:D47" si="8">B11-B24</f>
        <v>2</v>
      </c>
      <c r="C37" s="264">
        <f t="shared" si="8"/>
        <v>0</v>
      </c>
      <c r="D37" s="264">
        <f t="shared" si="8"/>
        <v>0</v>
      </c>
      <c r="E37" s="259">
        <f t="shared" ref="E37:E47" si="9">E11-E24</f>
        <v>2</v>
      </c>
      <c r="F37" s="260"/>
      <c r="G37" s="228"/>
      <c r="H37" s="260"/>
      <c r="I37" s="260"/>
      <c r="J37" s="260"/>
    </row>
    <row r="38" spans="1:10" ht="15" customHeight="1">
      <c r="A38" s="262" t="s">
        <v>3189</v>
      </c>
      <c r="B38" s="264">
        <f t="shared" si="8"/>
        <v>2</v>
      </c>
      <c r="C38" s="264">
        <f t="shared" si="8"/>
        <v>0</v>
      </c>
      <c r="D38" s="264">
        <f t="shared" si="8"/>
        <v>0</v>
      </c>
      <c r="E38" s="259">
        <f t="shared" si="9"/>
        <v>2</v>
      </c>
      <c r="F38" s="260"/>
      <c r="G38" s="228"/>
      <c r="H38" s="260"/>
      <c r="I38" s="260"/>
      <c r="J38" s="260"/>
    </row>
    <row r="39" spans="1:10" ht="15" customHeight="1">
      <c r="A39" s="262" t="s">
        <v>3190</v>
      </c>
      <c r="B39" s="264">
        <f t="shared" si="8"/>
        <v>6</v>
      </c>
      <c r="C39" s="264">
        <f t="shared" si="8"/>
        <v>0</v>
      </c>
      <c r="D39" s="264">
        <f t="shared" si="8"/>
        <v>0</v>
      </c>
      <c r="E39" s="259">
        <f t="shared" si="9"/>
        <v>6</v>
      </c>
      <c r="F39" s="260"/>
      <c r="G39" s="228"/>
      <c r="H39" s="260"/>
      <c r="I39" s="260"/>
      <c r="J39" s="260"/>
    </row>
    <row r="40" spans="1:10" ht="15" customHeight="1">
      <c r="A40" s="262" t="s">
        <v>3191</v>
      </c>
      <c r="B40" s="264">
        <f t="shared" si="8"/>
        <v>9</v>
      </c>
      <c r="C40" s="264">
        <f t="shared" si="8"/>
        <v>0</v>
      </c>
      <c r="D40" s="264">
        <f t="shared" si="8"/>
        <v>0</v>
      </c>
      <c r="E40" s="259">
        <f t="shared" si="9"/>
        <v>9</v>
      </c>
      <c r="F40" s="260"/>
      <c r="G40" s="228"/>
      <c r="H40" s="260"/>
      <c r="I40" s="260"/>
      <c r="J40" s="260"/>
    </row>
    <row r="41" spans="1:10" ht="15" customHeight="1">
      <c r="A41" s="262" t="s">
        <v>3192</v>
      </c>
      <c r="B41" s="264">
        <f t="shared" si="8"/>
        <v>6</v>
      </c>
      <c r="C41" s="264">
        <f t="shared" si="8"/>
        <v>1</v>
      </c>
      <c r="D41" s="264">
        <f t="shared" si="8"/>
        <v>0</v>
      </c>
      <c r="E41" s="259">
        <f t="shared" si="9"/>
        <v>7</v>
      </c>
      <c r="F41" s="260"/>
      <c r="G41" s="228"/>
      <c r="H41" s="260"/>
      <c r="I41" s="260"/>
      <c r="J41" s="260"/>
    </row>
    <row r="42" spans="1:10" ht="15" customHeight="1">
      <c r="A42" s="262" t="s">
        <v>3193</v>
      </c>
      <c r="B42" s="264">
        <f t="shared" si="8"/>
        <v>6</v>
      </c>
      <c r="C42" s="264">
        <f t="shared" si="8"/>
        <v>0</v>
      </c>
      <c r="D42" s="264">
        <f t="shared" si="8"/>
        <v>0</v>
      </c>
      <c r="E42" s="259">
        <f t="shared" si="9"/>
        <v>6</v>
      </c>
      <c r="F42" s="260"/>
      <c r="G42" s="228"/>
      <c r="H42" s="260"/>
      <c r="I42" s="260"/>
      <c r="J42" s="260"/>
    </row>
    <row r="43" spans="1:10" ht="15" customHeight="1">
      <c r="A43" s="262" t="s">
        <v>3194</v>
      </c>
      <c r="B43" s="264">
        <f t="shared" si="8"/>
        <v>8</v>
      </c>
      <c r="C43" s="264">
        <f t="shared" si="8"/>
        <v>0</v>
      </c>
      <c r="D43" s="264">
        <f t="shared" si="8"/>
        <v>0</v>
      </c>
      <c r="E43" s="259">
        <f t="shared" si="9"/>
        <v>8</v>
      </c>
      <c r="F43" s="260"/>
      <c r="G43" s="228"/>
      <c r="H43" s="260"/>
      <c r="I43" s="260"/>
      <c r="J43" s="260"/>
    </row>
    <row r="44" spans="1:10" ht="15" customHeight="1">
      <c r="A44" s="262" t="s">
        <v>3195</v>
      </c>
      <c r="B44" s="264">
        <f t="shared" si="8"/>
        <v>1</v>
      </c>
      <c r="C44" s="264">
        <f t="shared" si="8"/>
        <v>0</v>
      </c>
      <c r="D44" s="264">
        <f t="shared" si="8"/>
        <v>0</v>
      </c>
      <c r="E44" s="259">
        <f t="shared" si="9"/>
        <v>1</v>
      </c>
      <c r="F44" s="260"/>
      <c r="G44" s="260"/>
      <c r="H44" s="260"/>
      <c r="I44" s="260"/>
      <c r="J44" s="260"/>
    </row>
    <row r="45" spans="1:10" ht="15" customHeight="1">
      <c r="A45" s="262" t="s">
        <v>3196</v>
      </c>
      <c r="B45" s="264">
        <f t="shared" si="8"/>
        <v>3</v>
      </c>
      <c r="C45" s="264">
        <f t="shared" si="8"/>
        <v>0</v>
      </c>
      <c r="D45" s="264">
        <f t="shared" si="8"/>
        <v>0</v>
      </c>
      <c r="E45" s="259">
        <f t="shared" si="9"/>
        <v>3</v>
      </c>
      <c r="F45" s="260"/>
      <c r="G45" s="260"/>
      <c r="H45" s="260"/>
      <c r="I45" s="260"/>
      <c r="J45" s="260"/>
    </row>
    <row r="46" spans="1:10" ht="15" customHeight="1">
      <c r="A46" s="262" t="s">
        <v>3306</v>
      </c>
      <c r="B46" s="264">
        <f t="shared" si="8"/>
        <v>0</v>
      </c>
      <c r="C46" s="264">
        <f t="shared" si="8"/>
        <v>0</v>
      </c>
      <c r="D46" s="264">
        <f t="shared" si="8"/>
        <v>0</v>
      </c>
      <c r="E46" s="259">
        <f t="shared" si="9"/>
        <v>0</v>
      </c>
      <c r="F46" s="260"/>
      <c r="G46" s="260"/>
      <c r="H46" s="260"/>
      <c r="I46" s="260"/>
      <c r="J46" s="260"/>
    </row>
    <row r="47" spans="1:10" ht="15" customHeight="1">
      <c r="A47" s="262" t="s">
        <v>3411</v>
      </c>
      <c r="B47" s="264">
        <f t="shared" si="8"/>
        <v>1</v>
      </c>
      <c r="C47" s="264">
        <f t="shared" si="8"/>
        <v>0</v>
      </c>
      <c r="D47" s="264">
        <f t="shared" si="8"/>
        <v>0</v>
      </c>
      <c r="E47" s="259">
        <f t="shared" si="9"/>
        <v>1</v>
      </c>
      <c r="F47" s="260"/>
      <c r="G47" s="260"/>
      <c r="H47" s="260"/>
      <c r="I47" s="260"/>
      <c r="J47" s="260"/>
    </row>
    <row r="48" spans="1:10">
      <c r="A48" s="241"/>
      <c r="B48" s="241"/>
      <c r="C48" s="241"/>
      <c r="D48" s="241"/>
      <c r="E48" s="266"/>
    </row>
    <row r="50" spans="5:5">
      <c r="E50" s="267"/>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0" t="s">
        <v>33</v>
      </c>
      <c r="B1" s="351"/>
      <c r="C1" s="351"/>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3636</v>
      </c>
      <c r="B6" s="9"/>
      <c r="C6" s="9"/>
    </row>
    <row r="7" spans="1:9" s="78" customFormat="1" ht="21.75" customHeight="1">
      <c r="A7" s="51"/>
      <c r="B7" s="365"/>
      <c r="C7" s="365"/>
      <c r="D7" s="365"/>
      <c r="E7" s="109"/>
    </row>
    <row r="8" spans="1:9" s="78" customFormat="1" ht="21.75" customHeight="1">
      <c r="A8" s="52"/>
      <c r="B8" s="45" t="s">
        <v>35</v>
      </c>
      <c r="C8" s="45" t="s">
        <v>36</v>
      </c>
      <c r="D8" s="45" t="s">
        <v>37</v>
      </c>
      <c r="E8" s="45" t="s">
        <v>38</v>
      </c>
    </row>
    <row r="9" spans="1:9" s="8" customFormat="1" ht="26.25" customHeight="1">
      <c r="A9" s="54" t="s">
        <v>38</v>
      </c>
      <c r="B9" s="137">
        <f>SUM(B11:B26)</f>
        <v>794</v>
      </c>
      <c r="C9" s="137">
        <f>SUM(C11:C26)</f>
        <v>1</v>
      </c>
      <c r="D9" s="137">
        <f>SUM(D11:D26)</f>
        <v>1</v>
      </c>
      <c r="E9" s="137">
        <f>SUM(B9:D9)</f>
        <v>796</v>
      </c>
      <c r="F9" s="10"/>
    </row>
    <row r="10" spans="1:9" s="8" customFormat="1" ht="9" customHeight="1">
      <c r="A10" s="53"/>
      <c r="B10" s="137"/>
      <c r="C10" s="137"/>
      <c r="D10" s="137"/>
      <c r="E10" s="137"/>
      <c r="F10" s="10"/>
    </row>
    <row r="11" spans="1:9" s="8" customFormat="1" ht="14.45" customHeight="1">
      <c r="A11" s="199" t="s">
        <v>1618</v>
      </c>
      <c r="B11" s="282">
        <v>4</v>
      </c>
      <c r="C11" s="282">
        <v>0</v>
      </c>
      <c r="D11" s="282">
        <v>0</v>
      </c>
      <c r="E11" s="213">
        <f t="shared" ref="E11:E27" si="0">SUM(B11:D11)</f>
        <v>4</v>
      </c>
      <c r="F11" s="212"/>
      <c r="G11" s="212"/>
      <c r="H11" s="212"/>
      <c r="I11" s="212"/>
    </row>
    <row r="12" spans="1:9" s="8" customFormat="1" ht="14.45" customHeight="1">
      <c r="A12" s="199" t="s">
        <v>1619</v>
      </c>
      <c r="B12" s="282">
        <v>10</v>
      </c>
      <c r="C12" s="282">
        <v>0</v>
      </c>
      <c r="D12" s="282">
        <v>0</v>
      </c>
      <c r="E12" s="213">
        <f t="shared" si="0"/>
        <v>10</v>
      </c>
      <c r="F12" s="212"/>
      <c r="G12" s="212"/>
      <c r="H12" s="212"/>
      <c r="I12" s="212"/>
    </row>
    <row r="13" spans="1:9" s="8" customFormat="1" ht="14.45" customHeight="1">
      <c r="A13" s="199" t="s">
        <v>1620</v>
      </c>
      <c r="B13" s="282">
        <v>5</v>
      </c>
      <c r="C13" s="282">
        <v>0</v>
      </c>
      <c r="D13" s="282">
        <v>0</v>
      </c>
      <c r="E13" s="213">
        <f t="shared" si="0"/>
        <v>5</v>
      </c>
      <c r="F13" s="212"/>
      <c r="G13" s="212"/>
      <c r="H13" s="212"/>
      <c r="I13" s="212"/>
    </row>
    <row r="14" spans="1:9" s="8" customFormat="1" ht="14.45" customHeight="1">
      <c r="A14" s="199" t="s">
        <v>1621</v>
      </c>
      <c r="B14" s="282">
        <v>48</v>
      </c>
      <c r="C14" s="282">
        <v>0</v>
      </c>
      <c r="D14" s="282">
        <v>0</v>
      </c>
      <c r="E14" s="213">
        <f t="shared" si="0"/>
        <v>48</v>
      </c>
      <c r="F14" s="212"/>
      <c r="G14" s="212"/>
      <c r="H14" s="212"/>
      <c r="I14" s="212"/>
    </row>
    <row r="15" spans="1:9" s="8" customFormat="1" ht="14.45" customHeight="1">
      <c r="A15" s="199" t="s">
        <v>1622</v>
      </c>
      <c r="B15" s="282">
        <v>14</v>
      </c>
      <c r="C15" s="282">
        <v>0</v>
      </c>
      <c r="D15" s="282">
        <v>0</v>
      </c>
      <c r="E15" s="213">
        <f t="shared" si="0"/>
        <v>14</v>
      </c>
      <c r="F15" s="212"/>
      <c r="G15" s="212"/>
      <c r="H15" s="212"/>
      <c r="I15" s="212"/>
    </row>
    <row r="16" spans="1:9" s="8" customFormat="1" ht="14.45" customHeight="1">
      <c r="A16" s="199" t="s">
        <v>1623</v>
      </c>
      <c r="B16" s="282">
        <v>5</v>
      </c>
      <c r="C16" s="282">
        <v>0</v>
      </c>
      <c r="D16" s="282">
        <v>0</v>
      </c>
      <c r="E16" s="213">
        <f t="shared" si="0"/>
        <v>5</v>
      </c>
      <c r="F16" s="212"/>
      <c r="G16" s="212"/>
      <c r="H16" s="212"/>
      <c r="I16" s="212"/>
    </row>
    <row r="17" spans="1:9" s="8" customFormat="1" ht="14.45" customHeight="1">
      <c r="A17" s="199" t="s">
        <v>1624</v>
      </c>
      <c r="B17" s="282">
        <v>66</v>
      </c>
      <c r="C17" s="282">
        <v>0</v>
      </c>
      <c r="D17" s="282">
        <v>0</v>
      </c>
      <c r="E17" s="213">
        <f t="shared" si="0"/>
        <v>66</v>
      </c>
      <c r="F17" s="212"/>
      <c r="G17" s="212"/>
      <c r="H17" s="212"/>
      <c r="I17" s="212"/>
    </row>
    <row r="18" spans="1:9" s="8" customFormat="1" ht="14.45" customHeight="1">
      <c r="A18" s="199" t="s">
        <v>1625</v>
      </c>
      <c r="B18" s="282">
        <v>53</v>
      </c>
      <c r="C18" s="282">
        <v>0</v>
      </c>
      <c r="D18" s="282">
        <v>0</v>
      </c>
      <c r="E18" s="213">
        <f t="shared" si="0"/>
        <v>53</v>
      </c>
      <c r="F18" s="212"/>
      <c r="G18" s="212"/>
      <c r="H18" s="212"/>
      <c r="I18" s="212"/>
    </row>
    <row r="19" spans="1:9" s="8" customFormat="1" ht="14.45" customHeight="1">
      <c r="A19" s="199" t="s">
        <v>1626</v>
      </c>
      <c r="B19" s="282">
        <v>17</v>
      </c>
      <c r="C19" s="282">
        <v>0</v>
      </c>
      <c r="D19" s="282">
        <v>0</v>
      </c>
      <c r="E19" s="213">
        <f t="shared" si="0"/>
        <v>17</v>
      </c>
      <c r="F19" s="212"/>
      <c r="G19" s="212"/>
      <c r="H19" s="212"/>
      <c r="I19" s="212"/>
    </row>
    <row r="20" spans="1:9" s="8" customFormat="1" ht="14.45" customHeight="1">
      <c r="A20" s="199" t="s">
        <v>1627</v>
      </c>
      <c r="B20" s="282">
        <v>21</v>
      </c>
      <c r="C20" s="282">
        <v>0</v>
      </c>
      <c r="D20" s="282">
        <v>1</v>
      </c>
      <c r="E20" s="213">
        <f t="shared" si="0"/>
        <v>22</v>
      </c>
      <c r="F20" s="212"/>
      <c r="G20" s="212"/>
      <c r="H20" s="212"/>
      <c r="I20" s="212"/>
    </row>
    <row r="21" spans="1:9" s="8" customFormat="1" ht="14.45" customHeight="1">
      <c r="A21" s="199" t="s">
        <v>1628</v>
      </c>
      <c r="B21" s="282">
        <v>67</v>
      </c>
      <c r="C21" s="282">
        <v>0</v>
      </c>
      <c r="D21" s="282">
        <v>0</v>
      </c>
      <c r="E21" s="213">
        <f t="shared" si="0"/>
        <v>67</v>
      </c>
      <c r="F21" s="212"/>
      <c r="G21" s="212"/>
      <c r="H21" s="212"/>
      <c r="I21" s="212"/>
    </row>
    <row r="22" spans="1:9" s="8" customFormat="1" ht="14.45" customHeight="1">
      <c r="A22" s="199" t="s">
        <v>1629</v>
      </c>
      <c r="B22" s="282">
        <v>157</v>
      </c>
      <c r="C22" s="282">
        <v>0</v>
      </c>
      <c r="D22" s="282">
        <v>0</v>
      </c>
      <c r="E22" s="213">
        <f t="shared" si="0"/>
        <v>157</v>
      </c>
      <c r="F22" s="212"/>
      <c r="G22" s="212"/>
      <c r="H22" s="212"/>
      <c r="I22" s="212"/>
    </row>
    <row r="23" spans="1:9" s="8" customFormat="1" ht="14.45" customHeight="1">
      <c r="A23" s="199" t="s">
        <v>1630</v>
      </c>
      <c r="B23" s="282">
        <v>74</v>
      </c>
      <c r="C23" s="282">
        <v>0</v>
      </c>
      <c r="D23" s="282">
        <v>0</v>
      </c>
      <c r="E23" s="213">
        <f t="shared" si="0"/>
        <v>74</v>
      </c>
      <c r="F23" s="212"/>
      <c r="G23" s="212"/>
      <c r="H23" s="212"/>
      <c r="I23" s="212"/>
    </row>
    <row r="24" spans="1:9" s="8" customFormat="1" ht="14.45" customHeight="1">
      <c r="A24" s="199" t="s">
        <v>1631</v>
      </c>
      <c r="B24" s="282">
        <v>55</v>
      </c>
      <c r="C24" s="282">
        <v>1</v>
      </c>
      <c r="D24" s="282">
        <v>0</v>
      </c>
      <c r="E24" s="213">
        <f t="shared" si="0"/>
        <v>56</v>
      </c>
      <c r="F24" s="212"/>
      <c r="G24" s="212"/>
      <c r="H24" s="212"/>
      <c r="I24" s="212"/>
    </row>
    <row r="25" spans="1:9" s="8" customFormat="1" ht="14.45" customHeight="1">
      <c r="A25" s="199" t="s">
        <v>1632</v>
      </c>
      <c r="B25" s="282">
        <v>50</v>
      </c>
      <c r="C25" s="282">
        <v>0</v>
      </c>
      <c r="D25" s="282">
        <v>0</v>
      </c>
      <c r="E25" s="213">
        <f t="shared" si="0"/>
        <v>50</v>
      </c>
      <c r="F25" s="212"/>
      <c r="G25" s="212"/>
      <c r="H25" s="212"/>
      <c r="I25" s="212"/>
    </row>
    <row r="26" spans="1:9" s="8" customFormat="1" ht="22.5" customHeight="1">
      <c r="A26" s="268" t="s">
        <v>1633</v>
      </c>
      <c r="B26" s="282">
        <v>148</v>
      </c>
      <c r="C26" s="282">
        <v>0</v>
      </c>
      <c r="D26" s="282">
        <v>0</v>
      </c>
      <c r="E26" s="269">
        <f t="shared" si="0"/>
        <v>148</v>
      </c>
      <c r="F26" s="212"/>
      <c r="G26" s="212"/>
      <c r="H26" s="212"/>
      <c r="I26" s="212"/>
    </row>
    <row r="27" spans="1:9" s="8" customFormat="1" ht="14.45" customHeight="1">
      <c r="A27" s="199" t="s">
        <v>3381</v>
      </c>
      <c r="B27" s="270">
        <v>0</v>
      </c>
      <c r="C27" s="270">
        <v>0</v>
      </c>
      <c r="D27" s="270">
        <v>0</v>
      </c>
      <c r="E27" s="269">
        <f t="shared" si="0"/>
        <v>0</v>
      </c>
      <c r="F27" s="212"/>
      <c r="G27" s="212"/>
      <c r="H27" s="212"/>
      <c r="I27" s="212"/>
    </row>
    <row r="28" spans="1:9" ht="9" customHeight="1">
      <c r="A28" s="64"/>
    </row>
    <row r="29" spans="1:9" ht="12.75" customHeight="1">
      <c r="A29" s="364"/>
      <c r="B29" s="364"/>
      <c r="C29" s="364"/>
      <c r="D29" s="364"/>
      <c r="E29" s="364"/>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230" customWidth="1"/>
    <col min="2" max="2" width="10.5703125" style="230" customWidth="1"/>
    <col min="3" max="5" width="9.7109375" style="230" customWidth="1"/>
    <col min="6" max="6" width="15.140625" style="230" customWidth="1"/>
    <col min="7" max="9" width="11.42578125" style="230"/>
    <col min="10" max="10" width="2.140625" style="230" customWidth="1"/>
    <col min="11" max="16384" width="11.42578125" style="230"/>
  </cols>
  <sheetData>
    <row r="1" spans="1:10" s="241" customFormat="1" ht="15.75" customHeight="1">
      <c r="A1" s="367" t="s">
        <v>33</v>
      </c>
      <c r="B1" s="368"/>
      <c r="C1" s="368"/>
      <c r="D1" s="271"/>
      <c r="E1" s="271"/>
      <c r="F1" s="272" t="s">
        <v>102</v>
      </c>
    </row>
    <row r="2" spans="1:10" s="241" customFormat="1" ht="5.25" customHeight="1">
      <c r="A2" s="242"/>
      <c r="B2" s="240"/>
      <c r="C2" s="240"/>
      <c r="D2" s="240"/>
      <c r="E2" s="240"/>
    </row>
    <row r="3" spans="1:10" s="273" customFormat="1" ht="15" customHeight="1">
      <c r="A3" s="243" t="s">
        <v>95</v>
      </c>
      <c r="B3" s="243"/>
      <c r="C3" s="243"/>
      <c r="D3" s="243"/>
      <c r="E3" s="243"/>
    </row>
    <row r="4" spans="1:10" s="273" customFormat="1" ht="15" customHeight="1">
      <c r="A4" s="246" t="s">
        <v>13</v>
      </c>
      <c r="B4" s="247"/>
      <c r="C4" s="247"/>
      <c r="D4" s="247"/>
      <c r="E4" s="247"/>
      <c r="F4" s="274"/>
    </row>
    <row r="5" spans="1:10" s="275" customFormat="1" ht="6" customHeight="1">
      <c r="A5" s="250"/>
      <c r="B5" s="251"/>
      <c r="C5" s="251"/>
      <c r="D5" s="251"/>
      <c r="E5" s="251"/>
    </row>
    <row r="6" spans="1:10" s="255" customFormat="1" ht="15" customHeight="1" thickBot="1">
      <c r="A6" s="301" t="s">
        <v>3636</v>
      </c>
      <c r="B6" s="254"/>
      <c r="C6" s="254"/>
    </row>
    <row r="7" spans="1:10" s="273" customFormat="1" ht="21.75" customHeight="1">
      <c r="A7" s="276"/>
      <c r="B7" s="361"/>
      <c r="C7" s="361"/>
      <c r="D7" s="361"/>
      <c r="E7" s="256"/>
    </row>
    <row r="8" spans="1:10" s="273" customFormat="1" ht="21.75" customHeight="1">
      <c r="A8" s="277"/>
      <c r="B8" s="257" t="s">
        <v>35</v>
      </c>
      <c r="C8" s="257" t="s">
        <v>36</v>
      </c>
      <c r="D8" s="257" t="s">
        <v>37</v>
      </c>
      <c r="E8" s="257" t="s">
        <v>38</v>
      </c>
    </row>
    <row r="9" spans="1:10" s="255" customFormat="1" ht="26.25" customHeight="1">
      <c r="A9" s="278" t="s">
        <v>38</v>
      </c>
      <c r="B9" s="279">
        <f>SUM(B10:B25)</f>
        <v>77</v>
      </c>
      <c r="C9" s="279">
        <f>SUM(C10:C25)</f>
        <v>1</v>
      </c>
      <c r="D9" s="279">
        <f>SUM(D10:D25)</f>
        <v>0</v>
      </c>
      <c r="E9" s="279">
        <f>SUM(B9:D9)</f>
        <v>78</v>
      </c>
      <c r="F9" s="280"/>
    </row>
    <row r="10" spans="1:10" s="255" customFormat="1" ht="15.6" customHeight="1">
      <c r="A10" s="281" t="s">
        <v>1618</v>
      </c>
      <c r="B10" s="282">
        <v>1</v>
      </c>
      <c r="C10" s="282">
        <v>0</v>
      </c>
      <c r="D10" s="282">
        <v>0</v>
      </c>
      <c r="E10" s="283">
        <f t="shared" ref="E10:E15" si="0">SUM(B10:D10)</f>
        <v>1</v>
      </c>
      <c r="F10" s="228"/>
      <c r="G10" s="228"/>
      <c r="H10" s="228"/>
      <c r="I10" s="228"/>
    </row>
    <row r="11" spans="1:10" s="255" customFormat="1" ht="15.6" customHeight="1">
      <c r="A11" s="281" t="s">
        <v>1619</v>
      </c>
      <c r="B11" s="282">
        <v>1</v>
      </c>
      <c r="C11" s="282">
        <v>0</v>
      </c>
      <c r="D11" s="282">
        <v>0</v>
      </c>
      <c r="E11" s="283">
        <f t="shared" si="0"/>
        <v>1</v>
      </c>
      <c r="F11" s="228"/>
      <c r="G11" s="228"/>
      <c r="H11" s="228"/>
      <c r="I11" s="228"/>
      <c r="J11" s="228"/>
    </row>
    <row r="12" spans="1:10" s="255" customFormat="1" ht="15.6" customHeight="1">
      <c r="A12" s="281" t="s">
        <v>1620</v>
      </c>
      <c r="B12" s="282">
        <v>5</v>
      </c>
      <c r="C12" s="282">
        <v>0</v>
      </c>
      <c r="D12" s="282">
        <v>0</v>
      </c>
      <c r="E12" s="283">
        <f t="shared" si="0"/>
        <v>5</v>
      </c>
      <c r="F12" s="228"/>
      <c r="G12" s="228"/>
      <c r="H12" s="228"/>
      <c r="I12" s="228"/>
      <c r="J12" s="228"/>
    </row>
    <row r="13" spans="1:10" s="255" customFormat="1" ht="15.6" customHeight="1">
      <c r="A13" s="281" t="s">
        <v>1621</v>
      </c>
      <c r="B13" s="282">
        <v>6</v>
      </c>
      <c r="C13" s="282">
        <v>0</v>
      </c>
      <c r="D13" s="282">
        <v>0</v>
      </c>
      <c r="E13" s="283">
        <f t="shared" si="0"/>
        <v>6</v>
      </c>
      <c r="F13" s="228"/>
      <c r="G13" s="228"/>
      <c r="H13" s="228"/>
      <c r="I13" s="228"/>
      <c r="J13" s="228"/>
    </row>
    <row r="14" spans="1:10" s="255" customFormat="1" ht="15.6" customHeight="1">
      <c r="A14" s="281" t="s">
        <v>1622</v>
      </c>
      <c r="B14" s="282">
        <v>5</v>
      </c>
      <c r="C14" s="282">
        <v>0</v>
      </c>
      <c r="D14" s="282">
        <v>0</v>
      </c>
      <c r="E14" s="283">
        <f t="shared" si="0"/>
        <v>5</v>
      </c>
      <c r="F14" s="228"/>
      <c r="G14" s="228"/>
      <c r="H14" s="228"/>
      <c r="I14" s="228"/>
      <c r="J14" s="228"/>
    </row>
    <row r="15" spans="1:10" s="255" customFormat="1" ht="15.6" customHeight="1">
      <c r="A15" s="281" t="s">
        <v>1623</v>
      </c>
      <c r="B15" s="282">
        <v>1</v>
      </c>
      <c r="C15" s="282">
        <v>0</v>
      </c>
      <c r="D15" s="282">
        <v>0</v>
      </c>
      <c r="E15" s="283">
        <f t="shared" si="0"/>
        <v>1</v>
      </c>
      <c r="F15" s="228"/>
      <c r="G15" s="228"/>
      <c r="H15" s="228"/>
      <c r="I15" s="228"/>
      <c r="J15" s="228"/>
    </row>
    <row r="16" spans="1:10" s="255" customFormat="1" ht="15.6" customHeight="1">
      <c r="A16" s="281" t="s">
        <v>1624</v>
      </c>
      <c r="B16" s="282">
        <v>16</v>
      </c>
      <c r="C16" s="282">
        <v>0</v>
      </c>
      <c r="D16" s="282">
        <v>0</v>
      </c>
      <c r="E16" s="283">
        <f t="shared" ref="E16:E25" si="1">SUM(B16:D16)</f>
        <v>16</v>
      </c>
      <c r="F16" s="228"/>
      <c r="G16" s="228"/>
      <c r="H16" s="228"/>
      <c r="I16" s="228"/>
      <c r="J16" s="228"/>
    </row>
    <row r="17" spans="1:10" s="255" customFormat="1" ht="15.6" customHeight="1">
      <c r="A17" s="281" t="s">
        <v>1625</v>
      </c>
      <c r="B17" s="282">
        <v>6</v>
      </c>
      <c r="C17" s="282">
        <v>0</v>
      </c>
      <c r="D17" s="282">
        <v>0</v>
      </c>
      <c r="E17" s="283">
        <f t="shared" si="1"/>
        <v>6</v>
      </c>
      <c r="F17" s="228"/>
      <c r="G17" s="228"/>
      <c r="H17" s="228"/>
      <c r="I17" s="228"/>
      <c r="J17" s="228"/>
    </row>
    <row r="18" spans="1:10" s="255" customFormat="1" ht="15.6" customHeight="1">
      <c r="A18" s="281" t="s">
        <v>1626</v>
      </c>
      <c r="B18" s="282">
        <v>2</v>
      </c>
      <c r="C18" s="282">
        <v>0</v>
      </c>
      <c r="D18" s="282">
        <v>0</v>
      </c>
      <c r="E18" s="283">
        <f t="shared" si="1"/>
        <v>2</v>
      </c>
      <c r="F18" s="228"/>
      <c r="G18" s="228"/>
      <c r="H18" s="228"/>
      <c r="I18" s="228"/>
      <c r="J18" s="228"/>
    </row>
    <row r="19" spans="1:10" s="255" customFormat="1" ht="15.6" customHeight="1">
      <c r="A19" s="281" t="s">
        <v>1627</v>
      </c>
      <c r="B19" s="282">
        <v>1</v>
      </c>
      <c r="C19" s="282">
        <v>0</v>
      </c>
      <c r="D19" s="282">
        <v>0</v>
      </c>
      <c r="E19" s="283">
        <f t="shared" si="1"/>
        <v>1</v>
      </c>
      <c r="F19" s="228"/>
      <c r="G19" s="228"/>
      <c r="H19" s="228"/>
      <c r="I19" s="228"/>
      <c r="J19" s="228"/>
    </row>
    <row r="20" spans="1:10" s="255" customFormat="1" ht="15.6" customHeight="1">
      <c r="A20" s="281" t="s">
        <v>1628</v>
      </c>
      <c r="B20" s="282">
        <v>3</v>
      </c>
      <c r="C20" s="282">
        <v>0</v>
      </c>
      <c r="D20" s="282">
        <v>0</v>
      </c>
      <c r="E20" s="283">
        <f t="shared" si="1"/>
        <v>3</v>
      </c>
      <c r="F20" s="228"/>
      <c r="G20" s="228"/>
      <c r="H20" s="228"/>
      <c r="I20" s="228"/>
      <c r="J20" s="228"/>
    </row>
    <row r="21" spans="1:10" s="255" customFormat="1" ht="15.6" customHeight="1">
      <c r="A21" s="281" t="s">
        <v>1629</v>
      </c>
      <c r="B21" s="282">
        <v>7</v>
      </c>
      <c r="C21" s="282">
        <v>0</v>
      </c>
      <c r="D21" s="282">
        <v>0</v>
      </c>
      <c r="E21" s="283">
        <f t="shared" si="1"/>
        <v>7</v>
      </c>
      <c r="F21" s="228"/>
      <c r="G21" s="228"/>
      <c r="H21" s="228"/>
      <c r="I21" s="228"/>
      <c r="J21" s="228"/>
    </row>
    <row r="22" spans="1:10" s="255" customFormat="1" ht="15.6" customHeight="1">
      <c r="A22" s="281" t="s">
        <v>1630</v>
      </c>
      <c r="B22" s="282">
        <v>2</v>
      </c>
      <c r="C22" s="282">
        <v>0</v>
      </c>
      <c r="D22" s="282">
        <v>0</v>
      </c>
      <c r="E22" s="283">
        <f t="shared" si="1"/>
        <v>2</v>
      </c>
      <c r="F22" s="228"/>
      <c r="G22" s="228"/>
      <c r="H22" s="228"/>
      <c r="I22" s="228"/>
      <c r="J22" s="228"/>
    </row>
    <row r="23" spans="1:10" s="255" customFormat="1" ht="15.6" customHeight="1">
      <c r="A23" s="281" t="s">
        <v>1631</v>
      </c>
      <c r="B23" s="282">
        <v>3</v>
      </c>
      <c r="C23" s="282">
        <v>0</v>
      </c>
      <c r="D23" s="282">
        <v>0</v>
      </c>
      <c r="E23" s="283">
        <f t="shared" si="1"/>
        <v>3</v>
      </c>
      <c r="F23" s="228"/>
      <c r="G23" s="228"/>
      <c r="H23" s="228"/>
      <c r="I23" s="228"/>
      <c r="J23" s="228"/>
    </row>
    <row r="24" spans="1:10" s="255" customFormat="1" ht="15.6" customHeight="1">
      <c r="A24" s="281" t="s">
        <v>1632</v>
      </c>
      <c r="B24" s="282">
        <v>9</v>
      </c>
      <c r="C24" s="282">
        <v>1</v>
      </c>
      <c r="D24" s="282">
        <v>0</v>
      </c>
      <c r="E24" s="283">
        <f t="shared" si="1"/>
        <v>10</v>
      </c>
      <c r="F24" s="284"/>
      <c r="G24" s="230"/>
      <c r="H24" s="230"/>
      <c r="I24" s="230"/>
      <c r="J24" s="228"/>
    </row>
    <row r="25" spans="1:10" s="255" customFormat="1" ht="15.6" customHeight="1">
      <c r="A25" s="281" t="s">
        <v>1633</v>
      </c>
      <c r="B25" s="282">
        <v>9</v>
      </c>
      <c r="C25" s="282">
        <v>0</v>
      </c>
      <c r="D25" s="282">
        <v>0</v>
      </c>
      <c r="E25" s="283">
        <f t="shared" si="1"/>
        <v>9</v>
      </c>
      <c r="F25" s="230"/>
      <c r="G25" s="230"/>
      <c r="H25" s="230"/>
      <c r="I25" s="230"/>
    </row>
    <row r="26" spans="1:10" ht="30" customHeight="1">
      <c r="A26" s="366" t="s">
        <v>20</v>
      </c>
      <c r="B26" s="366">
        <v>0</v>
      </c>
      <c r="C26" s="366">
        <v>0</v>
      </c>
      <c r="D26" s="366"/>
      <c r="E26" s="366"/>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E45" sqref="E45:E47"/>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8" customWidth="1"/>
    <col min="7" max="10" width="11.42578125" style="228"/>
    <col min="11" max="16384" width="11.42578125" style="11"/>
  </cols>
  <sheetData>
    <row r="1" spans="1:10" s="2" customFormat="1" ht="15.75" customHeight="1">
      <c r="A1" s="340" t="s">
        <v>33</v>
      </c>
      <c r="B1" s="351"/>
      <c r="C1" s="351"/>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3" t="s">
        <v>3636</v>
      </c>
      <c r="B6" s="344"/>
      <c r="C6" s="9"/>
      <c r="D6" s="9"/>
      <c r="E6" s="9"/>
    </row>
    <row r="7" spans="1:10" s="67" customFormat="1" ht="21.75" customHeight="1">
      <c r="A7" s="345"/>
      <c r="B7" s="347"/>
      <c r="C7" s="347"/>
      <c r="D7" s="347"/>
      <c r="E7" s="44"/>
    </row>
    <row r="8" spans="1:10" s="67" customFormat="1" ht="21.75" customHeight="1">
      <c r="A8" s="346"/>
      <c r="B8" s="45" t="s">
        <v>35</v>
      </c>
      <c r="C8" s="45" t="s">
        <v>36</v>
      </c>
      <c r="D8" s="45" t="s">
        <v>37</v>
      </c>
      <c r="E8" s="45" t="s">
        <v>38</v>
      </c>
    </row>
    <row r="9" spans="1:10" s="8" customFormat="1" ht="21" customHeight="1">
      <c r="A9" s="54" t="s">
        <v>38</v>
      </c>
      <c r="B9" s="269">
        <f>SUM(B12:B14)</f>
        <v>794</v>
      </c>
      <c r="C9" s="269">
        <f>SUM(C12:C14)</f>
        <v>1</v>
      </c>
      <c r="D9" s="269">
        <f>SUM(D12:D14)</f>
        <v>1</v>
      </c>
      <c r="E9" s="269">
        <f>SUM(B9:D9)</f>
        <v>796</v>
      </c>
      <c r="F9" s="10"/>
    </row>
    <row r="10" spans="1:10" s="8" customFormat="1" ht="9" customHeight="1">
      <c r="A10" s="54"/>
      <c r="B10" s="269"/>
      <c r="C10" s="269"/>
      <c r="D10" s="269"/>
      <c r="E10" s="269"/>
      <c r="F10" s="10"/>
    </row>
    <row r="11" spans="1:10" s="8" customFormat="1" ht="12" customHeight="1">
      <c r="A11" s="54" t="s">
        <v>0</v>
      </c>
      <c r="B11" s="298"/>
      <c r="C11" s="298"/>
      <c r="D11" s="298"/>
      <c r="E11" s="298"/>
    </row>
    <row r="12" spans="1:10" s="8" customFormat="1" ht="12" customHeight="1">
      <c r="A12" s="62" t="s">
        <v>3200</v>
      </c>
      <c r="B12" s="298">
        <v>713</v>
      </c>
      <c r="C12" s="298">
        <v>0</v>
      </c>
      <c r="D12" s="298">
        <v>0</v>
      </c>
      <c r="E12" s="269">
        <f t="shared" ref="E12:E41" si="0">SUM(B12:D12)</f>
        <v>713</v>
      </c>
      <c r="F12" s="228"/>
      <c r="G12" s="228"/>
      <c r="H12" s="228"/>
      <c r="I12" s="228"/>
      <c r="J12" s="228"/>
    </row>
    <row r="13" spans="1:10" s="8" customFormat="1" ht="12" customHeight="1">
      <c r="A13" s="62" t="s">
        <v>3201</v>
      </c>
      <c r="B13" s="298">
        <v>46</v>
      </c>
      <c r="C13" s="298">
        <v>1</v>
      </c>
      <c r="D13" s="298">
        <v>1</v>
      </c>
      <c r="E13" s="269">
        <f t="shared" si="0"/>
        <v>48</v>
      </c>
      <c r="F13" s="228"/>
      <c r="G13" s="228"/>
      <c r="H13" s="228"/>
      <c r="I13" s="228"/>
      <c r="J13" s="228"/>
    </row>
    <row r="14" spans="1:10" s="8" customFormat="1" ht="12" customHeight="1">
      <c r="A14" s="62" t="s">
        <v>3202</v>
      </c>
      <c r="B14" s="298">
        <v>35</v>
      </c>
      <c r="C14" s="298">
        <v>0</v>
      </c>
      <c r="D14" s="298">
        <v>0</v>
      </c>
      <c r="E14" s="269">
        <f t="shared" si="0"/>
        <v>35</v>
      </c>
      <c r="F14" s="228"/>
      <c r="G14" s="228"/>
      <c r="H14" s="228"/>
      <c r="I14" s="228"/>
      <c r="J14" s="228"/>
    </row>
    <row r="15" spans="1:10" s="8" customFormat="1" ht="9" customHeight="1">
      <c r="A15" s="62"/>
      <c r="B15" s="298"/>
      <c r="C15" s="298"/>
      <c r="D15" s="298"/>
      <c r="E15" s="269"/>
      <c r="F15" s="228"/>
      <c r="G15" s="228"/>
      <c r="H15" s="228"/>
      <c r="I15" s="228"/>
      <c r="J15" s="228"/>
    </row>
    <row r="16" spans="1:10" s="8" customFormat="1" ht="12" customHeight="1">
      <c r="A16" s="54" t="s">
        <v>1</v>
      </c>
      <c r="B16" s="298"/>
      <c r="C16" s="298"/>
      <c r="D16" s="298"/>
      <c r="E16" s="269"/>
      <c r="F16" s="228"/>
      <c r="G16" s="228"/>
      <c r="H16" s="228"/>
      <c r="I16" s="228"/>
      <c r="J16" s="228"/>
    </row>
    <row r="17" spans="1:10" s="88" customFormat="1" ht="12" customHeight="1">
      <c r="A17" s="81" t="s">
        <v>3575</v>
      </c>
      <c r="B17" s="298">
        <v>0</v>
      </c>
      <c r="C17" s="298">
        <v>0</v>
      </c>
      <c r="D17" s="298">
        <v>0</v>
      </c>
      <c r="E17" s="269">
        <f>SUM(B17:D17)</f>
        <v>0</v>
      </c>
      <c r="F17" s="228"/>
      <c r="G17" s="228"/>
      <c r="H17" s="228"/>
      <c r="I17" s="228"/>
      <c r="J17" s="228"/>
    </row>
    <row r="18" spans="1:10" s="88" customFormat="1" ht="12" customHeight="1">
      <c r="A18" s="81" t="s">
        <v>3475</v>
      </c>
      <c r="B18" s="298">
        <v>303</v>
      </c>
      <c r="C18" s="298">
        <v>0</v>
      </c>
      <c r="D18" s="298">
        <v>0</v>
      </c>
      <c r="E18" s="269">
        <f t="shared" si="0"/>
        <v>303</v>
      </c>
      <c r="F18" s="228"/>
      <c r="G18" s="228"/>
      <c r="H18" s="228"/>
      <c r="I18" s="228"/>
      <c r="J18" s="228"/>
    </row>
    <row r="19" spans="1:10" s="88" customFormat="1" ht="12" customHeight="1">
      <c r="A19" s="81" t="s">
        <v>3476</v>
      </c>
      <c r="B19" s="298">
        <v>25</v>
      </c>
      <c r="C19" s="298">
        <v>0</v>
      </c>
      <c r="D19" s="298">
        <v>0</v>
      </c>
      <c r="E19" s="269">
        <f t="shared" si="0"/>
        <v>25</v>
      </c>
      <c r="F19" s="228"/>
      <c r="G19" s="228"/>
      <c r="H19" s="228"/>
      <c r="I19" s="228"/>
      <c r="J19" s="228"/>
    </row>
    <row r="20" spans="1:10" s="88" customFormat="1" ht="12" customHeight="1">
      <c r="A20" s="81" t="s">
        <v>3477</v>
      </c>
      <c r="B20" s="299">
        <v>75</v>
      </c>
      <c r="C20" s="299">
        <v>0</v>
      </c>
      <c r="D20" s="298">
        <v>0</v>
      </c>
      <c r="E20" s="269">
        <f t="shared" si="0"/>
        <v>75</v>
      </c>
      <c r="F20" s="228"/>
      <c r="G20" s="228"/>
      <c r="H20" s="228"/>
      <c r="I20" s="228"/>
      <c r="J20" s="228"/>
    </row>
    <row r="21" spans="1:10" s="88" customFormat="1" ht="12" customHeight="1">
      <c r="A21" s="81" t="s">
        <v>3275</v>
      </c>
      <c r="B21" s="298">
        <v>10</v>
      </c>
      <c r="C21" s="298">
        <v>0</v>
      </c>
      <c r="D21" s="298">
        <v>0</v>
      </c>
      <c r="E21" s="269">
        <f t="shared" si="0"/>
        <v>10</v>
      </c>
      <c r="F21" s="228"/>
      <c r="G21" s="228"/>
      <c r="H21" s="228"/>
      <c r="I21" s="228"/>
      <c r="J21" s="228"/>
    </row>
    <row r="22" spans="1:10" s="88" customFormat="1" ht="12" customHeight="1">
      <c r="A22" s="81" t="s">
        <v>3478</v>
      </c>
      <c r="B22" s="298">
        <v>41</v>
      </c>
      <c r="C22" s="298">
        <v>0</v>
      </c>
      <c r="D22" s="298">
        <v>0</v>
      </c>
      <c r="E22" s="269">
        <f t="shared" si="0"/>
        <v>41</v>
      </c>
      <c r="F22" s="228"/>
      <c r="G22" s="228"/>
      <c r="H22" s="228"/>
      <c r="I22" s="228"/>
      <c r="J22" s="228"/>
    </row>
    <row r="23" spans="1:10" s="88" customFormat="1" ht="12" customHeight="1">
      <c r="A23" s="81" t="s">
        <v>3479</v>
      </c>
      <c r="B23" s="298">
        <v>8</v>
      </c>
      <c r="C23" s="298">
        <v>0</v>
      </c>
      <c r="D23" s="298">
        <v>0</v>
      </c>
      <c r="E23" s="269">
        <f t="shared" si="0"/>
        <v>8</v>
      </c>
      <c r="F23" s="228"/>
      <c r="G23" s="228"/>
      <c r="H23" s="228"/>
      <c r="I23" s="228"/>
      <c r="J23" s="228"/>
    </row>
    <row r="24" spans="1:10" s="88" customFormat="1" ht="21.6" customHeight="1">
      <c r="A24" s="81" t="s">
        <v>3646</v>
      </c>
      <c r="B24" s="298">
        <v>1</v>
      </c>
      <c r="C24" s="298">
        <v>0</v>
      </c>
      <c r="D24" s="298">
        <v>0</v>
      </c>
      <c r="E24" s="269">
        <f t="shared" si="0"/>
        <v>1</v>
      </c>
      <c r="F24" s="228"/>
      <c r="G24" s="228"/>
      <c r="H24" s="228"/>
      <c r="I24" s="228"/>
      <c r="J24" s="228"/>
    </row>
    <row r="25" spans="1:10" s="88" customFormat="1" ht="12" customHeight="1">
      <c r="A25" s="81" t="s">
        <v>3355</v>
      </c>
      <c r="B25" s="298">
        <v>5</v>
      </c>
      <c r="C25" s="298">
        <v>0</v>
      </c>
      <c r="D25" s="298">
        <v>0</v>
      </c>
      <c r="E25" s="269">
        <f t="shared" si="0"/>
        <v>5</v>
      </c>
      <c r="F25" s="228"/>
      <c r="G25" s="228"/>
      <c r="H25" s="228"/>
      <c r="I25" s="228"/>
      <c r="J25" s="228"/>
    </row>
    <row r="26" spans="1:10" s="88" customFormat="1" ht="12" customHeight="1">
      <c r="A26" s="81" t="s">
        <v>3434</v>
      </c>
      <c r="B26" s="298">
        <v>4</v>
      </c>
      <c r="C26" s="298">
        <v>0</v>
      </c>
      <c r="D26" s="298">
        <v>0</v>
      </c>
      <c r="E26" s="269">
        <f t="shared" si="0"/>
        <v>4</v>
      </c>
      <c r="F26" s="228"/>
      <c r="G26" s="228"/>
      <c r="H26" s="228"/>
      <c r="I26" s="228"/>
      <c r="J26" s="228"/>
    </row>
    <row r="27" spans="1:10" s="88" customFormat="1" ht="12" customHeight="1">
      <c r="A27" s="81" t="s">
        <v>3435</v>
      </c>
      <c r="B27" s="298">
        <v>12</v>
      </c>
      <c r="C27" s="298">
        <v>0</v>
      </c>
      <c r="D27" s="298">
        <v>0</v>
      </c>
      <c r="E27" s="269">
        <f t="shared" si="0"/>
        <v>12</v>
      </c>
      <c r="F27" s="228"/>
      <c r="G27" s="228"/>
      <c r="H27" s="228"/>
      <c r="I27" s="228"/>
      <c r="J27" s="228"/>
    </row>
    <row r="28" spans="1:10" s="88" customFormat="1" ht="12" customHeight="1">
      <c r="A28" s="81" t="s">
        <v>3453</v>
      </c>
      <c r="B28" s="298">
        <v>17</v>
      </c>
      <c r="C28" s="298">
        <v>0</v>
      </c>
      <c r="D28" s="298">
        <v>0</v>
      </c>
      <c r="E28" s="269">
        <f t="shared" si="0"/>
        <v>17</v>
      </c>
      <c r="F28" s="228"/>
      <c r="G28" s="228"/>
      <c r="H28" s="228"/>
      <c r="I28" s="228"/>
      <c r="J28" s="228"/>
    </row>
    <row r="29" spans="1:10" s="88" customFormat="1" ht="12" customHeight="1">
      <c r="A29" s="81" t="s">
        <v>3356</v>
      </c>
      <c r="B29" s="299">
        <v>8</v>
      </c>
      <c r="C29" s="299">
        <v>0</v>
      </c>
      <c r="D29" s="298">
        <v>0</v>
      </c>
      <c r="E29" s="269">
        <f t="shared" si="0"/>
        <v>8</v>
      </c>
      <c r="F29" s="228"/>
      <c r="G29" s="228"/>
      <c r="H29" s="228"/>
      <c r="I29" s="228"/>
      <c r="J29" s="228"/>
    </row>
    <row r="30" spans="1:10" s="15" customFormat="1" ht="12" customHeight="1">
      <c r="A30" s="81" t="s">
        <v>3480</v>
      </c>
      <c r="B30" s="298">
        <v>7</v>
      </c>
      <c r="C30" s="298">
        <v>0</v>
      </c>
      <c r="D30" s="298">
        <v>0</v>
      </c>
      <c r="E30" s="269">
        <f t="shared" si="0"/>
        <v>7</v>
      </c>
      <c r="F30" s="228"/>
      <c r="G30" s="228"/>
      <c r="H30" s="228"/>
      <c r="I30" s="228"/>
      <c r="J30" s="228"/>
    </row>
    <row r="31" spans="1:10" s="15" customFormat="1" ht="12" customHeight="1">
      <c r="A31" s="81" t="s">
        <v>3276</v>
      </c>
      <c r="B31" s="298">
        <v>5</v>
      </c>
      <c r="C31" s="298">
        <v>0</v>
      </c>
      <c r="D31" s="298">
        <v>0</v>
      </c>
      <c r="E31" s="269">
        <f t="shared" si="0"/>
        <v>5</v>
      </c>
      <c r="F31" s="228"/>
      <c r="G31" s="228"/>
      <c r="H31" s="228"/>
      <c r="I31" s="228"/>
      <c r="J31" s="228"/>
    </row>
    <row r="32" spans="1:10" s="15" customFormat="1" ht="12" customHeight="1">
      <c r="A32" s="81" t="s">
        <v>3481</v>
      </c>
      <c r="B32" s="298">
        <v>7</v>
      </c>
      <c r="C32" s="298">
        <v>0</v>
      </c>
      <c r="D32" s="298">
        <v>0</v>
      </c>
      <c r="E32" s="269">
        <f t="shared" si="0"/>
        <v>7</v>
      </c>
      <c r="F32" s="228"/>
      <c r="G32" s="228"/>
      <c r="H32" s="228"/>
      <c r="I32" s="228"/>
      <c r="J32" s="228"/>
    </row>
    <row r="33" spans="1:10" s="15" customFormat="1" ht="12" customHeight="1">
      <c r="A33" s="81" t="s">
        <v>3482</v>
      </c>
      <c r="B33" s="298">
        <v>48</v>
      </c>
      <c r="C33" s="298">
        <v>0</v>
      </c>
      <c r="D33" s="298">
        <v>0</v>
      </c>
      <c r="E33" s="269">
        <f t="shared" si="0"/>
        <v>48</v>
      </c>
      <c r="F33" s="228"/>
      <c r="G33" s="228"/>
      <c r="H33" s="228"/>
      <c r="I33" s="228"/>
      <c r="J33" s="228"/>
    </row>
    <row r="34" spans="1:10" s="15" customFormat="1" ht="12" customHeight="1">
      <c r="A34" s="81" t="s">
        <v>3454</v>
      </c>
      <c r="B34" s="298">
        <v>29</v>
      </c>
      <c r="C34" s="298">
        <v>0</v>
      </c>
      <c r="D34" s="298">
        <v>0</v>
      </c>
      <c r="E34" s="269">
        <f t="shared" si="0"/>
        <v>29</v>
      </c>
      <c r="F34" s="228"/>
      <c r="G34" s="228"/>
      <c r="H34" s="228"/>
      <c r="I34" s="228"/>
      <c r="J34" s="228"/>
    </row>
    <row r="35" spans="1:10" s="15" customFormat="1" ht="12" customHeight="1">
      <c r="A35" s="81" t="s">
        <v>3277</v>
      </c>
      <c r="B35" s="298">
        <v>6</v>
      </c>
      <c r="C35" s="298">
        <v>1</v>
      </c>
      <c r="D35" s="298">
        <v>0</v>
      </c>
      <c r="E35" s="269">
        <f t="shared" si="0"/>
        <v>7</v>
      </c>
      <c r="F35" s="228"/>
      <c r="G35" s="228"/>
      <c r="H35" s="228"/>
      <c r="I35" s="228"/>
      <c r="J35" s="228"/>
    </row>
    <row r="36" spans="1:10" s="15" customFormat="1" ht="23.25" customHeight="1">
      <c r="A36" s="81" t="s">
        <v>3436</v>
      </c>
      <c r="B36" s="298">
        <v>45</v>
      </c>
      <c r="C36" s="298">
        <v>0</v>
      </c>
      <c r="D36" s="298">
        <v>0</v>
      </c>
      <c r="E36" s="269">
        <f t="shared" si="0"/>
        <v>45</v>
      </c>
      <c r="F36" s="228"/>
      <c r="G36" s="228"/>
      <c r="H36" s="228"/>
      <c r="I36" s="228"/>
      <c r="J36" s="228"/>
    </row>
    <row r="37" spans="1:10" s="15" customFormat="1" ht="12" customHeight="1">
      <c r="A37" s="81" t="s">
        <v>3278</v>
      </c>
      <c r="B37" s="298">
        <v>1</v>
      </c>
      <c r="C37" s="298">
        <v>0</v>
      </c>
      <c r="D37" s="298">
        <v>0</v>
      </c>
      <c r="E37" s="269">
        <f t="shared" si="0"/>
        <v>1</v>
      </c>
      <c r="F37" s="228"/>
      <c r="G37" s="228"/>
      <c r="H37" s="228"/>
      <c r="I37" s="228"/>
      <c r="J37" s="228"/>
    </row>
    <row r="38" spans="1:10" s="15" customFormat="1" ht="12" customHeight="1">
      <c r="A38" s="81" t="s">
        <v>3483</v>
      </c>
      <c r="B38" s="299">
        <v>50</v>
      </c>
      <c r="C38" s="299">
        <v>0</v>
      </c>
      <c r="D38" s="298">
        <v>0</v>
      </c>
      <c r="E38" s="269">
        <f t="shared" si="0"/>
        <v>50</v>
      </c>
      <c r="F38" s="228"/>
      <c r="G38" s="228"/>
      <c r="H38" s="228"/>
      <c r="I38" s="228"/>
      <c r="J38" s="228"/>
    </row>
    <row r="39" spans="1:10" s="15" customFormat="1" ht="12" customHeight="1">
      <c r="A39" s="81" t="s">
        <v>3484</v>
      </c>
      <c r="B39" s="298">
        <v>15</v>
      </c>
      <c r="C39" s="298">
        <v>0</v>
      </c>
      <c r="D39" s="298">
        <v>1</v>
      </c>
      <c r="E39" s="269">
        <f t="shared" si="0"/>
        <v>16</v>
      </c>
      <c r="F39" s="228"/>
      <c r="G39" s="228"/>
      <c r="H39" s="228"/>
      <c r="I39" s="228"/>
      <c r="J39" s="228"/>
    </row>
    <row r="40" spans="1:10" s="15" customFormat="1" ht="24" customHeight="1">
      <c r="A40" s="81" t="s">
        <v>3279</v>
      </c>
      <c r="B40" s="298">
        <v>24</v>
      </c>
      <c r="C40" s="298">
        <v>0</v>
      </c>
      <c r="D40" s="298">
        <v>0</v>
      </c>
      <c r="E40" s="269">
        <f t="shared" si="0"/>
        <v>24</v>
      </c>
      <c r="F40" s="228"/>
      <c r="G40" s="228"/>
      <c r="H40" s="228"/>
      <c r="I40" s="228"/>
      <c r="J40" s="228"/>
    </row>
    <row r="41" spans="1:10" s="15" customFormat="1" ht="23.25" customHeight="1">
      <c r="A41" s="81" t="s">
        <v>3280</v>
      </c>
      <c r="B41" s="298">
        <v>8</v>
      </c>
      <c r="C41" s="298">
        <v>0</v>
      </c>
      <c r="D41" s="298">
        <v>0</v>
      </c>
      <c r="E41" s="269">
        <f t="shared" si="0"/>
        <v>8</v>
      </c>
      <c r="F41" s="228"/>
      <c r="G41" s="228"/>
      <c r="H41" s="228"/>
      <c r="I41" s="228"/>
      <c r="J41" s="228"/>
    </row>
    <row r="42" spans="1:10" s="15" customFormat="1" ht="12.6" customHeight="1">
      <c r="A42" s="81" t="s">
        <v>3485</v>
      </c>
      <c r="B42" s="298">
        <v>1</v>
      </c>
      <c r="C42" s="298">
        <v>0</v>
      </c>
      <c r="D42" s="298">
        <v>0</v>
      </c>
      <c r="E42" s="269">
        <f>SUM(B42:D42)</f>
        <v>1</v>
      </c>
      <c r="F42" s="228"/>
      <c r="G42" s="228"/>
      <c r="H42" s="228"/>
      <c r="I42" s="228"/>
      <c r="J42" s="228"/>
    </row>
    <row r="43" spans="1:10" s="15" customFormat="1" ht="12" customHeight="1">
      <c r="A43" s="81" t="s">
        <v>3357</v>
      </c>
      <c r="B43" s="298">
        <v>5</v>
      </c>
      <c r="C43" s="298">
        <v>0</v>
      </c>
      <c r="D43" s="298">
        <v>0</v>
      </c>
      <c r="E43" s="269">
        <f>SUM(B43:D43)</f>
        <v>5</v>
      </c>
      <c r="F43" s="228"/>
      <c r="G43" s="228"/>
      <c r="H43" s="228"/>
      <c r="I43" s="228"/>
      <c r="J43" s="228"/>
    </row>
    <row r="44" spans="1:10" s="15" customFormat="1" ht="12" customHeight="1">
      <c r="A44" s="81" t="s">
        <v>3437</v>
      </c>
      <c r="B44" s="298">
        <v>25</v>
      </c>
      <c r="C44" s="298">
        <v>0</v>
      </c>
      <c r="D44" s="298">
        <v>0</v>
      </c>
      <c r="E44" s="269">
        <f t="shared" ref="E44:E47" si="1">SUM(B44:D44)</f>
        <v>25</v>
      </c>
      <c r="F44" s="228"/>
      <c r="G44" s="228"/>
      <c r="H44" s="228"/>
      <c r="I44" s="228"/>
      <c r="J44" s="228"/>
    </row>
    <row r="45" spans="1:10" s="15" customFormat="1" ht="12" customHeight="1">
      <c r="A45" s="81" t="s">
        <v>3413</v>
      </c>
      <c r="B45" s="298">
        <v>2</v>
      </c>
      <c r="C45" s="298">
        <v>0</v>
      </c>
      <c r="D45" s="298">
        <v>0</v>
      </c>
      <c r="E45" s="269">
        <f t="shared" si="1"/>
        <v>2</v>
      </c>
      <c r="F45" s="228"/>
      <c r="G45" s="228"/>
      <c r="H45" s="228"/>
      <c r="I45" s="228"/>
      <c r="J45" s="228"/>
    </row>
    <row r="46" spans="1:10" s="15" customFormat="1" ht="12" customHeight="1">
      <c r="A46" s="81" t="s">
        <v>3647</v>
      </c>
      <c r="B46" s="298">
        <v>1</v>
      </c>
      <c r="C46" s="298">
        <v>0</v>
      </c>
      <c r="D46" s="298">
        <v>0</v>
      </c>
      <c r="E46" s="269">
        <f t="shared" si="1"/>
        <v>1</v>
      </c>
      <c r="F46" s="228"/>
      <c r="G46" s="228"/>
      <c r="H46" s="228"/>
      <c r="I46" s="228"/>
      <c r="J46" s="228"/>
    </row>
    <row r="47" spans="1:10" s="15" customFormat="1" ht="12" customHeight="1">
      <c r="A47" s="81" t="s">
        <v>3486</v>
      </c>
      <c r="B47" s="299">
        <v>6</v>
      </c>
      <c r="C47" s="299">
        <v>0</v>
      </c>
      <c r="D47" s="298">
        <v>0</v>
      </c>
      <c r="E47" s="269">
        <f t="shared" si="1"/>
        <v>6</v>
      </c>
      <c r="F47" s="228"/>
      <c r="G47" s="228"/>
      <c r="H47" s="228"/>
      <c r="I47" s="228"/>
      <c r="J47" s="228"/>
    </row>
    <row r="48" spans="1:10" s="15" customFormat="1" ht="12" customHeight="1">
      <c r="A48" s="81"/>
      <c r="B48" s="298"/>
      <c r="C48" s="298"/>
      <c r="D48" s="298"/>
      <c r="E48" s="269"/>
      <c r="F48" s="228"/>
      <c r="G48" s="228"/>
      <c r="H48" s="228"/>
      <c r="I48" s="228"/>
      <c r="J48" s="228"/>
    </row>
    <row r="49" spans="1:10" s="15" customFormat="1" ht="12" customHeight="1">
      <c r="A49" s="81"/>
      <c r="B49" s="298"/>
      <c r="C49" s="298"/>
      <c r="D49" s="298"/>
      <c r="E49" s="269"/>
      <c r="F49" s="228"/>
      <c r="G49" s="228"/>
      <c r="H49" s="228"/>
      <c r="I49" s="228"/>
      <c r="J49" s="228"/>
    </row>
    <row r="50" spans="1:10" s="15" customFormat="1" ht="12" customHeight="1">
      <c r="A50" s="81"/>
      <c r="B50" s="298"/>
      <c r="C50" s="298"/>
      <c r="D50" s="298"/>
      <c r="E50" s="269"/>
      <c r="F50" s="228"/>
      <c r="G50" s="228"/>
      <c r="H50" s="228"/>
      <c r="I50" s="228"/>
      <c r="J50" s="228"/>
    </row>
    <row r="51" spans="1:10" s="15" customFormat="1" ht="12" customHeight="1">
      <c r="A51" s="81"/>
      <c r="B51" s="298"/>
      <c r="C51" s="298"/>
      <c r="D51" s="298"/>
      <c r="E51" s="269"/>
      <c r="F51" s="228"/>
      <c r="G51" s="228"/>
      <c r="H51" s="228"/>
      <c r="I51" s="228"/>
      <c r="J51" s="228"/>
    </row>
    <row r="52" spans="1:10" s="15" customFormat="1" ht="12" customHeight="1">
      <c r="A52" s="81"/>
      <c r="B52" s="298"/>
      <c r="C52" s="298"/>
      <c r="D52" s="298"/>
      <c r="E52" s="269"/>
      <c r="F52" s="228"/>
      <c r="G52" s="228"/>
      <c r="H52" s="228"/>
      <c r="I52" s="228"/>
      <c r="J52" s="228"/>
    </row>
    <row r="53" spans="1:10" s="15" customFormat="1" ht="12" customHeight="1">
      <c r="A53" s="81"/>
      <c r="B53" s="298"/>
      <c r="C53" s="298"/>
      <c r="D53" s="298"/>
      <c r="E53" s="269"/>
      <c r="F53" s="228"/>
      <c r="G53" s="228"/>
      <c r="H53" s="228"/>
      <c r="I53" s="228"/>
      <c r="J53" s="228"/>
    </row>
    <row r="54" spans="1:10" s="15" customFormat="1" ht="12" customHeight="1">
      <c r="A54" s="81"/>
      <c r="B54" s="298"/>
      <c r="C54" s="298"/>
      <c r="D54" s="298"/>
      <c r="E54" s="269"/>
      <c r="F54" s="228"/>
      <c r="G54" s="228"/>
      <c r="H54" s="228"/>
      <c r="I54" s="228"/>
      <c r="J54" s="228"/>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activeCell="A13" sqref="A13:XFD13"/>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0" t="s">
        <v>33</v>
      </c>
      <c r="B1" s="351"/>
      <c r="C1" s="351"/>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3" t="s">
        <v>3636</v>
      </c>
      <c r="B6" s="344"/>
      <c r="C6" s="9"/>
      <c r="D6" s="9"/>
      <c r="E6" s="10"/>
    </row>
    <row r="7" spans="1:10" s="67" customFormat="1" ht="21.75" customHeight="1">
      <c r="A7" s="345"/>
      <c r="B7" s="347"/>
      <c r="C7" s="347"/>
      <c r="D7" s="347"/>
      <c r="E7" s="309"/>
    </row>
    <row r="8" spans="1:10" s="67" customFormat="1" ht="21.75" customHeight="1">
      <c r="A8" s="346"/>
      <c r="B8" s="286" t="s">
        <v>35</v>
      </c>
      <c r="C8" s="286" t="s">
        <v>36</v>
      </c>
      <c r="D8" s="286" t="s">
        <v>37</v>
      </c>
      <c r="E8" s="310" t="s">
        <v>38</v>
      </c>
    </row>
    <row r="9" spans="1:10" s="8" customFormat="1" ht="21" customHeight="1">
      <c r="A9" s="287" t="s">
        <v>38</v>
      </c>
      <c r="B9" s="311">
        <f>SUM(B12:B30)</f>
        <v>77</v>
      </c>
      <c r="C9" s="311">
        <f>SUM(C12:C30)</f>
        <v>1</v>
      </c>
      <c r="D9" s="288">
        <f>SUM(D12:D30)</f>
        <v>0</v>
      </c>
      <c r="E9" s="311">
        <f>SUM(E12:E30)</f>
        <v>78</v>
      </c>
      <c r="F9" s="10"/>
    </row>
    <row r="10" spans="1:10" s="8" customFormat="1" ht="9" customHeight="1">
      <c r="A10" s="62"/>
      <c r="B10" s="88"/>
      <c r="C10" s="66"/>
      <c r="D10" s="66"/>
      <c r="E10" s="311"/>
    </row>
    <row r="11" spans="1:10" s="8" customFormat="1" ht="12" customHeight="1">
      <c r="A11" s="287" t="s">
        <v>1</v>
      </c>
      <c r="B11" s="88"/>
      <c r="C11" s="66"/>
      <c r="D11" s="66"/>
      <c r="E11" s="311"/>
    </row>
    <row r="12" spans="1:10" s="88" customFormat="1" ht="18" customHeight="1">
      <c r="A12" s="81" t="s">
        <v>3575</v>
      </c>
      <c r="B12" s="298">
        <v>0</v>
      </c>
      <c r="C12" s="298">
        <v>0</v>
      </c>
      <c r="D12" s="298">
        <v>0</v>
      </c>
      <c r="E12" s="137">
        <f t="shared" ref="E12:E27" si="0">SUM(B12:D12)</f>
        <v>0</v>
      </c>
      <c r="F12" s="228"/>
      <c r="G12" s="228"/>
      <c r="H12" s="228"/>
      <c r="I12" s="228"/>
      <c r="J12" s="228"/>
    </row>
    <row r="13" spans="1:10" s="88" customFormat="1" ht="26.25" customHeight="1">
      <c r="A13" s="81" t="s">
        <v>3390</v>
      </c>
      <c r="B13" s="298">
        <v>1</v>
      </c>
      <c r="C13" s="298">
        <v>0</v>
      </c>
      <c r="D13" s="298">
        <v>0</v>
      </c>
      <c r="E13" s="137">
        <f t="shared" si="0"/>
        <v>1</v>
      </c>
      <c r="F13" s="228"/>
      <c r="G13" s="228"/>
      <c r="H13" s="228"/>
      <c r="I13" s="228"/>
      <c r="J13" s="228"/>
    </row>
    <row r="14" spans="1:10" s="88" customFormat="1" ht="18" customHeight="1">
      <c r="A14" s="81" t="s">
        <v>3391</v>
      </c>
      <c r="B14" s="298">
        <v>1</v>
      </c>
      <c r="C14" s="298">
        <v>0</v>
      </c>
      <c r="D14" s="298">
        <v>0</v>
      </c>
      <c r="E14" s="137">
        <f t="shared" si="0"/>
        <v>1</v>
      </c>
      <c r="F14" s="228"/>
      <c r="G14" s="228"/>
      <c r="H14" s="228"/>
      <c r="I14" s="228"/>
      <c r="J14" s="228"/>
    </row>
    <row r="15" spans="1:10" s="88" customFormat="1" ht="18" customHeight="1">
      <c r="A15" s="81" t="s">
        <v>3392</v>
      </c>
      <c r="B15" s="298">
        <v>2</v>
      </c>
      <c r="C15" s="298">
        <v>0</v>
      </c>
      <c r="D15" s="298">
        <v>0</v>
      </c>
      <c r="E15" s="137">
        <f t="shared" si="0"/>
        <v>2</v>
      </c>
      <c r="F15" s="228"/>
      <c r="G15" s="228"/>
      <c r="H15" s="228"/>
      <c r="I15" s="228"/>
      <c r="J15" s="228"/>
    </row>
    <row r="16" spans="1:10" s="88" customFormat="1" ht="18" customHeight="1">
      <c r="A16" s="81" t="s">
        <v>3206</v>
      </c>
      <c r="B16" s="298">
        <v>1</v>
      </c>
      <c r="C16" s="298">
        <v>0</v>
      </c>
      <c r="D16" s="298">
        <v>0</v>
      </c>
      <c r="E16" s="137">
        <f t="shared" si="0"/>
        <v>1</v>
      </c>
      <c r="F16" s="228"/>
      <c r="G16" s="228"/>
      <c r="H16" s="228"/>
      <c r="I16" s="228"/>
      <c r="J16" s="228"/>
    </row>
    <row r="17" spans="1:10" s="88" customFormat="1" ht="26.25" customHeight="1">
      <c r="A17" s="81" t="s">
        <v>3393</v>
      </c>
      <c r="B17" s="298">
        <v>27</v>
      </c>
      <c r="C17" s="298">
        <v>1</v>
      </c>
      <c r="D17" s="298">
        <v>0</v>
      </c>
      <c r="E17" s="137">
        <f t="shared" si="0"/>
        <v>28</v>
      </c>
      <c r="F17" s="228"/>
      <c r="G17" s="228"/>
      <c r="H17" s="228"/>
      <c r="I17" s="228"/>
      <c r="J17" s="228"/>
    </row>
    <row r="18" spans="1:10" s="88" customFormat="1" ht="26.25" customHeight="1">
      <c r="A18" s="81" t="s">
        <v>3394</v>
      </c>
      <c r="B18" s="298">
        <v>2</v>
      </c>
      <c r="C18" s="298">
        <v>0</v>
      </c>
      <c r="D18" s="298">
        <v>0</v>
      </c>
      <c r="E18" s="137">
        <f t="shared" si="0"/>
        <v>2</v>
      </c>
      <c r="F18" s="228"/>
      <c r="G18" s="228"/>
      <c r="H18" s="228"/>
      <c r="I18" s="228"/>
      <c r="J18" s="228"/>
    </row>
    <row r="19" spans="1:10" s="88" customFormat="1" ht="26.25" customHeight="1">
      <c r="A19" s="81" t="s">
        <v>3395</v>
      </c>
      <c r="B19" s="298">
        <v>3</v>
      </c>
      <c r="C19" s="298">
        <v>0</v>
      </c>
      <c r="D19" s="298">
        <v>0</v>
      </c>
      <c r="E19" s="137">
        <f t="shared" si="0"/>
        <v>3</v>
      </c>
      <c r="F19" s="228"/>
      <c r="G19" s="228"/>
      <c r="H19" s="228"/>
      <c r="I19" s="228"/>
      <c r="J19" s="228"/>
    </row>
    <row r="20" spans="1:10" s="88" customFormat="1" ht="18" customHeight="1">
      <c r="A20" s="81" t="s">
        <v>3396</v>
      </c>
      <c r="B20" s="298">
        <v>5</v>
      </c>
      <c r="C20" s="298">
        <v>0</v>
      </c>
      <c r="D20" s="298">
        <v>0</v>
      </c>
      <c r="E20" s="137">
        <f t="shared" si="0"/>
        <v>5</v>
      </c>
      <c r="F20" s="228"/>
      <c r="G20" s="228"/>
      <c r="H20" s="228"/>
      <c r="I20" s="228"/>
      <c r="J20" s="228"/>
    </row>
    <row r="21" spans="1:10" s="88" customFormat="1" ht="18" customHeight="1">
      <c r="A21" s="81" t="s">
        <v>3397</v>
      </c>
      <c r="B21" s="298">
        <v>17</v>
      </c>
      <c r="C21" s="298">
        <v>0</v>
      </c>
      <c r="D21" s="298">
        <v>0</v>
      </c>
      <c r="E21" s="137">
        <f t="shared" si="0"/>
        <v>17</v>
      </c>
      <c r="F21" s="228"/>
      <c r="G21" s="228"/>
      <c r="H21" s="228"/>
      <c r="I21" s="228"/>
      <c r="J21" s="228"/>
    </row>
    <row r="22" spans="1:10" s="88" customFormat="1" ht="18" customHeight="1">
      <c r="A22" s="81" t="s">
        <v>3209</v>
      </c>
      <c r="B22" s="298">
        <v>8</v>
      </c>
      <c r="C22" s="298">
        <v>0</v>
      </c>
      <c r="D22" s="298">
        <v>0</v>
      </c>
      <c r="E22" s="137">
        <f t="shared" si="0"/>
        <v>8</v>
      </c>
      <c r="F22" s="228"/>
      <c r="G22" s="228"/>
      <c r="H22" s="228"/>
      <c r="I22" s="228"/>
      <c r="J22" s="228"/>
    </row>
    <row r="23" spans="1:10" s="88" customFormat="1" ht="18" customHeight="1">
      <c r="A23" s="81" t="s">
        <v>3210</v>
      </c>
      <c r="B23" s="298">
        <v>1</v>
      </c>
      <c r="C23" s="298">
        <v>0</v>
      </c>
      <c r="D23" s="298">
        <v>0</v>
      </c>
      <c r="E23" s="137">
        <f t="shared" si="0"/>
        <v>1</v>
      </c>
      <c r="F23" s="228"/>
      <c r="G23" s="228"/>
      <c r="H23" s="228"/>
      <c r="I23" s="228"/>
      <c r="J23" s="228"/>
    </row>
    <row r="24" spans="1:10" s="88" customFormat="1" ht="18" customHeight="1">
      <c r="A24" s="81" t="s">
        <v>3505</v>
      </c>
      <c r="B24" s="298">
        <v>2</v>
      </c>
      <c r="C24" s="298">
        <v>0</v>
      </c>
      <c r="D24" s="298">
        <v>0</v>
      </c>
      <c r="E24" s="137">
        <f t="shared" si="0"/>
        <v>2</v>
      </c>
      <c r="F24" s="228"/>
      <c r="G24" s="228"/>
      <c r="H24" s="228"/>
      <c r="I24" s="228"/>
      <c r="J24" s="228"/>
    </row>
    <row r="25" spans="1:10" s="88" customFormat="1" ht="18" customHeight="1">
      <c r="A25" s="81" t="s">
        <v>3421</v>
      </c>
      <c r="B25" s="298">
        <v>1</v>
      </c>
      <c r="C25" s="298">
        <v>0</v>
      </c>
      <c r="D25" s="298">
        <v>0</v>
      </c>
      <c r="E25" s="137">
        <f t="shared" si="0"/>
        <v>1</v>
      </c>
      <c r="F25" s="228"/>
      <c r="G25" s="228"/>
      <c r="H25" s="228"/>
      <c r="I25" s="228"/>
      <c r="J25" s="228"/>
    </row>
    <row r="26" spans="1:10" s="88" customFormat="1" ht="18" customHeight="1">
      <c r="A26" s="81" t="s">
        <v>3332</v>
      </c>
      <c r="B26" s="298">
        <v>2</v>
      </c>
      <c r="C26" s="298">
        <v>0</v>
      </c>
      <c r="D26" s="298">
        <v>0</v>
      </c>
      <c r="E26" s="137">
        <f t="shared" si="0"/>
        <v>2</v>
      </c>
      <c r="F26" s="228"/>
      <c r="G26" s="228"/>
      <c r="H26" s="228"/>
      <c r="I26" s="228"/>
      <c r="J26" s="228"/>
    </row>
    <row r="27" spans="1:10" s="88" customFormat="1" ht="18" customHeight="1">
      <c r="A27" s="81" t="s">
        <v>3507</v>
      </c>
      <c r="B27" s="298">
        <v>4</v>
      </c>
      <c r="C27" s="298">
        <v>0</v>
      </c>
      <c r="D27" s="298">
        <v>0</v>
      </c>
      <c r="E27" s="137">
        <f t="shared" si="0"/>
        <v>4</v>
      </c>
      <c r="F27" s="228"/>
      <c r="G27" s="228"/>
      <c r="H27" s="228"/>
      <c r="I27" s="228"/>
      <c r="J27" s="228"/>
    </row>
    <row r="28" spans="1:10" s="88" customFormat="1" ht="21.6" customHeight="1">
      <c r="A28" s="81"/>
      <c r="B28" s="298"/>
      <c r="C28" s="298"/>
      <c r="D28" s="298"/>
      <c r="E28" s="137"/>
      <c r="F28" s="228"/>
      <c r="G28" s="228"/>
      <c r="H28" s="228"/>
      <c r="I28" s="228"/>
      <c r="J28" s="228"/>
    </row>
    <row r="29" spans="1:10" s="88" customFormat="1" ht="21.6" customHeight="1">
      <c r="A29" s="81"/>
      <c r="B29" s="298"/>
      <c r="C29" s="298"/>
      <c r="D29" s="298"/>
      <c r="E29" s="137"/>
      <c r="F29" s="228"/>
      <c r="G29" s="228"/>
      <c r="H29" s="228"/>
      <c r="I29" s="228"/>
      <c r="J29" s="228"/>
    </row>
    <row r="30" spans="1:10" s="88" customFormat="1" ht="21.6" customHeight="1">
      <c r="A30" s="81"/>
      <c r="B30" s="298"/>
      <c r="C30" s="298"/>
      <c r="D30" s="298"/>
      <c r="E30" s="137"/>
      <c r="F30" s="228"/>
      <c r="G30" s="228"/>
      <c r="H30" s="228"/>
      <c r="I30" s="228"/>
      <c r="J30" s="228"/>
    </row>
    <row r="31" spans="1:10" ht="15" customHeight="1">
      <c r="E31" s="127"/>
    </row>
    <row r="32" spans="1:10" ht="15" customHeight="1">
      <c r="E32" s="127"/>
    </row>
    <row r="33" spans="5:5" ht="15" customHeight="1">
      <c r="E33" s="127"/>
    </row>
    <row r="34" spans="5:5" ht="15" customHeight="1">
      <c r="E34" s="127"/>
    </row>
    <row r="35" spans="5:5" ht="15" customHeight="1">
      <c r="E35" s="303"/>
    </row>
    <row r="36" spans="5:5" ht="15" customHeight="1">
      <c r="E36" s="312"/>
    </row>
    <row r="37" spans="5:5" ht="15" customHeight="1">
      <c r="E37" s="127"/>
    </row>
    <row r="38" spans="5:5" ht="15" customHeight="1">
      <c r="E38" s="127"/>
    </row>
    <row r="39" spans="5:5" ht="15" customHeight="1">
      <c r="E39" s="313"/>
    </row>
    <row r="40" spans="5:5" ht="15" customHeight="1">
      <c r="E40" s="314"/>
    </row>
    <row r="41" spans="5:5" ht="15" customHeight="1"/>
    <row r="42" spans="5:5" ht="15" customHeight="1">
      <c r="E42" s="3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E39" sqref="E39:E42"/>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SUM(B11:B59)</f>
        <v>794</v>
      </c>
      <c r="C9" s="65">
        <f>SUM(C11:C59)</f>
        <v>1</v>
      </c>
      <c r="D9" s="65">
        <f>SUM(D11:D59)</f>
        <v>1</v>
      </c>
      <c r="E9" s="65">
        <f>SUM(E11:E59)</f>
        <v>796</v>
      </c>
      <c r="F9" s="10"/>
    </row>
    <row r="10" spans="1:9" s="8" customFormat="1" ht="9" customHeight="1">
      <c r="A10" s="62"/>
      <c r="B10" s="66"/>
      <c r="C10" s="66"/>
      <c r="D10" s="66"/>
      <c r="E10" s="65"/>
    </row>
    <row r="11" spans="1:9" s="88" customFormat="1" ht="12" customHeight="1">
      <c r="A11" s="82" t="s">
        <v>3203</v>
      </c>
      <c r="B11" s="97">
        <v>0</v>
      </c>
      <c r="C11" s="97">
        <v>0</v>
      </c>
      <c r="D11" s="97">
        <v>0</v>
      </c>
      <c r="E11" s="65">
        <f t="shared" ref="E11:E42" si="0">SUM(B11:D11)</f>
        <v>0</v>
      </c>
      <c r="F11" s="40"/>
      <c r="G11" s="15"/>
      <c r="H11" s="15"/>
      <c r="I11" s="15"/>
    </row>
    <row r="12" spans="1:9" s="88" customFormat="1" ht="12" customHeight="1">
      <c r="A12" s="82" t="s">
        <v>3455</v>
      </c>
      <c r="B12" s="97">
        <v>5</v>
      </c>
      <c r="C12" s="97">
        <v>0</v>
      </c>
      <c r="D12" s="97">
        <v>0</v>
      </c>
      <c r="E12" s="65">
        <f t="shared" si="0"/>
        <v>5</v>
      </c>
      <c r="F12" s="41"/>
      <c r="G12" s="11"/>
      <c r="H12" s="11"/>
      <c r="I12" s="11"/>
    </row>
    <row r="13" spans="1:9" s="88" customFormat="1" ht="12" customHeight="1">
      <c r="A13" s="82" t="s">
        <v>3456</v>
      </c>
      <c r="B13" s="97">
        <v>21</v>
      </c>
      <c r="C13" s="97">
        <v>0</v>
      </c>
      <c r="D13" s="97">
        <v>0</v>
      </c>
      <c r="E13" s="65">
        <f t="shared" si="0"/>
        <v>21</v>
      </c>
      <c r="F13" s="41"/>
      <c r="G13" s="11"/>
      <c r="H13" s="11"/>
      <c r="I13" s="11"/>
    </row>
    <row r="14" spans="1:9" s="88" customFormat="1" ht="12" customHeight="1">
      <c r="A14" s="82" t="s">
        <v>3457</v>
      </c>
      <c r="B14" s="97">
        <v>6</v>
      </c>
      <c r="C14" s="97">
        <v>0</v>
      </c>
      <c r="D14" s="97">
        <v>0</v>
      </c>
      <c r="E14" s="65">
        <f t="shared" si="0"/>
        <v>6</v>
      </c>
      <c r="F14" s="41"/>
      <c r="G14" s="11"/>
      <c r="H14" s="11"/>
      <c r="I14" s="11"/>
    </row>
    <row r="15" spans="1:9" s="88" customFormat="1" ht="12" customHeight="1">
      <c r="A15" s="82" t="s">
        <v>3438</v>
      </c>
      <c r="B15" s="97">
        <v>17</v>
      </c>
      <c r="C15" s="97">
        <v>0</v>
      </c>
      <c r="D15" s="97">
        <v>0</v>
      </c>
      <c r="E15" s="65">
        <f t="shared" si="0"/>
        <v>17</v>
      </c>
      <c r="F15" s="41"/>
      <c r="G15" s="11"/>
      <c r="H15" s="11"/>
      <c r="I15" s="11"/>
    </row>
    <row r="16" spans="1:9" s="88" customFormat="1" ht="12" customHeight="1">
      <c r="A16" s="82" t="s">
        <v>3346</v>
      </c>
      <c r="B16" s="97">
        <v>75</v>
      </c>
      <c r="C16" s="97">
        <v>0</v>
      </c>
      <c r="D16" s="97">
        <v>0</v>
      </c>
      <c r="E16" s="65">
        <f t="shared" si="0"/>
        <v>75</v>
      </c>
      <c r="F16" s="41"/>
      <c r="G16" s="11"/>
      <c r="H16" s="11"/>
      <c r="I16" s="11"/>
    </row>
    <row r="17" spans="1:9" s="88" customFormat="1" ht="12" customHeight="1">
      <c r="A17" s="82" t="s">
        <v>3347</v>
      </c>
      <c r="B17" s="97">
        <v>31</v>
      </c>
      <c r="C17" s="97">
        <v>0</v>
      </c>
      <c r="D17" s="97">
        <v>0</v>
      </c>
      <c r="E17" s="65">
        <f t="shared" si="0"/>
        <v>31</v>
      </c>
      <c r="F17" s="40"/>
      <c r="G17" s="11"/>
      <c r="H17" s="11"/>
      <c r="I17" s="11"/>
    </row>
    <row r="18" spans="1:9" s="88" customFormat="1" ht="12" customHeight="1">
      <c r="A18" s="82" t="s">
        <v>3442</v>
      </c>
      <c r="B18" s="97">
        <v>4</v>
      </c>
      <c r="C18" s="97">
        <v>0</v>
      </c>
      <c r="D18" s="97">
        <v>0</v>
      </c>
      <c r="E18" s="65">
        <f t="shared" si="0"/>
        <v>4</v>
      </c>
      <c r="F18" s="41"/>
      <c r="G18" s="11"/>
      <c r="H18" s="11"/>
      <c r="I18" s="11"/>
    </row>
    <row r="19" spans="1:9" s="88" customFormat="1" ht="12" customHeight="1">
      <c r="A19" s="82" t="s">
        <v>3473</v>
      </c>
      <c r="B19" s="97">
        <v>32</v>
      </c>
      <c r="C19" s="97">
        <v>0</v>
      </c>
      <c r="D19" s="97">
        <v>1</v>
      </c>
      <c r="E19" s="65">
        <f t="shared" si="0"/>
        <v>33</v>
      </c>
      <c r="F19" s="41"/>
      <c r="G19" s="15"/>
      <c r="H19" s="15"/>
      <c r="I19" s="15"/>
    </row>
    <row r="20" spans="1:9" s="88" customFormat="1" ht="12" customHeight="1">
      <c r="A20" s="82" t="s">
        <v>3474</v>
      </c>
      <c r="B20" s="97">
        <v>3</v>
      </c>
      <c r="C20" s="97">
        <v>0</v>
      </c>
      <c r="D20" s="97">
        <v>0</v>
      </c>
      <c r="E20" s="65">
        <f t="shared" si="0"/>
        <v>3</v>
      </c>
      <c r="F20" s="41"/>
      <c r="G20" s="15"/>
      <c r="H20" s="15"/>
      <c r="I20" s="15"/>
    </row>
    <row r="21" spans="1:9" s="88" customFormat="1" ht="12" customHeight="1">
      <c r="A21" s="82" t="s">
        <v>3281</v>
      </c>
      <c r="B21" s="97">
        <v>2</v>
      </c>
      <c r="C21" s="97">
        <v>0</v>
      </c>
      <c r="D21" s="97">
        <v>0</v>
      </c>
      <c r="E21" s="65">
        <f t="shared" si="0"/>
        <v>2</v>
      </c>
      <c r="F21" s="41"/>
      <c r="G21" s="15"/>
      <c r="H21" s="15"/>
      <c r="I21" s="15"/>
    </row>
    <row r="22" spans="1:9" s="88" customFormat="1" ht="12" customHeight="1">
      <c r="A22" s="82" t="s">
        <v>3382</v>
      </c>
      <c r="B22" s="97">
        <v>144</v>
      </c>
      <c r="C22" s="97">
        <v>0</v>
      </c>
      <c r="D22" s="97">
        <v>0</v>
      </c>
      <c r="E22" s="65">
        <f t="shared" si="0"/>
        <v>144</v>
      </c>
      <c r="F22" s="41"/>
      <c r="G22" s="15"/>
      <c r="H22" s="15"/>
      <c r="I22" s="15"/>
    </row>
    <row r="23" spans="1:9" s="88" customFormat="1" ht="12" customHeight="1">
      <c r="A23" s="82" t="s">
        <v>3348</v>
      </c>
      <c r="B23" s="97">
        <v>15</v>
      </c>
      <c r="C23" s="97">
        <v>0</v>
      </c>
      <c r="D23" s="97">
        <v>0</v>
      </c>
      <c r="E23" s="65">
        <f t="shared" si="0"/>
        <v>15</v>
      </c>
      <c r="F23" s="41"/>
      <c r="G23" s="11"/>
      <c r="H23" s="11"/>
      <c r="I23" s="11"/>
    </row>
    <row r="24" spans="1:9" s="88" customFormat="1" ht="12" customHeight="1">
      <c r="A24" s="82" t="s">
        <v>3349</v>
      </c>
      <c r="B24" s="97">
        <v>28</v>
      </c>
      <c r="C24" s="97">
        <v>0</v>
      </c>
      <c r="D24" s="97">
        <v>0</v>
      </c>
      <c r="E24" s="65">
        <f t="shared" si="0"/>
        <v>28</v>
      </c>
      <c r="F24" s="41"/>
      <c r="G24" s="11"/>
      <c r="H24" s="11"/>
      <c r="I24" s="11"/>
    </row>
    <row r="25" spans="1:9" s="88" customFormat="1" ht="12" customHeight="1">
      <c r="A25" s="82" t="s">
        <v>3512</v>
      </c>
      <c r="B25" s="97">
        <v>2</v>
      </c>
      <c r="C25" s="97">
        <v>0</v>
      </c>
      <c r="D25" s="97">
        <v>0</v>
      </c>
      <c r="E25" s="65">
        <f t="shared" si="0"/>
        <v>2</v>
      </c>
      <c r="F25" s="41"/>
      <c r="G25" s="11"/>
      <c r="H25" s="11"/>
      <c r="I25" s="11"/>
    </row>
    <row r="26" spans="1:9" s="88" customFormat="1" ht="12" customHeight="1">
      <c r="A26" s="82" t="s">
        <v>3350</v>
      </c>
      <c r="B26" s="97">
        <v>6</v>
      </c>
      <c r="C26" s="97">
        <v>0</v>
      </c>
      <c r="D26" s="97">
        <v>0</v>
      </c>
      <c r="E26" s="65">
        <f t="shared" si="0"/>
        <v>6</v>
      </c>
      <c r="F26" s="41"/>
      <c r="G26" s="11"/>
      <c r="H26" s="11"/>
      <c r="I26" s="11"/>
    </row>
    <row r="27" spans="1:9" s="15" customFormat="1" ht="12" customHeight="1">
      <c r="A27" s="82" t="s">
        <v>3439</v>
      </c>
      <c r="B27" s="97">
        <v>7</v>
      </c>
      <c r="C27" s="97">
        <v>0</v>
      </c>
      <c r="D27" s="97">
        <v>0</v>
      </c>
      <c r="E27" s="65">
        <f t="shared" si="0"/>
        <v>7</v>
      </c>
      <c r="F27" s="41"/>
      <c r="G27" s="11"/>
      <c r="H27" s="11"/>
      <c r="I27" s="11"/>
    </row>
    <row r="28" spans="1:9" s="15" customFormat="1" ht="12" customHeight="1">
      <c r="A28" s="82" t="s">
        <v>3487</v>
      </c>
      <c r="B28" s="97">
        <v>2</v>
      </c>
      <c r="C28" s="97">
        <v>0</v>
      </c>
      <c r="D28" s="97">
        <v>0</v>
      </c>
      <c r="E28" s="65">
        <f t="shared" si="0"/>
        <v>2</v>
      </c>
      <c r="F28" s="41"/>
      <c r="G28" s="11"/>
      <c r="H28" s="11"/>
      <c r="I28" s="11"/>
    </row>
    <row r="29" spans="1:9" s="15" customFormat="1" ht="12" customHeight="1">
      <c r="A29" s="81" t="s">
        <v>3440</v>
      </c>
      <c r="B29" s="97">
        <v>18</v>
      </c>
      <c r="C29" s="97">
        <v>0</v>
      </c>
      <c r="D29" s="97">
        <v>0</v>
      </c>
      <c r="E29" s="65">
        <f t="shared" si="0"/>
        <v>18</v>
      </c>
      <c r="F29" s="41"/>
      <c r="G29" s="11"/>
      <c r="H29" s="11"/>
      <c r="I29" s="11"/>
    </row>
    <row r="30" spans="1:9" s="15" customFormat="1" ht="12" customHeight="1">
      <c r="A30" s="82" t="s">
        <v>3383</v>
      </c>
      <c r="B30" s="97">
        <v>43</v>
      </c>
      <c r="C30" s="97">
        <v>1</v>
      </c>
      <c r="D30" s="97">
        <v>0</v>
      </c>
      <c r="E30" s="65">
        <f t="shared" si="0"/>
        <v>44</v>
      </c>
      <c r="F30" s="41"/>
      <c r="G30" s="11"/>
      <c r="H30" s="11"/>
      <c r="I30" s="11"/>
    </row>
    <row r="31" spans="1:9" s="15" customFormat="1" ht="12" customHeight="1">
      <c r="A31" s="82" t="s">
        <v>3384</v>
      </c>
      <c r="B31" s="97">
        <v>20</v>
      </c>
      <c r="C31" s="97">
        <v>0</v>
      </c>
      <c r="D31" s="97">
        <v>0</v>
      </c>
      <c r="E31" s="65">
        <f t="shared" si="0"/>
        <v>20</v>
      </c>
      <c r="F31" s="41"/>
      <c r="G31" s="11"/>
      <c r="H31" s="11"/>
      <c r="I31" s="11"/>
    </row>
    <row r="32" spans="1:9" s="15" customFormat="1" ht="12" customHeight="1">
      <c r="A32" s="82" t="s">
        <v>3385</v>
      </c>
      <c r="B32" s="97">
        <v>24</v>
      </c>
      <c r="C32" s="97">
        <v>0</v>
      </c>
      <c r="D32" s="97">
        <v>0</v>
      </c>
      <c r="E32" s="65">
        <f t="shared" si="0"/>
        <v>24</v>
      </c>
      <c r="F32" s="41"/>
      <c r="G32" s="11"/>
      <c r="H32" s="11"/>
      <c r="I32" s="11"/>
    </row>
    <row r="33" spans="1:9" s="15" customFormat="1" ht="12" customHeight="1">
      <c r="A33" s="82" t="s">
        <v>3648</v>
      </c>
      <c r="B33" s="97">
        <v>2</v>
      </c>
      <c r="C33" s="97">
        <v>0</v>
      </c>
      <c r="D33" s="97">
        <v>0</v>
      </c>
      <c r="E33" s="65">
        <f t="shared" si="0"/>
        <v>2</v>
      </c>
      <c r="F33" s="41"/>
      <c r="G33" s="11"/>
      <c r="H33" s="11"/>
      <c r="I33" s="11"/>
    </row>
    <row r="34" spans="1:9" s="15" customFormat="1" ht="12" customHeight="1">
      <c r="A34" s="82" t="s">
        <v>3386</v>
      </c>
      <c r="B34" s="97">
        <v>186</v>
      </c>
      <c r="C34" s="97">
        <v>0</v>
      </c>
      <c r="D34" s="97">
        <v>0</v>
      </c>
      <c r="E34" s="65">
        <f t="shared" si="0"/>
        <v>186</v>
      </c>
      <c r="F34" s="41"/>
      <c r="G34" s="11"/>
      <c r="H34" s="11"/>
      <c r="I34" s="11"/>
    </row>
    <row r="35" spans="1:9" s="15" customFormat="1" ht="12" customHeight="1">
      <c r="A35" s="82" t="s">
        <v>3282</v>
      </c>
      <c r="B35" s="97">
        <v>10</v>
      </c>
      <c r="C35" s="97">
        <v>0</v>
      </c>
      <c r="D35" s="97">
        <v>0</v>
      </c>
      <c r="E35" s="65">
        <f t="shared" si="0"/>
        <v>10</v>
      </c>
      <c r="F35" s="40"/>
      <c r="G35" s="11"/>
      <c r="H35" s="11"/>
      <c r="I35" s="11"/>
    </row>
    <row r="36" spans="1:9" s="15" customFormat="1" ht="12" customHeight="1">
      <c r="A36" s="82" t="s">
        <v>3387</v>
      </c>
      <c r="B36" s="97">
        <v>2</v>
      </c>
      <c r="C36" s="97">
        <v>0</v>
      </c>
      <c r="D36" s="97">
        <v>0</v>
      </c>
      <c r="E36" s="65">
        <f t="shared" si="0"/>
        <v>2</v>
      </c>
      <c r="F36" s="41"/>
      <c r="G36" s="11"/>
      <c r="H36" s="11"/>
      <c r="I36" s="11"/>
    </row>
    <row r="37" spans="1:9" s="15" customFormat="1" ht="12" customHeight="1">
      <c r="A37" s="82" t="s">
        <v>3649</v>
      </c>
      <c r="B37" s="97">
        <v>1</v>
      </c>
      <c r="C37" s="97">
        <v>0</v>
      </c>
      <c r="D37" s="97">
        <v>0</v>
      </c>
      <c r="E37" s="65">
        <f t="shared" si="0"/>
        <v>1</v>
      </c>
      <c r="F37" s="41"/>
      <c r="G37" s="11"/>
      <c r="H37" s="11"/>
      <c r="I37" s="11"/>
    </row>
    <row r="38" spans="1:9" s="15" customFormat="1" ht="12" customHeight="1">
      <c r="A38" s="82" t="s">
        <v>3388</v>
      </c>
      <c r="B38" s="97">
        <v>9</v>
      </c>
      <c r="C38" s="97">
        <v>0</v>
      </c>
      <c r="D38" s="97">
        <v>0</v>
      </c>
      <c r="E38" s="65">
        <f t="shared" si="0"/>
        <v>9</v>
      </c>
      <c r="F38" s="41"/>
      <c r="G38" s="11"/>
      <c r="H38" s="11"/>
      <c r="I38" s="11"/>
    </row>
    <row r="39" spans="1:9" s="15" customFormat="1" ht="12" customHeight="1">
      <c r="A39" s="82" t="s">
        <v>3283</v>
      </c>
      <c r="B39" s="97">
        <v>42</v>
      </c>
      <c r="C39" s="97">
        <v>0</v>
      </c>
      <c r="D39" s="97">
        <v>0</v>
      </c>
      <c r="E39" s="65">
        <f t="shared" si="0"/>
        <v>42</v>
      </c>
      <c r="F39" s="41"/>
      <c r="G39" s="11"/>
      <c r="H39" s="11"/>
      <c r="I39" s="11"/>
    </row>
    <row r="40" spans="1:9" s="15" customFormat="1" ht="12" customHeight="1">
      <c r="A40" s="82" t="s">
        <v>3441</v>
      </c>
      <c r="B40" s="97">
        <v>18</v>
      </c>
      <c r="C40" s="97">
        <v>0</v>
      </c>
      <c r="D40" s="97">
        <v>0</v>
      </c>
      <c r="E40" s="65">
        <f t="shared" si="0"/>
        <v>18</v>
      </c>
      <c r="F40" s="41"/>
      <c r="G40" s="11"/>
      <c r="H40" s="11"/>
      <c r="I40" s="11"/>
    </row>
    <row r="41" spans="1:9" s="15" customFormat="1" ht="12" customHeight="1">
      <c r="A41" s="82" t="s">
        <v>3389</v>
      </c>
      <c r="B41" s="97">
        <v>17</v>
      </c>
      <c r="C41" s="97">
        <v>0</v>
      </c>
      <c r="D41" s="97">
        <v>0</v>
      </c>
      <c r="E41" s="65">
        <f t="shared" si="0"/>
        <v>17</v>
      </c>
      <c r="F41" s="41"/>
      <c r="G41" s="11"/>
      <c r="H41" s="11"/>
      <c r="I41" s="11"/>
    </row>
    <row r="42" spans="1:9" s="15" customFormat="1" ht="12" customHeight="1">
      <c r="A42" s="82" t="s">
        <v>3488</v>
      </c>
      <c r="B42" s="97">
        <v>2</v>
      </c>
      <c r="C42" s="97">
        <v>0</v>
      </c>
      <c r="D42" s="97">
        <v>0</v>
      </c>
      <c r="E42" s="65">
        <f t="shared" si="0"/>
        <v>2</v>
      </c>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18" sqref="E18:E19"/>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 t="shared" ref="B9:D9" si="0">SUM(B11:B27)</f>
        <v>77</v>
      </c>
      <c r="C9" s="65">
        <f t="shared" si="0"/>
        <v>1</v>
      </c>
      <c r="D9" s="65">
        <f t="shared" si="0"/>
        <v>0</v>
      </c>
      <c r="E9" s="65">
        <f>SUM(E11:E27)</f>
        <v>78</v>
      </c>
      <c r="F9" s="10"/>
    </row>
    <row r="10" spans="1:9" s="8" customFormat="1" ht="9" customHeight="1">
      <c r="A10" s="62"/>
      <c r="B10" s="66"/>
      <c r="C10" s="66"/>
      <c r="D10" s="66"/>
      <c r="E10" s="65"/>
    </row>
    <row r="11" spans="1:9" s="88" customFormat="1" ht="12" customHeight="1">
      <c r="A11" s="82" t="s">
        <v>3203</v>
      </c>
      <c r="B11" s="97">
        <v>0</v>
      </c>
      <c r="C11" s="97">
        <v>0</v>
      </c>
      <c r="D11" s="97">
        <v>0</v>
      </c>
      <c r="E11" s="65">
        <f t="shared" ref="E11:E19" si="1">SUM(B11:D11)</f>
        <v>0</v>
      </c>
      <c r="F11" s="40"/>
      <c r="G11" s="15"/>
      <c r="H11" s="15"/>
      <c r="I11" s="15"/>
    </row>
    <row r="12" spans="1:9" s="88" customFormat="1" ht="12" customHeight="1">
      <c r="A12" s="93" t="s">
        <v>3473</v>
      </c>
      <c r="B12" s="97">
        <v>41</v>
      </c>
      <c r="C12" s="97">
        <v>1</v>
      </c>
      <c r="D12" s="97">
        <v>0</v>
      </c>
      <c r="E12" s="65">
        <f t="shared" si="1"/>
        <v>42</v>
      </c>
      <c r="F12" s="41"/>
      <c r="G12" s="15"/>
      <c r="H12" s="15"/>
      <c r="I12" s="15"/>
    </row>
    <row r="13" spans="1:9" s="88" customFormat="1" ht="12" customHeight="1">
      <c r="A13" s="93" t="s">
        <v>3474</v>
      </c>
      <c r="B13" s="97">
        <v>6</v>
      </c>
      <c r="C13" s="97">
        <v>0</v>
      </c>
      <c r="D13" s="97">
        <v>0</v>
      </c>
      <c r="E13" s="65">
        <f t="shared" si="1"/>
        <v>6</v>
      </c>
      <c r="F13" s="41"/>
      <c r="G13" s="15"/>
      <c r="H13" s="15"/>
      <c r="I13" s="15"/>
    </row>
    <row r="14" spans="1:9" s="88" customFormat="1" ht="12" customHeight="1">
      <c r="A14" s="82" t="s">
        <v>3281</v>
      </c>
      <c r="B14" s="97">
        <v>2</v>
      </c>
      <c r="C14" s="97">
        <v>0</v>
      </c>
      <c r="D14" s="97">
        <v>0</v>
      </c>
      <c r="E14" s="65">
        <f t="shared" si="1"/>
        <v>2</v>
      </c>
      <c r="F14" s="41"/>
      <c r="G14" s="15"/>
      <c r="H14" s="15"/>
      <c r="I14" s="15"/>
    </row>
    <row r="15" spans="1:9" s="88" customFormat="1" ht="12" customHeight="1">
      <c r="A15" s="93" t="s">
        <v>3487</v>
      </c>
      <c r="B15" s="97">
        <v>1</v>
      </c>
      <c r="C15" s="97">
        <v>0</v>
      </c>
      <c r="D15" s="97">
        <v>0</v>
      </c>
      <c r="E15" s="65">
        <f t="shared" si="1"/>
        <v>1</v>
      </c>
      <c r="F15" s="41"/>
      <c r="G15" s="15"/>
      <c r="H15" s="15"/>
      <c r="I15" s="15"/>
    </row>
    <row r="16" spans="1:9" s="88" customFormat="1" ht="12" customHeight="1">
      <c r="A16" s="93" t="s">
        <v>3386</v>
      </c>
      <c r="B16" s="97">
        <v>21</v>
      </c>
      <c r="C16" s="97">
        <v>0</v>
      </c>
      <c r="D16" s="97">
        <v>0</v>
      </c>
      <c r="E16" s="65">
        <f t="shared" si="1"/>
        <v>21</v>
      </c>
      <c r="F16" s="41"/>
      <c r="G16" s="15"/>
      <c r="H16" s="15"/>
      <c r="I16" s="15"/>
    </row>
    <row r="17" spans="1:9" s="15" customFormat="1" ht="12" customHeight="1">
      <c r="A17" s="93" t="s">
        <v>3282</v>
      </c>
      <c r="B17" s="97">
        <v>2</v>
      </c>
      <c r="C17" s="97">
        <v>0</v>
      </c>
      <c r="D17" s="97">
        <v>0</v>
      </c>
      <c r="E17" s="65">
        <f t="shared" si="1"/>
        <v>2</v>
      </c>
      <c r="F17" s="41"/>
      <c r="G17" s="11"/>
      <c r="H17" s="11"/>
      <c r="I17" s="11"/>
    </row>
    <row r="18" spans="1:9" s="15" customFormat="1" ht="12" customHeight="1">
      <c r="A18" s="93" t="s">
        <v>3441</v>
      </c>
      <c r="B18" s="97">
        <v>1</v>
      </c>
      <c r="C18" s="97">
        <v>0</v>
      </c>
      <c r="D18" s="97">
        <v>0</v>
      </c>
      <c r="E18" s="65">
        <f t="shared" si="1"/>
        <v>1</v>
      </c>
      <c r="F18" s="40"/>
      <c r="G18" s="11"/>
      <c r="H18" s="11"/>
      <c r="I18" s="11"/>
    </row>
    <row r="19" spans="1:9" s="15" customFormat="1" ht="12" customHeight="1">
      <c r="A19" s="82" t="s">
        <v>3389</v>
      </c>
      <c r="B19" s="97">
        <v>3</v>
      </c>
      <c r="C19" s="97">
        <v>0</v>
      </c>
      <c r="D19" s="97">
        <v>0</v>
      </c>
      <c r="E19" s="65">
        <f t="shared" si="1"/>
        <v>3</v>
      </c>
      <c r="F19" s="41"/>
      <c r="G19" s="11"/>
      <c r="H19" s="11"/>
      <c r="I19" s="11"/>
    </row>
    <row r="20" spans="1:9" s="15" customFormat="1" ht="12" customHeight="1">
      <c r="A20" s="82"/>
      <c r="B20" s="97"/>
      <c r="C20" s="97"/>
      <c r="D20" s="97"/>
      <c r="E20" s="65"/>
      <c r="F20" s="41"/>
      <c r="G20" s="11"/>
      <c r="H20" s="11"/>
      <c r="I20" s="11"/>
    </row>
    <row r="21" spans="1:9" s="15" customFormat="1" ht="12" customHeight="1">
      <c r="A21" s="93"/>
      <c r="B21" s="239"/>
      <c r="C21" s="239"/>
      <c r="D21" s="239"/>
      <c r="E21" s="65"/>
      <c r="F21" s="40"/>
      <c r="G21" s="11"/>
      <c r="H21" s="11"/>
      <c r="I21" s="11"/>
    </row>
    <row r="22" spans="1:9" s="15" customFormat="1" ht="12" customHeight="1">
      <c r="A22" s="93"/>
      <c r="B22" s="239"/>
      <c r="C22" s="239"/>
      <c r="D22" s="239"/>
      <c r="E22" s="65"/>
      <c r="F22" s="40"/>
      <c r="G22" s="11"/>
      <c r="H22" s="11"/>
      <c r="I22" s="11"/>
    </row>
    <row r="23" spans="1:9" s="15" customFormat="1" ht="12" customHeight="1">
      <c r="A23" s="93"/>
      <c r="B23" s="239"/>
      <c r="C23" s="239"/>
      <c r="D23" s="239"/>
      <c r="E23" s="65"/>
      <c r="F23" s="40"/>
      <c r="G23" s="11"/>
      <c r="H23" s="11"/>
      <c r="I23" s="11"/>
    </row>
    <row r="24" spans="1:9" s="15" customFormat="1" ht="12" customHeight="1">
      <c r="A24" s="93"/>
      <c r="B24" s="239"/>
      <c r="C24" s="239"/>
      <c r="D24" s="239"/>
      <c r="E24" s="65"/>
      <c r="F24" s="40"/>
      <c r="G24" s="11"/>
      <c r="H24" s="11"/>
      <c r="I24" s="11"/>
    </row>
    <row r="25" spans="1:9" s="15" customFormat="1" ht="12" customHeight="1">
      <c r="A25" s="93"/>
      <c r="B25" s="239"/>
      <c r="C25" s="239"/>
      <c r="D25" s="239"/>
      <c r="E25" s="65"/>
      <c r="F25" s="40"/>
      <c r="G25" s="11"/>
      <c r="H25" s="11"/>
      <c r="I25" s="11"/>
    </row>
    <row r="26" spans="1:9" s="15" customFormat="1" ht="12" customHeight="1">
      <c r="A26" s="93"/>
      <c r="B26" s="239"/>
      <c r="C26" s="239"/>
      <c r="D26" s="239"/>
      <c r="E26" s="65"/>
      <c r="F26" s="40"/>
      <c r="G26" s="11"/>
      <c r="H26" s="11"/>
      <c r="I26" s="11"/>
    </row>
    <row r="27" spans="1:9" s="15" customFormat="1" ht="12" customHeight="1">
      <c r="A27" s="93"/>
      <c r="B27" s="239"/>
      <c r="C27" s="239"/>
      <c r="D27" s="239"/>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E40" sqref="E40:E50"/>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83">
        <f>SUM(B11:B56)</f>
        <v>794</v>
      </c>
      <c r="C9" s="83">
        <f>SUM(C11:C56)</f>
        <v>1</v>
      </c>
      <c r="D9" s="83">
        <f>SUM(D11:D56)</f>
        <v>1</v>
      </c>
      <c r="E9" s="83">
        <f>SUM(E11:E56)</f>
        <v>796</v>
      </c>
    </row>
    <row r="10" spans="1:9" s="8" customFormat="1" ht="9" customHeight="1">
      <c r="A10" s="62"/>
      <c r="B10" s="84"/>
      <c r="C10" s="84"/>
      <c r="D10" s="84"/>
      <c r="E10" s="65"/>
    </row>
    <row r="11" spans="1:9" s="88" customFormat="1" ht="12" customHeight="1">
      <c r="A11" s="81" t="s">
        <v>3203</v>
      </c>
      <c r="B11" s="96">
        <v>0</v>
      </c>
      <c r="C11" s="96">
        <v>0</v>
      </c>
      <c r="D11" s="96">
        <v>0</v>
      </c>
      <c r="E11" s="83">
        <f t="shared" ref="E11:E50" si="0">SUM(B11:D11)</f>
        <v>0</v>
      </c>
      <c r="F11" s="11"/>
      <c r="G11" s="11"/>
      <c r="H11" s="11"/>
      <c r="I11" s="11"/>
    </row>
    <row r="12" spans="1:9" s="88" customFormat="1" ht="12" customHeight="1">
      <c r="A12" s="81" t="s">
        <v>3203</v>
      </c>
      <c r="B12" s="96">
        <v>4</v>
      </c>
      <c r="C12" s="96">
        <v>0</v>
      </c>
      <c r="D12" s="96">
        <v>0</v>
      </c>
      <c r="E12" s="83">
        <f t="shared" si="0"/>
        <v>4</v>
      </c>
      <c r="F12" s="11"/>
      <c r="G12" s="11"/>
      <c r="H12" s="11"/>
      <c r="I12" s="11"/>
    </row>
    <row r="13" spans="1:9" s="88" customFormat="1" ht="12" customHeight="1">
      <c r="A13" s="81" t="s">
        <v>3650</v>
      </c>
      <c r="B13" s="96">
        <v>1</v>
      </c>
      <c r="C13" s="96">
        <v>0</v>
      </c>
      <c r="D13" s="96">
        <v>0</v>
      </c>
      <c r="E13" s="83">
        <f t="shared" si="0"/>
        <v>1</v>
      </c>
      <c r="F13" s="11"/>
      <c r="G13" s="11"/>
      <c r="H13" s="11"/>
      <c r="I13" s="11"/>
    </row>
    <row r="14" spans="1:9" s="88" customFormat="1" ht="12" customHeight="1">
      <c r="A14" s="81" t="s">
        <v>3204</v>
      </c>
      <c r="B14" s="96">
        <v>5</v>
      </c>
      <c r="C14" s="96">
        <v>0</v>
      </c>
      <c r="D14" s="96">
        <v>0</v>
      </c>
      <c r="E14" s="83">
        <f t="shared" si="0"/>
        <v>5</v>
      </c>
      <c r="F14" s="11"/>
      <c r="G14" s="11"/>
      <c r="H14" s="11"/>
      <c r="I14" s="11"/>
    </row>
    <row r="15" spans="1:9" s="88" customFormat="1" ht="12" customHeight="1">
      <c r="A15" s="81" t="s">
        <v>3651</v>
      </c>
      <c r="B15" s="96">
        <v>2</v>
      </c>
      <c r="C15" s="96">
        <v>0</v>
      </c>
      <c r="D15" s="96">
        <v>0</v>
      </c>
      <c r="E15" s="83">
        <f t="shared" si="0"/>
        <v>2</v>
      </c>
      <c r="F15" s="11"/>
      <c r="G15" s="11"/>
      <c r="H15" s="11"/>
      <c r="I15" s="11"/>
    </row>
    <row r="16" spans="1:9" s="88" customFormat="1" ht="12" customHeight="1">
      <c r="A16" s="81" t="s">
        <v>3508</v>
      </c>
      <c r="B16" s="96">
        <v>5</v>
      </c>
      <c r="C16" s="96">
        <v>0</v>
      </c>
      <c r="D16" s="96">
        <v>0</v>
      </c>
      <c r="E16" s="83">
        <f t="shared" si="0"/>
        <v>5</v>
      </c>
      <c r="F16" s="11"/>
      <c r="G16" s="11"/>
      <c r="H16" s="11"/>
      <c r="I16" s="11"/>
    </row>
    <row r="17" spans="1:9" s="88" customFormat="1" ht="12" customHeight="1">
      <c r="A17" s="81" t="s">
        <v>3652</v>
      </c>
      <c r="B17" s="96">
        <v>1</v>
      </c>
      <c r="C17" s="96">
        <v>0</v>
      </c>
      <c r="D17" s="96">
        <v>0</v>
      </c>
      <c r="E17" s="83">
        <f t="shared" si="0"/>
        <v>1</v>
      </c>
      <c r="F17" s="11"/>
      <c r="G17" s="11"/>
      <c r="H17" s="11"/>
      <c r="I17" s="11"/>
    </row>
    <row r="18" spans="1:9" s="88" customFormat="1" ht="12" customHeight="1">
      <c r="A18" s="81" t="s">
        <v>3509</v>
      </c>
      <c r="B18" s="96">
        <v>3</v>
      </c>
      <c r="C18" s="96">
        <v>0</v>
      </c>
      <c r="D18" s="96">
        <v>0</v>
      </c>
      <c r="E18" s="83">
        <f t="shared" si="0"/>
        <v>3</v>
      </c>
      <c r="F18" s="11"/>
      <c r="G18" s="11"/>
      <c r="H18" s="11"/>
      <c r="I18" s="11"/>
    </row>
    <row r="19" spans="1:9" s="88" customFormat="1" ht="12" customHeight="1">
      <c r="A19" s="81" t="s">
        <v>3205</v>
      </c>
      <c r="B19" s="94">
        <v>10</v>
      </c>
      <c r="C19" s="94">
        <v>0</v>
      </c>
      <c r="D19" s="96">
        <v>0</v>
      </c>
      <c r="E19" s="83">
        <f t="shared" si="0"/>
        <v>10</v>
      </c>
      <c r="F19" s="11"/>
      <c r="G19" s="11"/>
      <c r="H19" s="11"/>
      <c r="I19" s="11"/>
    </row>
    <row r="20" spans="1:9" s="88" customFormat="1" ht="12" customHeight="1">
      <c r="A20" s="81" t="s">
        <v>3390</v>
      </c>
      <c r="B20" s="94">
        <v>8</v>
      </c>
      <c r="C20" s="94">
        <v>0</v>
      </c>
      <c r="D20" s="96">
        <v>0</v>
      </c>
      <c r="E20" s="83">
        <f t="shared" si="0"/>
        <v>8</v>
      </c>
      <c r="F20" s="11"/>
      <c r="G20" s="11"/>
      <c r="H20" s="11"/>
      <c r="I20" s="11"/>
    </row>
    <row r="21" spans="1:9" s="88" customFormat="1" ht="12" customHeight="1">
      <c r="A21" s="81" t="s">
        <v>3391</v>
      </c>
      <c r="B21" s="94">
        <v>6</v>
      </c>
      <c r="C21" s="94">
        <v>0</v>
      </c>
      <c r="D21" s="96">
        <v>0</v>
      </c>
      <c r="E21" s="83">
        <f t="shared" si="0"/>
        <v>6</v>
      </c>
      <c r="F21" s="11"/>
      <c r="G21" s="11"/>
      <c r="H21" s="11"/>
      <c r="I21" s="11"/>
    </row>
    <row r="22" spans="1:9" s="88" customFormat="1" ht="12" customHeight="1">
      <c r="A22" s="81" t="s">
        <v>3392</v>
      </c>
      <c r="B22" s="94">
        <v>6</v>
      </c>
      <c r="C22" s="94">
        <v>0</v>
      </c>
      <c r="D22" s="96">
        <v>0</v>
      </c>
      <c r="E22" s="83">
        <f t="shared" si="0"/>
        <v>6</v>
      </c>
      <c r="F22" s="11"/>
      <c r="G22" s="11"/>
      <c r="H22" s="11"/>
      <c r="I22" s="11"/>
    </row>
    <row r="23" spans="1:9" s="88" customFormat="1" ht="12" customHeight="1">
      <c r="A23" s="81" t="s">
        <v>3206</v>
      </c>
      <c r="B23" s="94">
        <v>3</v>
      </c>
      <c r="C23" s="94">
        <v>0</v>
      </c>
      <c r="D23" s="96">
        <v>0</v>
      </c>
      <c r="E23" s="83">
        <f t="shared" si="0"/>
        <v>3</v>
      </c>
      <c r="F23" s="11"/>
      <c r="G23" s="11"/>
      <c r="H23" s="11"/>
      <c r="I23" s="11"/>
    </row>
    <row r="24" spans="1:9" s="88" customFormat="1" ht="12" customHeight="1">
      <c r="A24" s="81" t="s">
        <v>3458</v>
      </c>
      <c r="B24" s="96">
        <v>8</v>
      </c>
      <c r="C24" s="96">
        <v>0</v>
      </c>
      <c r="D24" s="96">
        <v>0</v>
      </c>
      <c r="E24" s="83">
        <f t="shared" si="0"/>
        <v>8</v>
      </c>
      <c r="F24" s="11"/>
      <c r="G24" s="11"/>
      <c r="H24" s="11"/>
      <c r="I24" s="11"/>
    </row>
    <row r="25" spans="1:9" s="15" customFormat="1" ht="11.25" customHeight="1">
      <c r="A25" s="81" t="s">
        <v>3393</v>
      </c>
      <c r="B25" s="96">
        <v>25</v>
      </c>
      <c r="C25" s="96">
        <v>0</v>
      </c>
      <c r="D25" s="96">
        <v>1</v>
      </c>
      <c r="E25" s="83">
        <f t="shared" si="0"/>
        <v>26</v>
      </c>
      <c r="F25" s="11"/>
      <c r="G25" s="11"/>
      <c r="H25" s="11"/>
      <c r="I25" s="11"/>
    </row>
    <row r="26" spans="1:9" s="15" customFormat="1" ht="11.25" customHeight="1">
      <c r="A26" s="81" t="s">
        <v>3394</v>
      </c>
      <c r="B26" s="96">
        <v>45</v>
      </c>
      <c r="C26" s="96">
        <v>0</v>
      </c>
      <c r="D26" s="96">
        <v>0</v>
      </c>
      <c r="E26" s="83">
        <f t="shared" si="0"/>
        <v>45</v>
      </c>
      <c r="F26" s="11"/>
      <c r="G26" s="11"/>
      <c r="H26" s="11"/>
      <c r="I26" s="11"/>
    </row>
    <row r="27" spans="1:9" s="15" customFormat="1" ht="11.25" customHeight="1">
      <c r="A27" s="81" t="s">
        <v>3395</v>
      </c>
      <c r="B27" s="96">
        <v>52</v>
      </c>
      <c r="C27" s="96">
        <v>0</v>
      </c>
      <c r="D27" s="96">
        <v>0</v>
      </c>
      <c r="E27" s="83">
        <f t="shared" si="0"/>
        <v>52</v>
      </c>
      <c r="F27" s="11"/>
      <c r="G27" s="11"/>
      <c r="H27" s="11"/>
      <c r="I27" s="11"/>
    </row>
    <row r="28" spans="1:9" s="15" customFormat="1" ht="22.15" customHeight="1">
      <c r="A28" s="81" t="s">
        <v>3414</v>
      </c>
      <c r="B28" s="96">
        <v>1</v>
      </c>
      <c r="C28" s="96">
        <v>0</v>
      </c>
      <c r="D28" s="96">
        <v>0</v>
      </c>
      <c r="E28" s="83">
        <f t="shared" si="0"/>
        <v>1</v>
      </c>
      <c r="F28" s="11"/>
      <c r="G28" s="11"/>
      <c r="H28" s="11"/>
      <c r="I28" s="11"/>
    </row>
    <row r="29" spans="1:9" s="15" customFormat="1" ht="12" customHeight="1">
      <c r="A29" s="81" t="s">
        <v>3653</v>
      </c>
      <c r="B29" s="96">
        <v>3</v>
      </c>
      <c r="C29" s="96">
        <v>0</v>
      </c>
      <c r="D29" s="96">
        <v>0</v>
      </c>
      <c r="E29" s="83">
        <f t="shared" si="0"/>
        <v>3</v>
      </c>
      <c r="F29" s="11"/>
      <c r="G29" s="11"/>
      <c r="H29" s="11"/>
      <c r="I29" s="11"/>
    </row>
    <row r="30" spans="1:9" s="15" customFormat="1" ht="12" customHeight="1">
      <c r="A30" s="81" t="s">
        <v>3396</v>
      </c>
      <c r="B30" s="96">
        <v>34</v>
      </c>
      <c r="C30" s="96">
        <v>1</v>
      </c>
      <c r="D30" s="96">
        <v>0</v>
      </c>
      <c r="E30" s="83">
        <f t="shared" si="0"/>
        <v>35</v>
      </c>
      <c r="F30" s="11"/>
      <c r="G30" s="11"/>
      <c r="H30" s="11"/>
      <c r="I30" s="11"/>
    </row>
    <row r="31" spans="1:9" s="15" customFormat="1" ht="12" customHeight="1">
      <c r="A31" s="81" t="s">
        <v>3397</v>
      </c>
      <c r="B31" s="96">
        <v>90</v>
      </c>
      <c r="C31" s="96">
        <v>0</v>
      </c>
      <c r="D31" s="96">
        <v>0</v>
      </c>
      <c r="E31" s="83">
        <f t="shared" si="0"/>
        <v>90</v>
      </c>
      <c r="F31" s="11"/>
      <c r="G31" s="11"/>
      <c r="H31" s="11"/>
      <c r="I31" s="11"/>
    </row>
    <row r="32" spans="1:9" s="15" customFormat="1" ht="12" customHeight="1">
      <c r="A32" s="81" t="s">
        <v>3207</v>
      </c>
      <c r="B32" s="96">
        <v>6</v>
      </c>
      <c r="C32" s="96">
        <v>0</v>
      </c>
      <c r="D32" s="96">
        <v>0</v>
      </c>
      <c r="E32" s="83">
        <f t="shared" si="0"/>
        <v>6</v>
      </c>
      <c r="F32" s="11"/>
      <c r="G32" s="11"/>
      <c r="H32" s="11"/>
      <c r="I32" s="11"/>
    </row>
    <row r="33" spans="1:9" s="15" customFormat="1" ht="12" customHeight="1">
      <c r="A33" s="81" t="s">
        <v>3408</v>
      </c>
      <c r="B33" s="96">
        <v>3</v>
      </c>
      <c r="C33" s="96">
        <v>0</v>
      </c>
      <c r="D33" s="96">
        <v>0</v>
      </c>
      <c r="E33" s="83">
        <f t="shared" si="0"/>
        <v>3</v>
      </c>
      <c r="F33" s="11"/>
      <c r="G33" s="11"/>
      <c r="H33" s="11"/>
      <c r="I33" s="11"/>
    </row>
    <row r="34" spans="1:9" s="15" customFormat="1" ht="12" customHeight="1">
      <c r="A34" s="81" t="s">
        <v>3208</v>
      </c>
      <c r="B34" s="96">
        <v>5</v>
      </c>
      <c r="C34" s="96">
        <v>0</v>
      </c>
      <c r="D34" s="96">
        <v>0</v>
      </c>
      <c r="E34" s="83">
        <f t="shared" si="0"/>
        <v>5</v>
      </c>
      <c r="F34" s="11"/>
      <c r="G34" s="11"/>
      <c r="H34" s="11"/>
      <c r="I34" s="11"/>
    </row>
    <row r="35" spans="1:9" s="15" customFormat="1" ht="12" customHeight="1">
      <c r="A35" s="81" t="s">
        <v>3503</v>
      </c>
      <c r="B35" s="96">
        <v>5</v>
      </c>
      <c r="C35" s="96">
        <v>0</v>
      </c>
      <c r="D35" s="96">
        <v>0</v>
      </c>
      <c r="E35" s="83">
        <f t="shared" si="0"/>
        <v>5</v>
      </c>
      <c r="F35" s="11"/>
      <c r="G35" s="11"/>
      <c r="H35" s="11"/>
      <c r="I35" s="11"/>
    </row>
    <row r="36" spans="1:9" s="15" customFormat="1" ht="12" customHeight="1">
      <c r="A36" s="81" t="s">
        <v>3209</v>
      </c>
      <c r="B36" s="96">
        <v>140</v>
      </c>
      <c r="C36" s="96">
        <v>0</v>
      </c>
      <c r="D36" s="96">
        <v>0</v>
      </c>
      <c r="E36" s="83">
        <f t="shared" si="0"/>
        <v>140</v>
      </c>
      <c r="F36" s="11"/>
      <c r="G36" s="11"/>
      <c r="H36" s="11"/>
      <c r="I36" s="11"/>
    </row>
    <row r="37" spans="1:9" s="15" customFormat="1" ht="12" customHeight="1">
      <c r="A37" s="81" t="s">
        <v>3420</v>
      </c>
      <c r="B37" s="96">
        <v>22</v>
      </c>
      <c r="C37" s="96">
        <v>0</v>
      </c>
      <c r="D37" s="96">
        <v>0</v>
      </c>
      <c r="E37" s="83">
        <f t="shared" si="0"/>
        <v>22</v>
      </c>
      <c r="F37" s="11"/>
      <c r="G37" s="11"/>
      <c r="H37" s="11"/>
      <c r="I37" s="11"/>
    </row>
    <row r="38" spans="1:9" s="15" customFormat="1" ht="12" customHeight="1">
      <c r="A38" s="81" t="s">
        <v>3210</v>
      </c>
      <c r="B38" s="96">
        <v>105</v>
      </c>
      <c r="C38" s="96">
        <v>0</v>
      </c>
      <c r="D38" s="96">
        <v>0</v>
      </c>
      <c r="E38" s="83">
        <f t="shared" si="0"/>
        <v>105</v>
      </c>
      <c r="F38" s="11"/>
      <c r="G38" s="11"/>
      <c r="H38" s="11"/>
      <c r="I38" s="11"/>
    </row>
    <row r="39" spans="1:9" s="15" customFormat="1" ht="12" customHeight="1">
      <c r="A39" s="81" t="s">
        <v>3211</v>
      </c>
      <c r="B39" s="96">
        <v>64</v>
      </c>
      <c r="C39" s="96">
        <v>0</v>
      </c>
      <c r="D39" s="96">
        <v>0</v>
      </c>
      <c r="E39" s="83">
        <f t="shared" si="0"/>
        <v>64</v>
      </c>
      <c r="F39" s="11"/>
      <c r="G39" s="11"/>
      <c r="H39" s="11"/>
      <c r="I39" s="11"/>
    </row>
    <row r="40" spans="1:9" s="15" customFormat="1" ht="12" customHeight="1">
      <c r="A40" s="81" t="s">
        <v>3212</v>
      </c>
      <c r="B40" s="96">
        <v>22</v>
      </c>
      <c r="C40" s="96">
        <v>0</v>
      </c>
      <c r="D40" s="96">
        <v>0</v>
      </c>
      <c r="E40" s="83">
        <f t="shared" si="0"/>
        <v>22</v>
      </c>
      <c r="F40" s="11"/>
      <c r="G40" s="11"/>
      <c r="H40" s="11"/>
      <c r="I40" s="11"/>
    </row>
    <row r="41" spans="1:9" s="15" customFormat="1" ht="12" customHeight="1">
      <c r="A41" s="81" t="s">
        <v>3504</v>
      </c>
      <c r="B41" s="96">
        <v>21</v>
      </c>
      <c r="C41" s="96">
        <v>0</v>
      </c>
      <c r="D41" s="96">
        <v>0</v>
      </c>
      <c r="E41" s="83">
        <f t="shared" si="0"/>
        <v>21</v>
      </c>
      <c r="F41" s="11"/>
      <c r="G41" s="11"/>
      <c r="H41" s="11"/>
      <c r="I41" s="11"/>
    </row>
    <row r="42" spans="1:9" s="15" customFormat="1" ht="12" customHeight="1">
      <c r="A42" s="81" t="s">
        <v>3505</v>
      </c>
      <c r="B42" s="96">
        <v>27</v>
      </c>
      <c r="C42" s="96">
        <v>0</v>
      </c>
      <c r="D42" s="96">
        <v>0</v>
      </c>
      <c r="E42" s="83">
        <f t="shared" si="0"/>
        <v>27</v>
      </c>
      <c r="F42" s="11"/>
      <c r="G42" s="11"/>
      <c r="H42" s="11"/>
      <c r="I42" s="11"/>
    </row>
    <row r="43" spans="1:9" s="15" customFormat="1" ht="12" customHeight="1">
      <c r="A43" s="81" t="s">
        <v>3421</v>
      </c>
      <c r="B43" s="96">
        <v>28</v>
      </c>
      <c r="C43" s="96">
        <v>0</v>
      </c>
      <c r="D43" s="96">
        <v>0</v>
      </c>
      <c r="E43" s="83">
        <f t="shared" si="0"/>
        <v>28</v>
      </c>
      <c r="F43" s="11"/>
      <c r="G43" s="11"/>
      <c r="H43" s="11"/>
      <c r="I43" s="11"/>
    </row>
    <row r="44" spans="1:9" s="15" customFormat="1" ht="12" customHeight="1">
      <c r="A44" s="81" t="s">
        <v>3332</v>
      </c>
      <c r="B44" s="96">
        <v>2</v>
      </c>
      <c r="C44" s="96">
        <v>0</v>
      </c>
      <c r="D44" s="96">
        <v>0</v>
      </c>
      <c r="E44" s="83">
        <f t="shared" si="0"/>
        <v>2</v>
      </c>
      <c r="F44" s="11"/>
      <c r="G44" s="11"/>
      <c r="H44" s="11"/>
      <c r="I44" s="11"/>
    </row>
    <row r="45" spans="1:9" s="15" customFormat="1" ht="12.75" customHeight="1">
      <c r="A45" s="81" t="s">
        <v>3654</v>
      </c>
      <c r="B45" s="96">
        <v>2</v>
      </c>
      <c r="C45" s="96">
        <v>0</v>
      </c>
      <c r="D45" s="96">
        <v>0</v>
      </c>
      <c r="E45" s="83">
        <f t="shared" si="0"/>
        <v>2</v>
      </c>
      <c r="F45" s="11"/>
      <c r="G45" s="11"/>
      <c r="H45" s="11"/>
      <c r="I45" s="11"/>
    </row>
    <row r="46" spans="1:9" s="15" customFormat="1" ht="18" customHeight="1">
      <c r="A46" s="81" t="s">
        <v>3506</v>
      </c>
      <c r="B46" s="96">
        <v>6</v>
      </c>
      <c r="C46" s="96">
        <v>0</v>
      </c>
      <c r="D46" s="96">
        <v>0</v>
      </c>
      <c r="E46" s="83">
        <f t="shared" si="0"/>
        <v>6</v>
      </c>
      <c r="F46" s="11"/>
      <c r="G46" s="11"/>
      <c r="H46" s="11"/>
      <c r="I46" s="11"/>
    </row>
    <row r="47" spans="1:9" s="15" customFormat="1" ht="12" customHeight="1">
      <c r="A47" s="81" t="s">
        <v>3510</v>
      </c>
      <c r="B47" s="96">
        <v>2</v>
      </c>
      <c r="C47" s="96">
        <v>0</v>
      </c>
      <c r="D47" s="96">
        <v>0</v>
      </c>
      <c r="E47" s="83">
        <f t="shared" si="0"/>
        <v>2</v>
      </c>
      <c r="F47" s="11"/>
      <c r="G47" s="11"/>
      <c r="H47" s="11"/>
      <c r="I47" s="11"/>
    </row>
    <row r="48" spans="1:9" s="15" customFormat="1" ht="12" customHeight="1">
      <c r="A48" s="81" t="s">
        <v>3655</v>
      </c>
      <c r="B48" s="96">
        <v>1</v>
      </c>
      <c r="C48" s="96">
        <v>0</v>
      </c>
      <c r="D48" s="96">
        <v>0</v>
      </c>
      <c r="E48" s="83">
        <f t="shared" si="0"/>
        <v>1</v>
      </c>
      <c r="F48" s="11"/>
      <c r="G48" s="11"/>
      <c r="H48" s="11"/>
      <c r="I48" s="11"/>
    </row>
    <row r="49" spans="1:9" s="15" customFormat="1" ht="12" customHeight="1">
      <c r="A49" s="81" t="s">
        <v>3656</v>
      </c>
      <c r="B49" s="96">
        <v>1</v>
      </c>
      <c r="C49" s="96">
        <v>0</v>
      </c>
      <c r="D49" s="96">
        <v>0</v>
      </c>
      <c r="E49" s="83">
        <f t="shared" si="0"/>
        <v>1</v>
      </c>
      <c r="F49" s="11"/>
      <c r="G49" s="11"/>
      <c r="H49" s="11"/>
      <c r="I49" s="11"/>
    </row>
    <row r="50" spans="1:9" s="15" customFormat="1" ht="25.5" customHeight="1">
      <c r="A50" s="81" t="s">
        <v>3507</v>
      </c>
      <c r="B50" s="96">
        <v>20</v>
      </c>
      <c r="C50" s="96">
        <v>0</v>
      </c>
      <c r="D50" s="96">
        <v>0</v>
      </c>
      <c r="E50" s="83">
        <f t="shared" si="0"/>
        <v>20</v>
      </c>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activeCell="E24" sqref="E24:E26"/>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83">
        <f>SUM(B11:B44)</f>
        <v>77</v>
      </c>
      <c r="C9" s="83">
        <f>SUM(C11:C44)</f>
        <v>1</v>
      </c>
      <c r="D9" s="83">
        <f>SUM(D11:D44)</f>
        <v>0</v>
      </c>
      <c r="E9" s="83">
        <f>SUM(E11:E44)</f>
        <v>78</v>
      </c>
    </row>
    <row r="10" spans="1:9" s="8" customFormat="1" ht="9" customHeight="1">
      <c r="A10" s="62"/>
      <c r="B10" s="84"/>
      <c r="C10" s="84"/>
      <c r="D10" s="84"/>
      <c r="E10" s="65"/>
    </row>
    <row r="11" spans="1:9" s="88" customFormat="1" ht="12" customHeight="1">
      <c r="A11" s="81" t="s">
        <v>3203</v>
      </c>
      <c r="B11" s="96">
        <v>0</v>
      </c>
      <c r="C11" s="96">
        <v>0</v>
      </c>
      <c r="D11" s="96">
        <v>0</v>
      </c>
      <c r="E11" s="65">
        <f t="shared" ref="E11:E26" si="0">SUM(B11:D11)</f>
        <v>0</v>
      </c>
      <c r="F11" s="11"/>
      <c r="G11" s="11"/>
      <c r="H11" s="11"/>
      <c r="I11" s="11"/>
    </row>
    <row r="12" spans="1:9" s="88" customFormat="1" ht="12" customHeight="1">
      <c r="A12" s="81" t="s">
        <v>3390</v>
      </c>
      <c r="B12" s="96">
        <v>1</v>
      </c>
      <c r="C12" s="96">
        <v>0</v>
      </c>
      <c r="D12" s="96">
        <v>0</v>
      </c>
      <c r="E12" s="65">
        <f t="shared" si="0"/>
        <v>1</v>
      </c>
      <c r="F12" s="11"/>
      <c r="G12" s="11"/>
      <c r="H12" s="11"/>
      <c r="I12" s="11"/>
    </row>
    <row r="13" spans="1:9" s="88" customFormat="1" ht="12" customHeight="1">
      <c r="A13" s="81" t="s">
        <v>3391</v>
      </c>
      <c r="B13" s="96">
        <v>1</v>
      </c>
      <c r="C13" s="96">
        <v>0</v>
      </c>
      <c r="D13" s="96">
        <v>0</v>
      </c>
      <c r="E13" s="65">
        <f t="shared" si="0"/>
        <v>1</v>
      </c>
      <c r="F13" s="11"/>
      <c r="G13" s="11"/>
      <c r="H13" s="11"/>
      <c r="I13" s="11"/>
    </row>
    <row r="14" spans="1:9" s="88" customFormat="1" ht="12" customHeight="1">
      <c r="A14" s="81" t="s">
        <v>3392</v>
      </c>
      <c r="B14" s="96">
        <v>2</v>
      </c>
      <c r="C14" s="96">
        <v>0</v>
      </c>
      <c r="D14" s="96">
        <v>0</v>
      </c>
      <c r="E14" s="65">
        <f t="shared" si="0"/>
        <v>2</v>
      </c>
      <c r="F14" s="11"/>
      <c r="G14" s="11"/>
      <c r="H14" s="11"/>
      <c r="I14" s="11"/>
    </row>
    <row r="15" spans="1:9" s="88" customFormat="1" ht="15" customHeight="1">
      <c r="A15" s="81" t="s">
        <v>3206</v>
      </c>
      <c r="B15" s="96">
        <v>1</v>
      </c>
      <c r="C15" s="96">
        <v>0</v>
      </c>
      <c r="D15" s="96">
        <v>0</v>
      </c>
      <c r="E15" s="65">
        <f t="shared" si="0"/>
        <v>1</v>
      </c>
      <c r="F15" s="11"/>
      <c r="G15" s="11"/>
      <c r="H15" s="11"/>
      <c r="I15" s="11"/>
    </row>
    <row r="16" spans="1:9" s="88" customFormat="1" ht="15" customHeight="1">
      <c r="A16" s="81" t="s">
        <v>3393</v>
      </c>
      <c r="B16" s="96">
        <v>27</v>
      </c>
      <c r="C16" s="96">
        <v>1</v>
      </c>
      <c r="D16" s="96">
        <v>0</v>
      </c>
      <c r="E16" s="65">
        <f t="shared" si="0"/>
        <v>28</v>
      </c>
      <c r="F16" s="11"/>
      <c r="G16" s="11"/>
      <c r="H16" s="11"/>
      <c r="I16" s="11"/>
    </row>
    <row r="17" spans="1:9" s="88" customFormat="1" ht="21.75" customHeight="1">
      <c r="A17" s="81" t="s">
        <v>3394</v>
      </c>
      <c r="B17" s="96">
        <v>2</v>
      </c>
      <c r="C17" s="96">
        <v>0</v>
      </c>
      <c r="D17" s="96">
        <v>0</v>
      </c>
      <c r="E17" s="65">
        <f t="shared" si="0"/>
        <v>2</v>
      </c>
      <c r="F17" s="11"/>
      <c r="G17" s="11"/>
      <c r="H17" s="11"/>
      <c r="I17" s="11"/>
    </row>
    <row r="18" spans="1:9" s="88" customFormat="1" ht="15.75" customHeight="1">
      <c r="A18" s="81" t="s">
        <v>3395</v>
      </c>
      <c r="B18" s="96">
        <v>3</v>
      </c>
      <c r="C18" s="96">
        <v>0</v>
      </c>
      <c r="D18" s="96">
        <v>0</v>
      </c>
      <c r="E18" s="65">
        <f t="shared" si="0"/>
        <v>3</v>
      </c>
      <c r="F18" s="11"/>
      <c r="G18" s="11"/>
      <c r="H18" s="11"/>
      <c r="I18" s="11"/>
    </row>
    <row r="19" spans="1:9" s="88" customFormat="1" ht="25.15" customHeight="1">
      <c r="A19" s="81" t="s">
        <v>3396</v>
      </c>
      <c r="B19" s="96">
        <v>5</v>
      </c>
      <c r="C19" s="96">
        <v>0</v>
      </c>
      <c r="D19" s="96">
        <v>0</v>
      </c>
      <c r="E19" s="65">
        <f t="shared" si="0"/>
        <v>5</v>
      </c>
      <c r="F19" s="11"/>
      <c r="G19" s="11"/>
      <c r="H19" s="11"/>
      <c r="I19" s="11"/>
    </row>
    <row r="20" spans="1:9" s="88" customFormat="1" ht="15" customHeight="1">
      <c r="A20" s="81" t="s">
        <v>3397</v>
      </c>
      <c r="B20" s="96">
        <v>17</v>
      </c>
      <c r="C20" s="96">
        <v>0</v>
      </c>
      <c r="D20" s="96">
        <v>0</v>
      </c>
      <c r="E20" s="65">
        <f t="shared" si="0"/>
        <v>17</v>
      </c>
      <c r="F20" s="11"/>
      <c r="G20" s="11"/>
      <c r="H20" s="11"/>
      <c r="I20" s="11"/>
    </row>
    <row r="21" spans="1:9" s="88" customFormat="1" ht="15" customHeight="1">
      <c r="A21" s="81" t="s">
        <v>3209</v>
      </c>
      <c r="B21" s="96">
        <v>8</v>
      </c>
      <c r="C21" s="96">
        <v>0</v>
      </c>
      <c r="D21" s="96">
        <v>0</v>
      </c>
      <c r="E21" s="65">
        <f t="shared" si="0"/>
        <v>8</v>
      </c>
      <c r="F21" s="11"/>
      <c r="G21" s="11"/>
      <c r="H21" s="11"/>
      <c r="I21" s="11"/>
    </row>
    <row r="22" spans="1:9" s="88" customFormat="1" ht="15" customHeight="1">
      <c r="A22" s="81" t="s">
        <v>3210</v>
      </c>
      <c r="B22" s="96">
        <v>1</v>
      </c>
      <c r="C22" s="96">
        <v>0</v>
      </c>
      <c r="D22" s="96">
        <v>0</v>
      </c>
      <c r="E22" s="65">
        <f t="shared" si="0"/>
        <v>1</v>
      </c>
      <c r="F22" s="11"/>
      <c r="G22" s="11"/>
      <c r="H22" s="11"/>
      <c r="I22" s="11"/>
    </row>
    <row r="23" spans="1:9" s="88" customFormat="1" ht="15" customHeight="1">
      <c r="A23" s="81" t="s">
        <v>3505</v>
      </c>
      <c r="B23" s="96">
        <v>2</v>
      </c>
      <c r="C23" s="96">
        <v>0</v>
      </c>
      <c r="D23" s="96">
        <v>0</v>
      </c>
      <c r="E23" s="65">
        <f t="shared" si="0"/>
        <v>2</v>
      </c>
      <c r="F23" s="11"/>
      <c r="G23" s="11"/>
      <c r="H23" s="11"/>
      <c r="I23" s="11"/>
    </row>
    <row r="24" spans="1:9" s="88" customFormat="1" ht="15" customHeight="1">
      <c r="A24" s="81" t="s">
        <v>3421</v>
      </c>
      <c r="B24" s="96">
        <v>1</v>
      </c>
      <c r="C24" s="96">
        <v>0</v>
      </c>
      <c r="D24" s="96">
        <v>0</v>
      </c>
      <c r="E24" s="65">
        <f t="shared" si="0"/>
        <v>1</v>
      </c>
      <c r="F24" s="11"/>
      <c r="G24" s="11"/>
      <c r="H24" s="11"/>
      <c r="I24" s="11"/>
    </row>
    <row r="25" spans="1:9" s="88" customFormat="1" ht="15" customHeight="1">
      <c r="A25" s="81" t="s">
        <v>3332</v>
      </c>
      <c r="B25" s="96">
        <v>2</v>
      </c>
      <c r="C25" s="96">
        <v>0</v>
      </c>
      <c r="D25" s="96">
        <v>0</v>
      </c>
      <c r="E25" s="65">
        <f t="shared" si="0"/>
        <v>2</v>
      </c>
      <c r="F25" s="11"/>
      <c r="G25" s="11"/>
      <c r="H25" s="11"/>
      <c r="I25" s="11"/>
    </row>
    <row r="26" spans="1:9" s="88" customFormat="1" ht="15" customHeight="1">
      <c r="A26" s="81" t="s">
        <v>3507</v>
      </c>
      <c r="B26" s="96">
        <v>4</v>
      </c>
      <c r="C26" s="96">
        <v>0</v>
      </c>
      <c r="D26" s="96">
        <v>0</v>
      </c>
      <c r="E26" s="65">
        <f t="shared" si="0"/>
        <v>4</v>
      </c>
      <c r="F26" s="11"/>
      <c r="G26" s="11"/>
      <c r="H26" s="11"/>
      <c r="I26" s="11"/>
    </row>
    <row r="27" spans="1:9" s="88" customFormat="1" ht="15" customHeight="1">
      <c r="A27" s="81"/>
      <c r="B27" s="96"/>
      <c r="C27" s="96"/>
      <c r="D27" s="96"/>
      <c r="E27" s="65"/>
      <c r="F27" s="11"/>
      <c r="G27" s="11"/>
      <c r="H27" s="11"/>
      <c r="I27" s="11"/>
    </row>
    <row r="28" spans="1:9" s="88" customFormat="1" ht="15" customHeight="1">
      <c r="A28" s="81"/>
      <c r="B28" s="96"/>
      <c r="C28" s="96"/>
      <c r="D28" s="96"/>
      <c r="E28" s="65"/>
      <c r="F28" s="11"/>
      <c r="G28" s="11"/>
      <c r="H28" s="11"/>
      <c r="I28" s="11"/>
    </row>
    <row r="29" spans="1:9" s="88" customFormat="1" ht="15" customHeight="1">
      <c r="A29" s="81"/>
      <c r="B29" s="96"/>
      <c r="C29" s="96"/>
      <c r="D29" s="96"/>
      <c r="E29" s="65"/>
      <c r="F29" s="11"/>
      <c r="G29" s="11"/>
      <c r="H29" s="11"/>
      <c r="I29" s="11"/>
    </row>
    <row r="30" spans="1:9" s="88" customFormat="1" ht="15" customHeight="1">
      <c r="A30" s="81"/>
      <c r="B30" s="96"/>
      <c r="C30" s="96"/>
      <c r="D30" s="96"/>
      <c r="E30" s="65"/>
      <c r="F30" s="11"/>
      <c r="G30" s="11"/>
      <c r="H30" s="11"/>
      <c r="I30" s="11"/>
    </row>
    <row r="31" spans="1:9" s="88" customFormat="1" ht="15" customHeight="1">
      <c r="A31" s="81"/>
      <c r="B31" s="96"/>
      <c r="C31" s="96"/>
      <c r="D31" s="96"/>
      <c r="E31" s="65"/>
      <c r="F31" s="11"/>
      <c r="G31" s="11"/>
      <c r="H31" s="11"/>
      <c r="I31" s="11"/>
    </row>
    <row r="32" spans="1:9" s="88" customFormat="1" ht="15" customHeight="1">
      <c r="A32" s="81"/>
      <c r="B32" s="96"/>
      <c r="C32" s="96"/>
      <c r="D32" s="96"/>
      <c r="E32" s="65"/>
      <c r="F32" s="11"/>
      <c r="G32" s="11"/>
      <c r="H32" s="11"/>
      <c r="I32" s="11"/>
    </row>
    <row r="33" spans="1:9" s="88" customFormat="1" ht="25.15" customHeight="1">
      <c r="A33" s="81"/>
      <c r="B33" s="96"/>
      <c r="C33" s="96"/>
      <c r="D33" s="96"/>
      <c r="E33" s="65"/>
      <c r="F33" s="11"/>
      <c r="G33" s="11"/>
      <c r="H33" s="11"/>
      <c r="I33" s="11"/>
    </row>
    <row r="34" spans="1:9" s="88" customFormat="1" ht="16.5" customHeight="1">
      <c r="A34" s="81"/>
      <c r="B34" s="96"/>
      <c r="C34" s="96"/>
      <c r="D34" s="96"/>
      <c r="E34" s="65"/>
      <c r="F34" s="11"/>
      <c r="G34" s="11"/>
      <c r="H34" s="11"/>
      <c r="I34" s="11"/>
    </row>
    <row r="35" spans="1:9" s="88" customFormat="1" ht="19.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s="88" customFormat="1" ht="17.25" customHeight="1">
      <c r="A37" s="81"/>
      <c r="B37" s="96"/>
      <c r="C37" s="96"/>
      <c r="D37" s="96"/>
      <c r="E37" s="65"/>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abSelected="1" topLeftCell="A19" zoomScaleNormal="100" workbookViewId="0">
      <selection activeCell="C28" sqref="C28:C32"/>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39" t="s">
        <v>33</v>
      </c>
      <c r="B1" s="339"/>
      <c r="C1" s="339"/>
      <c r="D1" s="339"/>
      <c r="E1" s="339"/>
    </row>
    <row r="2" spans="1:9" s="2" customFormat="1" ht="5.25" customHeight="1">
      <c r="A2" s="145"/>
      <c r="B2" s="48"/>
      <c r="C2" s="48"/>
      <c r="D2" s="1"/>
      <c r="E2" s="1"/>
      <c r="F2" s="1"/>
    </row>
    <row r="3" spans="1:9" s="2" customFormat="1" ht="15" customHeight="1">
      <c r="A3" s="146" t="s">
        <v>3229</v>
      </c>
      <c r="B3" s="42"/>
      <c r="C3" s="42"/>
      <c r="D3" s="4"/>
      <c r="E3" s="4"/>
      <c r="G3" s="302"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35" t="s">
        <v>3636</v>
      </c>
      <c r="B6" s="336"/>
      <c r="C6" s="336"/>
      <c r="D6" s="149"/>
      <c r="E6" s="149"/>
      <c r="F6" s="150"/>
    </row>
    <row r="7" spans="1:9" s="2" customFormat="1" ht="31.5" customHeight="1">
      <c r="A7" s="46"/>
      <c r="B7" s="46"/>
      <c r="C7" s="337" t="s">
        <v>3230</v>
      </c>
      <c r="D7" s="337"/>
      <c r="E7" s="338" t="s">
        <v>3231</v>
      </c>
      <c r="F7" s="338"/>
    </row>
    <row r="8" spans="1:9" s="2" customFormat="1" ht="15.75" customHeight="1" thickBot="1">
      <c r="A8" s="151"/>
      <c r="B8" s="151"/>
      <c r="C8" s="152">
        <v>2023</v>
      </c>
      <c r="D8" s="152">
        <v>2024</v>
      </c>
      <c r="E8" s="153" t="s">
        <v>3232</v>
      </c>
      <c r="F8" s="153" t="s">
        <v>3233</v>
      </c>
    </row>
    <row r="9" spans="1:9" s="8" customFormat="1" ht="24.95" customHeight="1">
      <c r="A9" s="154" t="s">
        <v>3234</v>
      </c>
      <c r="B9" s="54"/>
      <c r="D9" s="155"/>
      <c r="E9" s="155"/>
      <c r="F9" s="155"/>
    </row>
    <row r="10" spans="1:9" s="8" customFormat="1" ht="24.95" customHeight="1">
      <c r="A10" s="224" t="s">
        <v>3260</v>
      </c>
      <c r="C10" s="114">
        <v>848</v>
      </c>
      <c r="D10" s="114">
        <f>SUM(D11:D12)</f>
        <v>874</v>
      </c>
      <c r="E10" s="114">
        <f>D10-C10</f>
        <v>26</v>
      </c>
      <c r="F10" s="158">
        <f>((D10/C10)-1)</f>
        <v>3.0660377358490587E-2</v>
      </c>
      <c r="I10" s="114"/>
    </row>
    <row r="11" spans="1:9" s="8" customFormat="1" ht="15" customHeight="1">
      <c r="A11" s="156"/>
      <c r="B11" s="157" t="s">
        <v>3235</v>
      </c>
      <c r="C11" s="114">
        <v>783</v>
      </c>
      <c r="D11" s="114">
        <f>'ATR-A2.1'!F9</f>
        <v>796</v>
      </c>
      <c r="E11" s="114">
        <f>D11-C11</f>
        <v>13</v>
      </c>
      <c r="F11" s="158">
        <f>((D11/C11)-1)</f>
        <v>1.6602809706258048E-2</v>
      </c>
      <c r="I11" s="114"/>
    </row>
    <row r="12" spans="1:9" s="8" customFormat="1" ht="15" customHeight="1">
      <c r="A12" s="156"/>
      <c r="B12" s="157" t="s">
        <v>3236</v>
      </c>
      <c r="C12" s="114">
        <v>65</v>
      </c>
      <c r="D12" s="114">
        <f>'ATR-A2_II'!F9</f>
        <v>78</v>
      </c>
      <c r="E12" s="114">
        <f>D12-C12</f>
        <v>13</v>
      </c>
      <c r="F12" s="158">
        <f>((D12/C12)-1)</f>
        <v>0.19999999999999996</v>
      </c>
      <c r="I12" s="114"/>
    </row>
    <row r="13" spans="1:9" s="8" customFormat="1" ht="8.4499999999999993" customHeight="1">
      <c r="A13" s="156"/>
      <c r="B13" s="157"/>
      <c r="C13" s="114"/>
      <c r="D13" s="114"/>
      <c r="E13" s="114"/>
      <c r="F13" s="158"/>
      <c r="I13" s="114"/>
    </row>
    <row r="14" spans="1:9" s="8" customFormat="1" ht="15" customHeight="1">
      <c r="A14" s="156"/>
      <c r="B14" s="157" t="s">
        <v>3344</v>
      </c>
      <c r="C14" s="114">
        <v>739</v>
      </c>
      <c r="D14" s="238">
        <f>'ATR-A2.2'!F9</f>
        <v>742</v>
      </c>
      <c r="E14" s="114">
        <f>D14-C14</f>
        <v>3</v>
      </c>
      <c r="F14" s="158">
        <f>((D14/C14)-1)</f>
        <v>4.0595399188092518E-3</v>
      </c>
      <c r="I14" s="238"/>
    </row>
    <row r="15" spans="1:9" s="8" customFormat="1" ht="15" customHeight="1">
      <c r="A15" s="156"/>
      <c r="B15" s="157" t="s">
        <v>3345</v>
      </c>
      <c r="C15" s="114">
        <v>44</v>
      </c>
      <c r="D15" s="238">
        <f>D11-D14</f>
        <v>54</v>
      </c>
      <c r="E15" s="114">
        <f>D15-C15</f>
        <v>10</v>
      </c>
      <c r="F15" s="158">
        <f>((D15/C15)-1)</f>
        <v>0.22727272727272729</v>
      </c>
      <c r="I15" s="238"/>
    </row>
    <row r="16" spans="1:9" s="8" customFormat="1" ht="9.9499999999999993" customHeight="1">
      <c r="A16" s="159"/>
      <c r="B16" s="57"/>
      <c r="C16" s="114"/>
      <c r="D16" s="155"/>
      <c r="E16" s="160"/>
      <c r="F16" s="160"/>
      <c r="I16" s="155"/>
    </row>
    <row r="17" spans="1:10" s="8" customFormat="1" ht="15" customHeight="1">
      <c r="A17" s="161" t="s">
        <v>3237</v>
      </c>
      <c r="B17" s="57"/>
      <c r="C17" s="114"/>
      <c r="D17" s="155"/>
      <c r="E17" s="160"/>
      <c r="F17" s="160"/>
      <c r="I17" s="155"/>
    </row>
    <row r="18" spans="1:10" s="8" customFormat="1" ht="15" customHeight="1">
      <c r="A18" s="161" t="s">
        <v>3238</v>
      </c>
      <c r="B18" s="57"/>
      <c r="C18" s="114"/>
      <c r="D18" s="155"/>
      <c r="E18" s="160"/>
      <c r="F18" s="160"/>
      <c r="I18" s="155"/>
    </row>
    <row r="19" spans="1:10" s="8" customFormat="1" ht="15" customHeight="1">
      <c r="A19" s="159"/>
      <c r="B19" s="57" t="s">
        <v>35</v>
      </c>
      <c r="C19" s="114">
        <v>776</v>
      </c>
      <c r="D19" s="155">
        <f>'ATR-A2.1'!C9</f>
        <v>794</v>
      </c>
      <c r="E19" s="114">
        <f>D19-C19</f>
        <v>18</v>
      </c>
      <c r="F19" s="158">
        <f>((D19/C19)-1)</f>
        <v>2.3195876288659711E-2</v>
      </c>
      <c r="I19" s="155"/>
    </row>
    <row r="20" spans="1:10" s="8" customFormat="1" ht="15" customHeight="1">
      <c r="A20" s="159"/>
      <c r="B20" s="57" t="s">
        <v>36</v>
      </c>
      <c r="C20" s="114">
        <v>6</v>
      </c>
      <c r="D20" s="155">
        <f>'ATR-A2.1'!D9</f>
        <v>1</v>
      </c>
      <c r="E20" s="114">
        <f>D20-C20</f>
        <v>-5</v>
      </c>
      <c r="F20" s="158">
        <f>((D20/C20)-1)</f>
        <v>-0.83333333333333337</v>
      </c>
      <c r="I20" s="155"/>
    </row>
    <row r="21" spans="1:10" s="8" customFormat="1" ht="15" customHeight="1">
      <c r="A21" s="159"/>
      <c r="B21" s="57" t="s">
        <v>3239</v>
      </c>
      <c r="C21" s="114">
        <v>1</v>
      </c>
      <c r="D21" s="155">
        <f>'ATR-A2.1'!E9</f>
        <v>1</v>
      </c>
      <c r="E21" s="114">
        <f>D21-C21</f>
        <v>0</v>
      </c>
      <c r="F21" s="158">
        <f>((D21/C21)-1)</f>
        <v>0</v>
      </c>
      <c r="I21" s="155"/>
    </row>
    <row r="22" spans="1:10" s="8" customFormat="1" ht="9.9499999999999993" customHeight="1">
      <c r="A22" s="161"/>
      <c r="B22" s="55"/>
      <c r="C22" s="114"/>
      <c r="D22" s="155"/>
      <c r="E22" s="160"/>
      <c r="F22" s="160"/>
      <c r="I22" s="155"/>
    </row>
    <row r="23" spans="1:10" s="88" customFormat="1" ht="15" customHeight="1">
      <c r="A23" s="162" t="s">
        <v>3240</v>
      </c>
      <c r="B23" s="163"/>
      <c r="C23" s="114"/>
      <c r="D23" s="155"/>
      <c r="E23" s="160"/>
      <c r="F23" s="160"/>
      <c r="I23" s="155"/>
    </row>
    <row r="24" spans="1:10" s="88" customFormat="1" ht="15" customHeight="1">
      <c r="A24" s="164"/>
      <c r="B24" s="165" t="s">
        <v>3241</v>
      </c>
      <c r="C24" s="114">
        <v>543</v>
      </c>
      <c r="D24" s="155">
        <f>'ATR-A3'!E23</f>
        <v>565</v>
      </c>
      <c r="E24" s="114">
        <f>D24-C24</f>
        <v>22</v>
      </c>
      <c r="F24" s="158">
        <f>((D24/C24)-1)</f>
        <v>4.051565377532218E-2</v>
      </c>
      <c r="G24" s="155"/>
      <c r="I24" s="155"/>
    </row>
    <row r="25" spans="1:10" s="88" customFormat="1" ht="15" customHeight="1">
      <c r="A25" s="164"/>
      <c r="B25" s="166" t="s">
        <v>3242</v>
      </c>
      <c r="C25" s="114">
        <v>240</v>
      </c>
      <c r="D25" s="155">
        <f>'ATR-A3'!E37</f>
        <v>231</v>
      </c>
      <c r="E25" s="114">
        <f>D25-C25</f>
        <v>-9</v>
      </c>
      <c r="F25" s="158">
        <f>((D25/C25)-1)</f>
        <v>-3.7499999999999978E-2</v>
      </c>
      <c r="G25" s="155"/>
      <c r="I25" s="155"/>
    </row>
    <row r="26" spans="1:10" s="88" customFormat="1" ht="9.9499999999999993" customHeight="1">
      <c r="A26" s="161"/>
      <c r="B26" s="55"/>
      <c r="C26" s="114"/>
      <c r="D26" s="155"/>
      <c r="E26" s="160"/>
      <c r="F26" s="160"/>
      <c r="I26" s="155"/>
    </row>
    <row r="27" spans="1:10" s="88" customFormat="1" ht="15" customHeight="1">
      <c r="A27" s="162" t="s">
        <v>3243</v>
      </c>
      <c r="B27" s="167"/>
      <c r="C27" s="114"/>
      <c r="D27" s="155"/>
      <c r="E27" s="160"/>
      <c r="F27" s="160"/>
      <c r="I27" s="81"/>
      <c r="J27" s="114"/>
    </row>
    <row r="28" spans="1:10" s="88" customFormat="1" ht="15" customHeight="1">
      <c r="A28" s="161"/>
      <c r="B28" s="166" t="s">
        <v>3244</v>
      </c>
      <c r="C28" s="114">
        <v>292</v>
      </c>
      <c r="D28" s="114">
        <f>SUM('ATR-A8'!E35)</f>
        <v>317</v>
      </c>
      <c r="E28" s="114">
        <f>D28-C28</f>
        <v>25</v>
      </c>
      <c r="F28" s="158">
        <f>((D28/C28)-1)</f>
        <v>8.5616438356164393E-2</v>
      </c>
      <c r="H28" s="41"/>
      <c r="I28" s="166"/>
      <c r="J28" s="114"/>
    </row>
    <row r="29" spans="1:10" s="88" customFormat="1" ht="15" customHeight="1">
      <c r="A29" s="164"/>
      <c r="B29" s="166" t="s">
        <v>3667</v>
      </c>
      <c r="C29" s="114">
        <v>211</v>
      </c>
      <c r="D29" s="114">
        <v>191</v>
      </c>
      <c r="E29" s="114">
        <f>D29-C29</f>
        <v>-20</v>
      </c>
      <c r="F29" s="158">
        <f>((D29/C29)-1)</f>
        <v>-9.4786729857819885E-2</v>
      </c>
      <c r="H29" s="41"/>
      <c r="I29" s="166"/>
      <c r="J29" s="114"/>
    </row>
    <row r="30" spans="1:10" s="88" customFormat="1" ht="15" customHeight="1">
      <c r="A30" s="164"/>
      <c r="B30" s="166" t="s">
        <v>3668</v>
      </c>
      <c r="C30" s="114">
        <v>129</v>
      </c>
      <c r="D30" s="114">
        <v>128</v>
      </c>
      <c r="E30" s="114">
        <f>D30-C30</f>
        <v>-1</v>
      </c>
      <c r="F30" s="158">
        <f>((D30/C30)-1)</f>
        <v>-7.7519379844961378E-3</v>
      </c>
      <c r="H30" s="41"/>
      <c r="I30" s="166"/>
      <c r="J30" s="114"/>
    </row>
    <row r="31" spans="1:10" s="88" customFormat="1" ht="15" customHeight="1">
      <c r="A31" s="164"/>
      <c r="B31" s="166" t="s">
        <v>3245</v>
      </c>
      <c r="C31" s="114">
        <v>83</v>
      </c>
      <c r="D31" s="114">
        <v>91</v>
      </c>
      <c r="E31" s="114">
        <f>D31-C31</f>
        <v>8</v>
      </c>
      <c r="F31" s="158">
        <f>((D31/C31)-1)</f>
        <v>9.6385542168674787E-2</v>
      </c>
      <c r="H31" s="41"/>
      <c r="I31" s="166"/>
      <c r="J31" s="114"/>
    </row>
    <row r="32" spans="1:10" s="88" customFormat="1" ht="15" customHeight="1">
      <c r="A32" s="164"/>
      <c r="B32" s="166" t="s">
        <v>3246</v>
      </c>
      <c r="C32" s="114">
        <v>68</v>
      </c>
      <c r="D32" s="114">
        <v>69</v>
      </c>
      <c r="E32" s="114">
        <f>D32-C32</f>
        <v>1</v>
      </c>
      <c r="F32" s="158">
        <f>((D32/C32)-1)</f>
        <v>1.4705882352941124E-2</v>
      </c>
      <c r="H32" s="41"/>
      <c r="I32" s="166"/>
      <c r="J32" s="114"/>
    </row>
    <row r="33" spans="1:10" s="88" customFormat="1" ht="9.9499999999999993" customHeight="1">
      <c r="A33" s="164"/>
      <c r="B33" s="166"/>
      <c r="C33" s="325"/>
      <c r="D33" s="155"/>
      <c r="E33" s="160"/>
      <c r="F33" s="160"/>
      <c r="I33" s="81"/>
      <c r="J33" s="114"/>
    </row>
    <row r="34" spans="1:10" s="88" customFormat="1" ht="15" customHeight="1">
      <c r="A34" s="162" t="s">
        <v>3247</v>
      </c>
      <c r="B34" s="166"/>
      <c r="D34" s="155"/>
      <c r="E34" s="160"/>
      <c r="F34" s="160"/>
      <c r="I34" s="81"/>
      <c r="J34" s="114"/>
    </row>
    <row r="35" spans="1:10" s="88" customFormat="1" ht="15" customHeight="1">
      <c r="A35" s="164"/>
      <c r="B35" s="166" t="s">
        <v>3248</v>
      </c>
      <c r="C35" s="114">
        <v>46</v>
      </c>
      <c r="D35" s="114">
        <f>'ATR-I2.1'!D18</f>
        <v>47</v>
      </c>
      <c r="E35" s="114">
        <f t="shared" ref="E35:E46" si="0">D35-C35</f>
        <v>1</v>
      </c>
      <c r="F35" s="158">
        <f t="shared" ref="F35:F46" si="1">((D35/C35)-1)</f>
        <v>2.1739130434782705E-2</v>
      </c>
      <c r="I35" s="81"/>
      <c r="J35" s="114"/>
    </row>
    <row r="36" spans="1:10" s="88" customFormat="1" ht="15" customHeight="1">
      <c r="A36" s="164"/>
      <c r="B36" s="166" t="s">
        <v>3249</v>
      </c>
      <c r="C36" s="114">
        <v>1</v>
      </c>
      <c r="D36" s="114">
        <f>'ATR-I2.1'!D19</f>
        <v>0</v>
      </c>
      <c r="E36" s="114">
        <f t="shared" si="0"/>
        <v>-1</v>
      </c>
      <c r="F36" s="158">
        <f t="shared" si="1"/>
        <v>-1</v>
      </c>
      <c r="I36" s="81"/>
      <c r="J36" s="114"/>
    </row>
    <row r="37" spans="1:10" s="88" customFormat="1" ht="15" customHeight="1">
      <c r="A37" s="164"/>
      <c r="B37" s="166" t="s">
        <v>3250</v>
      </c>
      <c r="C37" s="114">
        <v>234</v>
      </c>
      <c r="D37" s="114">
        <f>'ATR-I2.1'!D20</f>
        <v>240</v>
      </c>
      <c r="E37" s="114">
        <f t="shared" si="0"/>
        <v>6</v>
      </c>
      <c r="F37" s="158">
        <f t="shared" si="1"/>
        <v>2.564102564102555E-2</v>
      </c>
      <c r="I37" s="81"/>
      <c r="J37" s="114"/>
    </row>
    <row r="38" spans="1:10" s="88" customFormat="1" ht="15" customHeight="1">
      <c r="A38" s="164"/>
      <c r="B38" s="166" t="s">
        <v>3251</v>
      </c>
      <c r="C38" s="114">
        <v>13</v>
      </c>
      <c r="D38" s="114">
        <f>'ATR-I2.1'!D22</f>
        <v>8</v>
      </c>
      <c r="E38" s="114">
        <f t="shared" si="0"/>
        <v>-5</v>
      </c>
      <c r="F38" s="158">
        <f t="shared" si="1"/>
        <v>-0.38461538461538458</v>
      </c>
      <c r="I38" s="81"/>
      <c r="J38" s="114"/>
    </row>
    <row r="39" spans="1:10" s="88" customFormat="1" ht="15" customHeight="1">
      <c r="A39" s="164"/>
      <c r="B39" s="166" t="s">
        <v>3252</v>
      </c>
      <c r="C39" s="114">
        <v>107</v>
      </c>
      <c r="D39" s="114">
        <f>'ATR-I2.1'!D23</f>
        <v>94</v>
      </c>
      <c r="E39" s="114">
        <f t="shared" si="0"/>
        <v>-13</v>
      </c>
      <c r="F39" s="158">
        <f t="shared" si="1"/>
        <v>-0.12149532710280375</v>
      </c>
      <c r="I39" s="81"/>
      <c r="J39" s="114"/>
    </row>
    <row r="40" spans="1:10" s="88" customFormat="1" ht="15" customHeight="1">
      <c r="A40" s="164"/>
      <c r="B40" s="166" t="s">
        <v>3514</v>
      </c>
      <c r="C40" s="114">
        <v>83</v>
      </c>
      <c r="D40" s="114">
        <f>'ATR-I2.1'!D24</f>
        <v>105</v>
      </c>
      <c r="E40" s="114">
        <f t="shared" si="0"/>
        <v>22</v>
      </c>
      <c r="F40" s="158">
        <f t="shared" si="1"/>
        <v>0.26506024096385539</v>
      </c>
      <c r="I40" s="81"/>
      <c r="J40" s="114"/>
    </row>
    <row r="41" spans="1:10" s="88" customFormat="1" ht="15" customHeight="1">
      <c r="A41" s="164"/>
      <c r="B41" s="165" t="s">
        <v>3253</v>
      </c>
      <c r="C41" s="114">
        <v>40</v>
      </c>
      <c r="D41" s="114">
        <f>'ATR-I2.1'!D25</f>
        <v>38</v>
      </c>
      <c r="E41" s="114">
        <f t="shared" si="0"/>
        <v>-2</v>
      </c>
      <c r="F41" s="158">
        <f t="shared" si="1"/>
        <v>-5.0000000000000044E-2</v>
      </c>
      <c r="I41" s="81"/>
      <c r="J41" s="114"/>
    </row>
    <row r="42" spans="1:10" s="88" customFormat="1" ht="15" customHeight="1">
      <c r="A42" s="164"/>
      <c r="B42" s="166" t="s">
        <v>3254</v>
      </c>
      <c r="C42" s="114">
        <v>38</v>
      </c>
      <c r="D42" s="114">
        <f>'ATR-I2.1'!D26</f>
        <v>34</v>
      </c>
      <c r="E42" s="114">
        <f t="shared" si="0"/>
        <v>-4</v>
      </c>
      <c r="F42" s="158">
        <f t="shared" si="1"/>
        <v>-0.10526315789473684</v>
      </c>
      <c r="I42" s="81"/>
      <c r="J42" s="114"/>
    </row>
    <row r="43" spans="1:10" s="88" customFormat="1" ht="15" customHeight="1">
      <c r="A43" s="164"/>
      <c r="B43" s="165" t="s">
        <v>3255</v>
      </c>
      <c r="C43" s="114">
        <v>72</v>
      </c>
      <c r="D43" s="114">
        <f>'ATR-I2.1'!D31</f>
        <v>73</v>
      </c>
      <c r="E43" s="114">
        <f t="shared" si="0"/>
        <v>1</v>
      </c>
      <c r="F43" s="158">
        <f t="shared" si="1"/>
        <v>1.388888888888884E-2</v>
      </c>
      <c r="I43" s="81"/>
      <c r="J43" s="114"/>
    </row>
    <row r="44" spans="1:10" s="88" customFormat="1" ht="15" customHeight="1">
      <c r="A44" s="164"/>
      <c r="B44" s="166" t="s">
        <v>3256</v>
      </c>
      <c r="C44" s="114">
        <v>22</v>
      </c>
      <c r="D44" s="114">
        <f>'ATR-I2.1'!D32</f>
        <v>37</v>
      </c>
      <c r="E44" s="114">
        <f t="shared" si="0"/>
        <v>15</v>
      </c>
      <c r="F44" s="158">
        <f t="shared" si="1"/>
        <v>0.68181818181818188</v>
      </c>
      <c r="I44" s="81"/>
      <c r="J44" s="114"/>
    </row>
    <row r="45" spans="1:10" s="88" customFormat="1" ht="15" customHeight="1">
      <c r="A45" s="164"/>
      <c r="B45" s="62" t="s">
        <v>3257</v>
      </c>
      <c r="C45" s="114">
        <v>82</v>
      </c>
      <c r="D45" s="114">
        <f>'ATR-I2.1'!D34</f>
        <v>65</v>
      </c>
      <c r="E45" s="114">
        <f t="shared" si="0"/>
        <v>-17</v>
      </c>
      <c r="F45" s="158">
        <f t="shared" si="1"/>
        <v>-0.20731707317073167</v>
      </c>
      <c r="I45" s="81"/>
      <c r="J45" s="114"/>
    </row>
    <row r="46" spans="1:10" s="88" customFormat="1" ht="15" customHeight="1">
      <c r="A46" s="164"/>
      <c r="B46" s="166" t="s">
        <v>3258</v>
      </c>
      <c r="C46" s="114">
        <v>45</v>
      </c>
      <c r="D46" s="114">
        <f>D11-SUM(D35:D45)</f>
        <v>55</v>
      </c>
      <c r="E46" s="114">
        <f t="shared" si="0"/>
        <v>10</v>
      </c>
      <c r="F46" s="158">
        <f t="shared" si="1"/>
        <v>0.22222222222222232</v>
      </c>
      <c r="I46" s="81"/>
      <c r="J46" s="114"/>
    </row>
    <row r="47" spans="1:10" s="88" customFormat="1" ht="9.9499999999999993" customHeight="1">
      <c r="A47" s="164"/>
      <c r="B47" s="166"/>
      <c r="C47" s="325"/>
      <c r="D47" s="155"/>
      <c r="E47" s="160"/>
      <c r="F47" s="160"/>
      <c r="I47" s="81"/>
      <c r="J47" s="114"/>
    </row>
    <row r="48" spans="1:10" s="88" customFormat="1" ht="15" customHeight="1">
      <c r="A48" s="161" t="s">
        <v>3259</v>
      </c>
      <c r="B48" s="55"/>
      <c r="D48" s="155"/>
      <c r="E48" s="160"/>
      <c r="F48" s="160"/>
      <c r="I48" s="81"/>
      <c r="J48" s="114"/>
    </row>
    <row r="49" spans="1:197" s="88" customFormat="1" ht="15" customHeight="1">
      <c r="A49" s="162" t="s">
        <v>3247</v>
      </c>
      <c r="B49" s="166"/>
      <c r="D49" s="155"/>
      <c r="E49" s="160"/>
      <c r="F49" s="160"/>
      <c r="I49" s="81"/>
      <c r="J49" s="114"/>
    </row>
    <row r="50" spans="1:197" s="88" customFormat="1" ht="15" customHeight="1">
      <c r="A50" s="161"/>
      <c r="B50" s="157" t="s">
        <v>3260</v>
      </c>
      <c r="C50" s="114">
        <v>302.33644679380501</v>
      </c>
      <c r="D50" s="114">
        <f>'ATR-I2.1'!I9</f>
        <v>302.43046189034237</v>
      </c>
      <c r="E50" s="114">
        <f t="shared" ref="E50:E61" si="2">D50-C50</f>
        <v>9.4015096537361842E-2</v>
      </c>
      <c r="F50" s="158">
        <f t="shared" ref="F50:F61" si="3">((D50/C50)-1)</f>
        <v>3.109618358434485E-4</v>
      </c>
      <c r="I50" s="81"/>
      <c r="J50" s="114"/>
    </row>
    <row r="51" spans="1:197" s="88" customFormat="1" ht="15" customHeight="1">
      <c r="A51" s="164"/>
      <c r="B51" s="165" t="s">
        <v>3248</v>
      </c>
      <c r="C51" s="114">
        <v>333.14020857473929</v>
      </c>
      <c r="D51" s="114">
        <f>'ATR-I2.1'!I18</f>
        <v>339.47273383893105</v>
      </c>
      <c r="E51" s="114">
        <f t="shared" si="2"/>
        <v>6.3325252641917587</v>
      </c>
      <c r="F51" s="158">
        <f t="shared" si="3"/>
        <v>1.900858887999135E-2</v>
      </c>
      <c r="I51" s="81"/>
      <c r="J51" s="114"/>
    </row>
    <row r="52" spans="1:197" s="88" customFormat="1" ht="15" customHeight="1">
      <c r="A52" s="164"/>
      <c r="B52" s="165" t="s">
        <v>3249</v>
      </c>
      <c r="C52" s="114">
        <v>418.41004184100416</v>
      </c>
      <c r="D52" s="114">
        <f>'ATR-I2.1'!I19</f>
        <v>0</v>
      </c>
      <c r="E52" s="114">
        <f t="shared" si="2"/>
        <v>-418.41004184100416</v>
      </c>
      <c r="F52" s="158">
        <f t="shared" si="3"/>
        <v>-1</v>
      </c>
      <c r="I52" s="81"/>
      <c r="J52" s="114"/>
    </row>
    <row r="53" spans="1:197" s="88" customFormat="1" ht="15" customHeight="1">
      <c r="A53" s="164"/>
      <c r="B53" s="165" t="s">
        <v>3250</v>
      </c>
      <c r="C53" s="114">
        <v>464.05552801189884</v>
      </c>
      <c r="D53" s="114">
        <f>'ATR-I2.1'!I20</f>
        <v>476.30388187663732</v>
      </c>
      <c r="E53" s="114">
        <f t="shared" si="2"/>
        <v>12.248353864738476</v>
      </c>
      <c r="F53" s="158">
        <f t="shared" si="3"/>
        <v>2.6394155710659728E-2</v>
      </c>
      <c r="I53" s="81"/>
      <c r="J53" s="114"/>
    </row>
    <row r="54" spans="1:197" s="88" customFormat="1" ht="15" customHeight="1">
      <c r="A54" s="161"/>
      <c r="B54" s="157" t="s">
        <v>3251</v>
      </c>
      <c r="C54" s="114">
        <v>594.96567505720827</v>
      </c>
      <c r="D54" s="114">
        <f>'ATR-I2.1'!I22</f>
        <v>355.0821127385708</v>
      </c>
      <c r="E54" s="114">
        <f t="shared" si="2"/>
        <v>-239.88356231863747</v>
      </c>
      <c r="F54" s="158">
        <f t="shared" si="3"/>
        <v>-0.40318891051247907</v>
      </c>
      <c r="I54" s="81"/>
      <c r="J54" s="114"/>
    </row>
    <row r="55" spans="1:197" s="88" customFormat="1" ht="15" customHeight="1">
      <c r="A55" s="164"/>
      <c r="B55" s="166" t="s">
        <v>3252</v>
      </c>
      <c r="C55" s="114">
        <v>620.18199733379697</v>
      </c>
      <c r="D55" s="114">
        <f>'ATR-I2.1'!I23</f>
        <v>552.61610817166377</v>
      </c>
      <c r="E55" s="114">
        <f t="shared" si="2"/>
        <v>-67.565889162133203</v>
      </c>
      <c r="F55" s="158">
        <f t="shared" si="3"/>
        <v>-0.10894526034712937</v>
      </c>
      <c r="I55" s="114"/>
    </row>
    <row r="56" spans="1:197" s="88" customFormat="1" ht="15" customHeight="1">
      <c r="A56" s="164"/>
      <c r="B56" s="166" t="s">
        <v>3514</v>
      </c>
      <c r="C56" s="114">
        <v>218.0538041193779</v>
      </c>
      <c r="D56" s="114">
        <f>'ATR-I2.1'!I24</f>
        <v>273.66555462885736</v>
      </c>
      <c r="E56" s="114">
        <f t="shared" si="2"/>
        <v>55.611750509479464</v>
      </c>
      <c r="F56" s="158">
        <f t="shared" si="3"/>
        <v>0.25503682787865367</v>
      </c>
      <c r="I56" s="114"/>
    </row>
    <row r="57" spans="1:197" s="88" customFormat="1" ht="15" customHeight="1">
      <c r="A57" s="164"/>
      <c r="B57" s="165" t="s">
        <v>3253</v>
      </c>
      <c r="C57" s="114">
        <v>432.9941545789132</v>
      </c>
      <c r="D57" s="114">
        <f>'ATR-I2.1'!I25</f>
        <v>394.23176678078642</v>
      </c>
      <c r="E57" s="114">
        <f t="shared" si="2"/>
        <v>-38.762387798126781</v>
      </c>
      <c r="F57" s="158">
        <f t="shared" si="3"/>
        <v>-8.9521734619773752E-2</v>
      </c>
      <c r="I57" s="114"/>
    </row>
    <row r="58" spans="1:197" s="88" customFormat="1" ht="15" customHeight="1">
      <c r="A58" s="161"/>
      <c r="B58" s="157" t="s">
        <v>3254</v>
      </c>
      <c r="C58" s="114">
        <v>201.77348271650825</v>
      </c>
      <c r="D58" s="114">
        <f>'ATR-I2.1'!I26</f>
        <v>172.06477732793522</v>
      </c>
      <c r="E58" s="114">
        <f t="shared" si="2"/>
        <v>-29.708705388573037</v>
      </c>
      <c r="F58" s="158">
        <f t="shared" si="3"/>
        <v>-0.14723790752184107</v>
      </c>
      <c r="I58" s="114"/>
    </row>
    <row r="59" spans="1:197" s="88" customFormat="1" ht="15" customHeight="1">
      <c r="A59" s="164"/>
      <c r="B59" s="166" t="s">
        <v>3255</v>
      </c>
      <c r="C59" s="114">
        <v>517.4644243208279</v>
      </c>
      <c r="D59" s="114">
        <f>'ATR-I2.1'!I31</f>
        <v>498.3275308894805</v>
      </c>
      <c r="E59" s="114">
        <f t="shared" si="2"/>
        <v>-19.136893431347403</v>
      </c>
      <c r="F59" s="158">
        <f t="shared" si="3"/>
        <v>-3.698204655607884E-2</v>
      </c>
      <c r="I59" s="114"/>
    </row>
    <row r="60" spans="1:197" s="88" customFormat="1" ht="15" customHeight="1">
      <c r="A60" s="164"/>
      <c r="B60" s="166" t="s">
        <v>3256</v>
      </c>
      <c r="C60" s="114">
        <v>156.57248594406093</v>
      </c>
      <c r="D60" s="114">
        <f>'ATR-I2.1'!I32</f>
        <v>260.56338028169012</v>
      </c>
      <c r="E60" s="114">
        <f t="shared" si="2"/>
        <v>103.99089433762919</v>
      </c>
      <c r="F60" s="158">
        <f t="shared" si="3"/>
        <v>0.66417093469910338</v>
      </c>
      <c r="I60" s="114"/>
    </row>
    <row r="61" spans="1:197" s="88" customFormat="1" ht="15" customHeight="1">
      <c r="A61" s="164"/>
      <c r="B61" s="62" t="s">
        <v>3257</v>
      </c>
      <c r="C61" s="114">
        <v>325.53892572154513</v>
      </c>
      <c r="D61" s="114">
        <f>'ATR-I2.1'!I34</f>
        <v>250.50100200400803</v>
      </c>
      <c r="E61" s="114">
        <f t="shared" si="2"/>
        <v>-75.037923717537097</v>
      </c>
      <c r="F61" s="158">
        <f t="shared" si="3"/>
        <v>-0.23050369030744411</v>
      </c>
      <c r="I61" s="114"/>
    </row>
    <row r="62" spans="1:197" s="88" customFormat="1" ht="9.9499999999999993"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3261</v>
      </c>
      <c r="B63" s="166"/>
      <c r="D63" s="155"/>
      <c r="E63" s="160"/>
      <c r="F63" s="160"/>
      <c r="I63" s="155"/>
    </row>
    <row r="64" spans="1:197" s="88" customFormat="1" ht="15" customHeight="1">
      <c r="A64" s="170" t="s">
        <v>3238</v>
      </c>
      <c r="B64" s="165"/>
      <c r="D64" s="155"/>
      <c r="E64" s="160"/>
      <c r="F64" s="160"/>
      <c r="I64" s="155"/>
    </row>
    <row r="65" spans="1:9" s="88" customFormat="1" ht="15" customHeight="1">
      <c r="A65" s="171"/>
      <c r="B65" s="165" t="s">
        <v>35</v>
      </c>
      <c r="C65" s="155">
        <v>62</v>
      </c>
      <c r="D65" s="155">
        <f>'ATR-A2_II'!C9</f>
        <v>77</v>
      </c>
      <c r="E65" s="114">
        <f>D65-C65</f>
        <v>15</v>
      </c>
      <c r="F65" s="158">
        <f>((D65/C65)-1)</f>
        <v>0.24193548387096775</v>
      </c>
      <c r="I65" s="155"/>
    </row>
    <row r="66" spans="1:9" s="88" customFormat="1" ht="15" customHeight="1">
      <c r="A66" s="161"/>
      <c r="B66" s="165" t="s">
        <v>36</v>
      </c>
      <c r="C66" s="155">
        <v>2</v>
      </c>
      <c r="D66" s="155">
        <f>'ATR-A2_II'!D9</f>
        <v>1</v>
      </c>
      <c r="E66" s="114">
        <f>D66-C66</f>
        <v>-1</v>
      </c>
      <c r="F66" s="158">
        <f>((D66/C66)-1)</f>
        <v>-0.5</v>
      </c>
      <c r="I66" s="155"/>
    </row>
    <row r="67" spans="1:9" s="88" customFormat="1" ht="15" customHeight="1">
      <c r="A67" s="171"/>
      <c r="B67" s="165" t="s">
        <v>3239</v>
      </c>
      <c r="C67" s="155">
        <v>1</v>
      </c>
      <c r="D67" s="155">
        <f>'ATR-A2_II'!E9</f>
        <v>0</v>
      </c>
      <c r="E67" s="114">
        <v>0</v>
      </c>
      <c r="F67" s="114">
        <v>0</v>
      </c>
      <c r="I67" s="155"/>
    </row>
    <row r="68" spans="1:9" s="88" customFormat="1" ht="9.9499999999999993" customHeight="1">
      <c r="A68" s="164"/>
      <c r="B68" s="166"/>
      <c r="D68" s="155"/>
      <c r="E68" s="160"/>
      <c r="F68" s="160"/>
      <c r="I68" s="155"/>
    </row>
    <row r="69" spans="1:9" s="88" customFormat="1" ht="15" customHeight="1">
      <c r="A69" s="161" t="s">
        <v>3240</v>
      </c>
      <c r="B69" s="55"/>
      <c r="D69" s="155"/>
      <c r="E69" s="160"/>
      <c r="F69" s="160"/>
      <c r="I69" s="155"/>
    </row>
    <row r="70" spans="1:9" s="88" customFormat="1" ht="15" customHeight="1">
      <c r="A70" s="164"/>
      <c r="B70" s="166" t="s">
        <v>3241</v>
      </c>
      <c r="C70" s="155">
        <v>32</v>
      </c>
      <c r="D70" s="155">
        <f>'ATR-A3_II'!E22</f>
        <v>33</v>
      </c>
      <c r="E70" s="114">
        <f>D70-C70</f>
        <v>1</v>
      </c>
      <c r="F70" s="158">
        <f>((D70/C70)-1)</f>
        <v>3.125E-2</v>
      </c>
      <c r="I70" s="155"/>
    </row>
    <row r="71" spans="1:9" s="88" customFormat="1" ht="15" customHeight="1">
      <c r="A71" s="164"/>
      <c r="B71" s="165" t="s">
        <v>3242</v>
      </c>
      <c r="C71" s="155">
        <v>33</v>
      </c>
      <c r="D71" s="155">
        <f>'ATR-A3_II'!E35</f>
        <v>45</v>
      </c>
      <c r="E71" s="114">
        <f>D71-C71</f>
        <v>12</v>
      </c>
      <c r="F71" s="158">
        <f>((D71/C71)-1)</f>
        <v>0.36363636363636354</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3" t="s">
        <v>3262</v>
      </c>
      <c r="B74" s="334"/>
      <c r="C74" s="334"/>
      <c r="D74" s="334"/>
      <c r="E74" s="334"/>
      <c r="F74" s="334"/>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zoomScaleNormal="100" workbookViewId="0">
      <pane ySplit="8" topLeftCell="A9" activePane="bottomLeft" state="frozen"/>
      <selection pane="bottomLeft" activeCell="A9" sqref="A9:E4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114">
        <f>SUM(B11:B60)</f>
        <v>794</v>
      </c>
      <c r="C9" s="114">
        <f>SUM(C11:C60)</f>
        <v>1</v>
      </c>
      <c r="D9" s="114">
        <f>SUM(D11:D60)</f>
        <v>1</v>
      </c>
      <c r="E9" s="114">
        <f>SUM(E11:E60)</f>
        <v>796</v>
      </c>
      <c r="F9" s="10"/>
    </row>
    <row r="10" spans="1:9" s="88" customFormat="1" ht="12.6" customHeight="1">
      <c r="A10" s="81"/>
      <c r="B10" s="144"/>
      <c r="C10" s="144"/>
      <c r="D10" s="144"/>
      <c r="E10" s="114"/>
      <c r="F10" s="40"/>
      <c r="G10" s="11"/>
      <c r="H10" s="11"/>
      <c r="I10" s="11"/>
    </row>
    <row r="11" spans="1:9" s="88" customFormat="1" ht="12.6" customHeight="1">
      <c r="A11" s="81" t="s">
        <v>3633</v>
      </c>
      <c r="B11" s="144">
        <v>1</v>
      </c>
      <c r="C11" s="144">
        <v>0</v>
      </c>
      <c r="D11" s="144">
        <v>0</v>
      </c>
      <c r="E11" s="114">
        <f t="shared" ref="E11" si="0">SUM(B11:D11)</f>
        <v>1</v>
      </c>
      <c r="F11" s="41"/>
      <c r="G11" s="11"/>
      <c r="H11" s="11"/>
      <c r="I11" s="11"/>
    </row>
    <row r="12" spans="1:9" s="88" customFormat="1" ht="12.6" customHeight="1">
      <c r="A12" s="81" t="s">
        <v>3398</v>
      </c>
      <c r="B12" s="144">
        <v>5</v>
      </c>
      <c r="C12" s="144">
        <v>0</v>
      </c>
      <c r="D12" s="144">
        <v>0</v>
      </c>
      <c r="E12" s="114">
        <f t="shared" ref="E12:E41" si="1">SUM(B12:D12)</f>
        <v>5</v>
      </c>
      <c r="F12" s="40"/>
      <c r="G12" s="11"/>
      <c r="H12" s="11"/>
      <c r="I12" s="11"/>
    </row>
    <row r="13" spans="1:9" s="88" customFormat="1" ht="12.6" customHeight="1">
      <c r="A13" s="81" t="s">
        <v>3574</v>
      </c>
      <c r="B13" s="144">
        <v>1</v>
      </c>
      <c r="C13" s="144">
        <v>0</v>
      </c>
      <c r="D13" s="144">
        <v>0</v>
      </c>
      <c r="E13" s="114">
        <f t="shared" si="1"/>
        <v>1</v>
      </c>
      <c r="F13" s="40"/>
      <c r="G13" s="11"/>
      <c r="H13" s="11"/>
      <c r="I13" s="11"/>
    </row>
    <row r="14" spans="1:9" s="88" customFormat="1" ht="12.6" customHeight="1">
      <c r="A14" s="81" t="s">
        <v>3657</v>
      </c>
      <c r="B14" s="144">
        <v>1</v>
      </c>
      <c r="C14" s="144">
        <v>0</v>
      </c>
      <c r="D14" s="144">
        <v>0</v>
      </c>
      <c r="E14" s="114">
        <f t="shared" si="1"/>
        <v>1</v>
      </c>
      <c r="F14" s="40"/>
      <c r="G14" s="11"/>
      <c r="H14" s="11"/>
      <c r="I14" s="11"/>
    </row>
    <row r="15" spans="1:9" s="88" customFormat="1" ht="12.6" customHeight="1">
      <c r="A15" s="81" t="s">
        <v>3498</v>
      </c>
      <c r="B15" s="144">
        <v>9</v>
      </c>
      <c r="C15" s="144">
        <v>0</v>
      </c>
      <c r="D15" s="144">
        <v>0</v>
      </c>
      <c r="E15" s="114">
        <f t="shared" si="1"/>
        <v>9</v>
      </c>
      <c r="F15" s="41"/>
      <c r="G15" s="11"/>
      <c r="H15" s="11"/>
      <c r="I15" s="11"/>
    </row>
    <row r="16" spans="1:9" s="88" customFormat="1" ht="12.6" customHeight="1">
      <c r="A16" s="81" t="s">
        <v>3422</v>
      </c>
      <c r="B16" s="144">
        <v>8</v>
      </c>
      <c r="C16" s="144">
        <v>0</v>
      </c>
      <c r="D16" s="144">
        <v>0</v>
      </c>
      <c r="E16" s="114">
        <f t="shared" si="1"/>
        <v>8</v>
      </c>
      <c r="F16" s="41"/>
      <c r="G16" s="11"/>
      <c r="H16" s="11"/>
      <c r="I16" s="11"/>
    </row>
    <row r="17" spans="1:9" s="88" customFormat="1" ht="12.6" customHeight="1">
      <c r="A17" s="81" t="s">
        <v>3443</v>
      </c>
      <c r="B17" s="144">
        <v>126</v>
      </c>
      <c r="C17" s="144">
        <v>1</v>
      </c>
      <c r="D17" s="144">
        <v>0</v>
      </c>
      <c r="E17" s="114">
        <f t="shared" si="1"/>
        <v>127</v>
      </c>
      <c r="F17" s="41"/>
      <c r="G17" s="11"/>
      <c r="H17" s="11"/>
      <c r="I17" s="11"/>
    </row>
    <row r="18" spans="1:9" s="88" customFormat="1" ht="12.6" customHeight="1">
      <c r="A18" s="81" t="s">
        <v>3496</v>
      </c>
      <c r="B18" s="144">
        <v>48</v>
      </c>
      <c r="C18" s="144">
        <v>0</v>
      </c>
      <c r="D18" s="144">
        <v>0</v>
      </c>
      <c r="E18" s="114">
        <f t="shared" si="1"/>
        <v>48</v>
      </c>
      <c r="F18" s="41"/>
      <c r="G18" s="11"/>
      <c r="H18" s="11"/>
      <c r="I18" s="11"/>
    </row>
    <row r="19" spans="1:9" s="88" customFormat="1" ht="12.6" customHeight="1">
      <c r="A19" s="81" t="s">
        <v>3423</v>
      </c>
      <c r="B19" s="144">
        <v>16</v>
      </c>
      <c r="C19" s="144">
        <v>0</v>
      </c>
      <c r="D19" s="144">
        <v>0</v>
      </c>
      <c r="E19" s="114">
        <f t="shared" si="1"/>
        <v>16</v>
      </c>
      <c r="F19" s="41"/>
      <c r="G19" s="11"/>
      <c r="H19" s="11"/>
      <c r="I19" s="11"/>
    </row>
    <row r="20" spans="1:9" s="88" customFormat="1" ht="12.6" customHeight="1">
      <c r="A20" s="81" t="s">
        <v>3399</v>
      </c>
      <c r="B20" s="144">
        <v>15</v>
      </c>
      <c r="C20" s="144">
        <v>0</v>
      </c>
      <c r="D20" s="144">
        <v>0</v>
      </c>
      <c r="E20" s="114">
        <f t="shared" si="1"/>
        <v>15</v>
      </c>
      <c r="F20" s="40"/>
      <c r="G20" s="11"/>
      <c r="H20" s="11"/>
      <c r="I20" s="11"/>
    </row>
    <row r="21" spans="1:9" s="88" customFormat="1" ht="12.6" customHeight="1">
      <c r="A21" s="81" t="s">
        <v>3400</v>
      </c>
      <c r="B21" s="144">
        <v>36</v>
      </c>
      <c r="C21" s="144">
        <v>0</v>
      </c>
      <c r="D21" s="144">
        <v>0</v>
      </c>
      <c r="E21" s="114">
        <f t="shared" si="1"/>
        <v>36</v>
      </c>
      <c r="F21" s="41"/>
      <c r="G21" s="11"/>
      <c r="H21" s="11"/>
      <c r="I21" s="11"/>
    </row>
    <row r="22" spans="1:9" s="88" customFormat="1" ht="12.6" customHeight="1">
      <c r="A22" s="81" t="s">
        <v>3401</v>
      </c>
      <c r="B22" s="144">
        <v>22</v>
      </c>
      <c r="C22" s="144">
        <v>0</v>
      </c>
      <c r="D22" s="144">
        <v>0</v>
      </c>
      <c r="E22" s="114">
        <f t="shared" si="1"/>
        <v>22</v>
      </c>
      <c r="H22" s="11"/>
      <c r="I22" s="11"/>
    </row>
    <row r="23" spans="1:9" s="88" customFormat="1" ht="12.6" customHeight="1">
      <c r="A23" s="81" t="s">
        <v>3444</v>
      </c>
      <c r="B23" s="144">
        <v>19</v>
      </c>
      <c r="C23" s="144">
        <v>0</v>
      </c>
      <c r="D23" s="144">
        <v>0</v>
      </c>
      <c r="E23" s="114">
        <f t="shared" si="1"/>
        <v>19</v>
      </c>
      <c r="H23" s="11"/>
      <c r="I23" s="11"/>
    </row>
    <row r="24" spans="1:9" s="88" customFormat="1" ht="12.6" customHeight="1">
      <c r="A24" s="81" t="s">
        <v>3459</v>
      </c>
      <c r="B24" s="144">
        <v>28</v>
      </c>
      <c r="C24" s="144">
        <v>0</v>
      </c>
      <c r="D24" s="144">
        <v>1</v>
      </c>
      <c r="E24" s="114">
        <f t="shared" si="1"/>
        <v>29</v>
      </c>
      <c r="H24" s="11"/>
      <c r="I24" s="11"/>
    </row>
    <row r="25" spans="1:9" s="88" customFormat="1" ht="12.6" customHeight="1">
      <c r="A25" s="81" t="s">
        <v>3424</v>
      </c>
      <c r="B25" s="144">
        <v>7</v>
      </c>
      <c r="C25" s="144">
        <v>0</v>
      </c>
      <c r="D25" s="144">
        <v>0</v>
      </c>
      <c r="E25" s="114">
        <f t="shared" si="1"/>
        <v>7</v>
      </c>
      <c r="F25" s="325"/>
      <c r="H25" s="11"/>
      <c r="I25" s="11"/>
    </row>
    <row r="26" spans="1:9" s="88" customFormat="1" ht="12.6" customHeight="1">
      <c r="A26" s="81" t="s">
        <v>3499</v>
      </c>
      <c r="B26" s="144">
        <v>64</v>
      </c>
      <c r="C26" s="144">
        <v>0</v>
      </c>
      <c r="D26" s="144">
        <v>0</v>
      </c>
      <c r="E26" s="114">
        <f t="shared" si="1"/>
        <v>64</v>
      </c>
      <c r="H26" s="11"/>
      <c r="I26" s="11"/>
    </row>
    <row r="27" spans="1:9" s="88" customFormat="1" ht="12.6" customHeight="1">
      <c r="A27" s="81" t="s">
        <v>3500</v>
      </c>
      <c r="B27" s="144">
        <v>13</v>
      </c>
      <c r="C27" s="144">
        <v>0</v>
      </c>
      <c r="D27" s="144">
        <v>0</v>
      </c>
      <c r="E27" s="114">
        <f t="shared" si="1"/>
        <v>13</v>
      </c>
      <c r="F27" s="41"/>
      <c r="G27" s="11"/>
      <c r="H27" s="11"/>
      <c r="I27" s="11"/>
    </row>
    <row r="28" spans="1:9" s="88" customFormat="1" ht="12.6" customHeight="1">
      <c r="A28" s="81" t="s">
        <v>3501</v>
      </c>
      <c r="B28" s="144">
        <v>6</v>
      </c>
      <c r="C28" s="144">
        <v>0</v>
      </c>
      <c r="D28" s="144">
        <v>0</v>
      </c>
      <c r="E28" s="114">
        <f t="shared" si="1"/>
        <v>6</v>
      </c>
      <c r="F28" s="41"/>
      <c r="G28" s="11"/>
      <c r="H28" s="11"/>
      <c r="I28" s="11"/>
    </row>
    <row r="29" spans="1:9" s="88" customFormat="1" ht="12.6" customHeight="1">
      <c r="A29" s="81" t="s">
        <v>3425</v>
      </c>
      <c r="B29" s="144">
        <v>8</v>
      </c>
      <c r="C29" s="144">
        <v>0</v>
      </c>
      <c r="D29" s="144">
        <v>0</v>
      </c>
      <c r="E29" s="114">
        <f t="shared" si="1"/>
        <v>8</v>
      </c>
      <c r="F29" s="41"/>
      <c r="G29" s="11"/>
      <c r="H29" s="11"/>
      <c r="I29" s="11"/>
    </row>
    <row r="30" spans="1:9" s="88" customFormat="1" ht="12.6" customHeight="1">
      <c r="A30" s="81" t="s">
        <v>3402</v>
      </c>
      <c r="B30" s="144">
        <v>8</v>
      </c>
      <c r="C30" s="144">
        <v>0</v>
      </c>
      <c r="D30" s="144">
        <v>0</v>
      </c>
      <c r="E30" s="114">
        <f t="shared" si="1"/>
        <v>8</v>
      </c>
      <c r="F30" s="41"/>
      <c r="G30" s="11"/>
      <c r="H30" s="11"/>
      <c r="I30" s="11"/>
    </row>
    <row r="31" spans="1:9" s="88" customFormat="1" ht="12.6" customHeight="1">
      <c r="A31" s="81" t="s">
        <v>3403</v>
      </c>
      <c r="B31" s="144">
        <v>6</v>
      </c>
      <c r="C31" s="144">
        <v>0</v>
      </c>
      <c r="D31" s="144">
        <v>0</v>
      </c>
      <c r="E31" s="114">
        <f t="shared" si="1"/>
        <v>6</v>
      </c>
      <c r="F31" s="41"/>
      <c r="G31" s="11"/>
      <c r="H31" s="11"/>
      <c r="I31" s="11"/>
    </row>
    <row r="32" spans="1:9" s="88" customFormat="1" ht="12.6" customHeight="1">
      <c r="A32" s="81" t="s">
        <v>3404</v>
      </c>
      <c r="B32" s="144">
        <v>10</v>
      </c>
      <c r="C32" s="144">
        <v>0</v>
      </c>
      <c r="D32" s="144">
        <v>0</v>
      </c>
      <c r="E32" s="114">
        <f t="shared" si="1"/>
        <v>10</v>
      </c>
      <c r="F32" s="41"/>
      <c r="G32" s="11"/>
      <c r="H32" s="11"/>
      <c r="I32" s="11"/>
    </row>
    <row r="33" spans="1:9" s="88" customFormat="1" ht="12.6" customHeight="1">
      <c r="A33" s="81" t="s">
        <v>3502</v>
      </c>
      <c r="B33" s="144">
        <v>2</v>
      </c>
      <c r="C33" s="144">
        <v>0</v>
      </c>
      <c r="D33" s="144">
        <v>0</v>
      </c>
      <c r="E33" s="114">
        <f t="shared" si="1"/>
        <v>2</v>
      </c>
      <c r="F33" s="41"/>
      <c r="G33" s="11"/>
      <c r="H33" s="11"/>
      <c r="I33" s="11"/>
    </row>
    <row r="34" spans="1:9" s="88" customFormat="1" ht="12.6" customHeight="1">
      <c r="A34" s="81" t="s">
        <v>3658</v>
      </c>
      <c r="B34" s="144">
        <v>2</v>
      </c>
      <c r="C34" s="144">
        <v>0</v>
      </c>
      <c r="D34" s="144">
        <v>0</v>
      </c>
      <c r="E34" s="114">
        <f t="shared" si="1"/>
        <v>2</v>
      </c>
      <c r="F34" s="41"/>
      <c r="G34" s="11"/>
      <c r="H34" s="11"/>
      <c r="I34" s="11"/>
    </row>
    <row r="35" spans="1:9" s="88" customFormat="1" ht="12.6" customHeight="1">
      <c r="A35" s="81" t="s">
        <v>3497</v>
      </c>
      <c r="B35" s="144">
        <v>317</v>
      </c>
      <c r="C35" s="144">
        <v>0</v>
      </c>
      <c r="D35" s="144">
        <v>0</v>
      </c>
      <c r="E35" s="114">
        <f t="shared" si="1"/>
        <v>317</v>
      </c>
      <c r="F35" s="41"/>
      <c r="G35" s="11"/>
      <c r="H35" s="11"/>
      <c r="I35" s="11"/>
    </row>
    <row r="36" spans="1:9" s="88" customFormat="1" ht="12.6" customHeight="1">
      <c r="A36" s="81" t="s">
        <v>3659</v>
      </c>
      <c r="B36" s="144">
        <v>1</v>
      </c>
      <c r="C36" s="144">
        <v>0</v>
      </c>
      <c r="D36" s="144">
        <v>0</v>
      </c>
      <c r="E36" s="114">
        <f t="shared" si="1"/>
        <v>1</v>
      </c>
      <c r="F36" s="41"/>
      <c r="G36" s="11"/>
      <c r="H36" s="11"/>
      <c r="I36" s="11"/>
    </row>
    <row r="37" spans="1:9" s="88" customFormat="1" ht="12.6" customHeight="1">
      <c r="A37" s="81" t="s">
        <v>3426</v>
      </c>
      <c r="B37" s="144">
        <v>1</v>
      </c>
      <c r="C37" s="144">
        <v>0</v>
      </c>
      <c r="D37" s="144">
        <v>0</v>
      </c>
      <c r="E37" s="114">
        <f t="shared" si="1"/>
        <v>1</v>
      </c>
      <c r="F37" s="41"/>
      <c r="G37" s="11"/>
      <c r="H37" s="11"/>
      <c r="I37" s="11"/>
    </row>
    <row r="38" spans="1:9" s="15" customFormat="1" ht="15" customHeight="1">
      <c r="A38" s="81" t="s">
        <v>3407</v>
      </c>
      <c r="B38" s="144">
        <v>4</v>
      </c>
      <c r="C38" s="144">
        <v>0</v>
      </c>
      <c r="D38" s="144">
        <v>0</v>
      </c>
      <c r="E38" s="114">
        <f t="shared" si="1"/>
        <v>4</v>
      </c>
      <c r="F38" s="81"/>
    </row>
    <row r="39" spans="1:9" s="15" customFormat="1" ht="15" customHeight="1">
      <c r="A39" s="81" t="s">
        <v>3660</v>
      </c>
      <c r="B39" s="144">
        <v>1</v>
      </c>
      <c r="C39" s="144">
        <v>0</v>
      </c>
      <c r="D39" s="144">
        <v>0</v>
      </c>
      <c r="E39" s="114">
        <f t="shared" si="1"/>
        <v>1</v>
      </c>
      <c r="F39" s="81"/>
    </row>
    <row r="40" spans="1:9" s="15" customFormat="1" ht="15" customHeight="1">
      <c r="A40" s="81" t="s">
        <v>3358</v>
      </c>
      <c r="B40" s="144">
        <v>6</v>
      </c>
      <c r="C40" s="144">
        <v>0</v>
      </c>
      <c r="D40" s="144">
        <v>0</v>
      </c>
      <c r="E40" s="114">
        <f t="shared" si="1"/>
        <v>6</v>
      </c>
      <c r="F40" s="81"/>
    </row>
    <row r="41" spans="1:9" s="15" customFormat="1" ht="15" customHeight="1">
      <c r="A41" s="81" t="s">
        <v>3661</v>
      </c>
      <c r="B41" s="144">
        <v>3</v>
      </c>
      <c r="C41" s="144">
        <v>0</v>
      </c>
      <c r="D41" s="144">
        <v>0</v>
      </c>
      <c r="E41" s="114">
        <f t="shared" si="1"/>
        <v>3</v>
      </c>
      <c r="F41" s="81"/>
    </row>
    <row r="42" spans="1:9" s="15" customFormat="1" ht="15" customHeight="1">
      <c r="A42" s="81"/>
      <c r="B42" s="144"/>
      <c r="C42" s="144"/>
      <c r="D42" s="144"/>
      <c r="E42" s="114"/>
      <c r="F42" s="81"/>
    </row>
    <row r="43" spans="1:9" s="15" customFormat="1" ht="15" customHeight="1">
      <c r="A43" s="81"/>
      <c r="B43" s="144"/>
      <c r="C43" s="144"/>
      <c r="D43" s="144"/>
      <c r="E43" s="114"/>
      <c r="F43" s="81"/>
    </row>
    <row r="44" spans="1:9" s="15" customFormat="1" ht="15" customHeight="1">
      <c r="A44" s="81"/>
      <c r="B44" s="144"/>
      <c r="C44" s="144"/>
      <c r="D44" s="144"/>
      <c r="E44" s="114"/>
      <c r="F44" s="81"/>
    </row>
    <row r="45" spans="1:9" s="15" customFormat="1" ht="15" customHeight="1">
      <c r="A45" s="81"/>
      <c r="B45" s="144"/>
      <c r="C45" s="144"/>
      <c r="D45" s="144"/>
      <c r="E45" s="114"/>
      <c r="F45" s="81"/>
    </row>
    <row r="46" spans="1:9" s="15" customFormat="1" ht="15" customHeight="1">
      <c r="A46" s="81"/>
      <c r="B46" s="144"/>
      <c r="C46" s="144"/>
      <c r="D46" s="144"/>
      <c r="E46" s="114"/>
      <c r="F46" s="81"/>
    </row>
    <row r="47" spans="1:9" s="15" customFormat="1" ht="15" customHeight="1">
      <c r="A47" s="81"/>
      <c r="B47" s="144"/>
      <c r="C47" s="144"/>
      <c r="D47" s="144"/>
      <c r="E47" s="114"/>
      <c r="F47" s="81"/>
    </row>
    <row r="48" spans="1:9" s="15" customFormat="1" ht="15" customHeight="1">
      <c r="A48" s="81"/>
      <c r="B48" s="144"/>
      <c r="C48" s="144"/>
      <c r="D48" s="144"/>
      <c r="E48" s="114"/>
      <c r="F48" s="81"/>
    </row>
    <row r="49" spans="1:6" s="15" customFormat="1" ht="15" customHeight="1">
      <c r="A49" s="81"/>
      <c r="B49" s="144"/>
      <c r="C49" s="144"/>
      <c r="D49" s="144"/>
      <c r="E49" s="114"/>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A52" s="81"/>
      <c r="B52" s="144"/>
      <c r="C52" s="144"/>
      <c r="D52" s="144"/>
      <c r="E52" s="114"/>
      <c r="F52" s="81"/>
    </row>
    <row r="53" spans="1:6" s="15" customFormat="1" ht="15" customHeight="1">
      <c r="A53" s="81"/>
      <c r="B53" s="144"/>
      <c r="C53" s="144"/>
      <c r="D53" s="144"/>
      <c r="E53" s="114"/>
      <c r="F53" s="81"/>
    </row>
    <row r="54" spans="1:6" s="15" customFormat="1" ht="15" customHeight="1">
      <c r="A54" s="81"/>
      <c r="B54" s="144"/>
      <c r="C54" s="144"/>
      <c r="D54" s="144"/>
      <c r="E54" s="114"/>
      <c r="F54" s="81"/>
    </row>
    <row r="55" spans="1:6" s="15" customFormat="1" ht="15" customHeight="1">
      <c r="A55" s="81"/>
      <c r="B55" s="144"/>
      <c r="C55" s="144"/>
      <c r="D55" s="144"/>
      <c r="E55" s="114"/>
      <c r="F55" s="81"/>
    </row>
    <row r="56" spans="1:6" s="15" customFormat="1" ht="15" customHeight="1">
      <c r="A56" s="81"/>
      <c r="B56" s="144"/>
      <c r="C56" s="144"/>
      <c r="D56" s="144"/>
      <c r="E56" s="114"/>
      <c r="F56" s="81"/>
    </row>
    <row r="57" spans="1:6" s="15" customFormat="1" ht="15" customHeight="1">
      <c r="A57" s="81"/>
      <c r="B57" s="144"/>
      <c r="C57" s="144"/>
      <c r="D57" s="144"/>
      <c r="E57" s="114"/>
      <c r="F57" s="81"/>
    </row>
    <row r="58" spans="1:6" s="15" customFormat="1" ht="15" customHeight="1">
      <c r="A58" s="81"/>
      <c r="B58" s="144"/>
      <c r="C58" s="144"/>
      <c r="D58" s="144"/>
      <c r="E58" s="114"/>
      <c r="F58" s="81"/>
    </row>
    <row r="59" spans="1:6" s="15" customFormat="1" ht="15" customHeight="1">
      <c r="A59" s="81"/>
      <c r="B59" s="144"/>
      <c r="C59" s="144"/>
      <c r="D59" s="144"/>
      <c r="E59" s="114"/>
      <c r="F59" s="81"/>
    </row>
    <row r="60" spans="1:6" s="15" customFormat="1" ht="15" customHeight="1">
      <c r="A60" s="81"/>
      <c r="B60" s="144"/>
      <c r="C60" s="144"/>
      <c r="D60" s="144"/>
      <c r="E60" s="114"/>
      <c r="F60" s="81"/>
    </row>
    <row r="61" spans="1:6" s="15" customFormat="1" ht="15" customHeight="1">
      <c r="A61" s="81"/>
      <c r="B61" s="144"/>
      <c r="C61" s="144"/>
      <c r="D61" s="144"/>
      <c r="E61" s="114"/>
      <c r="F61" s="81"/>
    </row>
    <row r="62" spans="1:6" s="15" customFormat="1" ht="15" customHeight="1">
      <c r="A62" s="81"/>
      <c r="B62" s="144"/>
      <c r="C62" s="144"/>
      <c r="D62" s="144"/>
      <c r="E62" s="114"/>
      <c r="F62" s="81"/>
    </row>
    <row r="63" spans="1:6" s="15" customFormat="1" ht="15" customHeight="1">
      <c r="A63" s="81"/>
      <c r="B63" s="144"/>
      <c r="C63" s="144"/>
      <c r="D63" s="144"/>
      <c r="E63" s="114"/>
      <c r="F63" s="81"/>
    </row>
    <row r="64" spans="1:6" s="15" customFormat="1" ht="15" customHeight="1">
      <c r="A64" s="81"/>
      <c r="B64" s="144"/>
      <c r="C64" s="144"/>
      <c r="D64" s="144"/>
      <c r="E64" s="114"/>
      <c r="F64" s="81"/>
    </row>
    <row r="65" spans="1:6" s="15" customFormat="1" ht="15" customHeight="1">
      <c r="A65" s="81"/>
      <c r="B65" s="144"/>
      <c r="C65" s="144"/>
      <c r="D65" s="144"/>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9"/>
  <sheetViews>
    <sheetView zoomScaleNormal="100" workbookViewId="0">
      <pane ySplit="8" topLeftCell="A9" activePane="bottomLeft" state="frozen"/>
      <selection pane="bottomLeft" sqref="A1:E2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48" customFormat="1" ht="21.75" customHeight="1">
      <c r="A8" s="346"/>
      <c r="B8" s="45" t="s">
        <v>35</v>
      </c>
      <c r="C8" s="45" t="s">
        <v>36</v>
      </c>
      <c r="D8" s="45" t="s">
        <v>37</v>
      </c>
      <c r="E8" s="45" t="s">
        <v>38</v>
      </c>
    </row>
    <row r="9" spans="1:9" s="88" customFormat="1" ht="21" customHeight="1">
      <c r="A9" s="54" t="s">
        <v>38</v>
      </c>
      <c r="B9" s="65">
        <f>SUM(B12:B32)</f>
        <v>77</v>
      </c>
      <c r="C9" s="65">
        <f>SUM(C12:C32)</f>
        <v>1</v>
      </c>
      <c r="D9" s="65">
        <f>SUM(D12:D32)</f>
        <v>0</v>
      </c>
      <c r="E9" s="65">
        <f>SUM(B9:D9)</f>
        <v>78</v>
      </c>
      <c r="F9" s="116"/>
    </row>
    <row r="10" spans="1:9" s="8" customFormat="1" ht="9" customHeight="1">
      <c r="A10" s="62"/>
      <c r="B10" s="66"/>
      <c r="C10" s="66"/>
      <c r="D10" s="66"/>
      <c r="E10" s="65"/>
    </row>
    <row r="11" spans="1:9" s="88" customFormat="1" ht="12.6" customHeight="1">
      <c r="A11" s="81" t="s">
        <v>3633</v>
      </c>
      <c r="B11" s="98">
        <v>0</v>
      </c>
      <c r="C11" s="98">
        <v>0</v>
      </c>
      <c r="D11" s="98">
        <v>0</v>
      </c>
      <c r="E11" s="65">
        <v>0</v>
      </c>
      <c r="F11" s="40"/>
      <c r="G11" s="11"/>
    </row>
    <row r="12" spans="1:9" s="88" customFormat="1" ht="12.6" customHeight="1">
      <c r="A12" s="81" t="s">
        <v>3443</v>
      </c>
      <c r="B12" s="98">
        <v>22</v>
      </c>
      <c r="C12" s="98">
        <v>0</v>
      </c>
      <c r="D12" s="98">
        <v>0</v>
      </c>
      <c r="E12" s="65">
        <f t="shared" ref="E12:E20" si="0">SUM(B12:D12)</f>
        <v>22</v>
      </c>
      <c r="F12" s="40"/>
      <c r="G12" s="11"/>
      <c r="H12" s="11"/>
      <c r="I12" s="11"/>
    </row>
    <row r="13" spans="1:9" s="88" customFormat="1" ht="12.6" customHeight="1">
      <c r="A13" s="81" t="s">
        <v>3496</v>
      </c>
      <c r="B13" s="98">
        <v>4</v>
      </c>
      <c r="C13" s="98">
        <v>0</v>
      </c>
      <c r="D13" s="98">
        <v>0</v>
      </c>
      <c r="E13" s="65">
        <f t="shared" si="0"/>
        <v>4</v>
      </c>
      <c r="F13" s="40"/>
      <c r="G13" s="11"/>
      <c r="H13" s="11"/>
      <c r="I13" s="11"/>
    </row>
    <row r="14" spans="1:9" s="88" customFormat="1" ht="12.6" customHeight="1">
      <c r="A14" s="81" t="s">
        <v>3399</v>
      </c>
      <c r="B14" s="98">
        <v>2</v>
      </c>
      <c r="C14" s="98">
        <v>1</v>
      </c>
      <c r="D14" s="98">
        <v>0</v>
      </c>
      <c r="E14" s="65">
        <f t="shared" si="0"/>
        <v>3</v>
      </c>
      <c r="F14" s="40"/>
      <c r="G14" s="11"/>
      <c r="H14" s="11"/>
      <c r="I14" s="11"/>
    </row>
    <row r="15" spans="1:9" s="88" customFormat="1" ht="12.6" customHeight="1">
      <c r="A15" s="81" t="s">
        <v>3400</v>
      </c>
      <c r="B15" s="98">
        <v>3</v>
      </c>
      <c r="C15" s="98">
        <v>0</v>
      </c>
      <c r="D15" s="98">
        <v>0</v>
      </c>
      <c r="E15" s="65">
        <f t="shared" ref="E15" si="1">SUM(B15:D15)</f>
        <v>3</v>
      </c>
      <c r="F15" s="40"/>
      <c r="G15" s="11"/>
      <c r="H15" s="11"/>
      <c r="I15" s="11"/>
    </row>
    <row r="16" spans="1:9" s="88" customFormat="1" ht="12.6" customHeight="1">
      <c r="A16" s="81" t="s">
        <v>3401</v>
      </c>
      <c r="B16" s="98">
        <v>1</v>
      </c>
      <c r="C16" s="98">
        <v>0</v>
      </c>
      <c r="D16" s="98">
        <v>0</v>
      </c>
      <c r="E16" s="65">
        <f t="shared" si="0"/>
        <v>1</v>
      </c>
      <c r="F16" s="40"/>
      <c r="G16" s="11"/>
      <c r="H16" s="11"/>
      <c r="I16" s="11"/>
    </row>
    <row r="17" spans="1:9" s="88" customFormat="1" ht="12.6" customHeight="1">
      <c r="A17" s="81" t="s">
        <v>3444</v>
      </c>
      <c r="B17" s="98">
        <v>19</v>
      </c>
      <c r="C17" s="98">
        <v>0</v>
      </c>
      <c r="D17" s="98">
        <v>0</v>
      </c>
      <c r="E17" s="65">
        <f t="shared" si="0"/>
        <v>19</v>
      </c>
      <c r="F17" s="40"/>
      <c r="G17" s="11"/>
      <c r="H17" s="11"/>
      <c r="I17" s="11"/>
    </row>
    <row r="18" spans="1:9" s="88" customFormat="1" ht="12.6" customHeight="1">
      <c r="A18" s="81" t="s">
        <v>3459</v>
      </c>
      <c r="B18" s="98">
        <v>20</v>
      </c>
      <c r="C18" s="98">
        <v>0</v>
      </c>
      <c r="D18" s="98">
        <v>0</v>
      </c>
      <c r="E18" s="65">
        <f t="shared" si="0"/>
        <v>20</v>
      </c>
      <c r="F18" s="40"/>
      <c r="G18" s="11"/>
      <c r="H18" s="11"/>
      <c r="I18" s="11"/>
    </row>
    <row r="19" spans="1:9" s="88" customFormat="1" ht="12.6" customHeight="1">
      <c r="A19" s="81" t="s">
        <v>3404</v>
      </c>
      <c r="B19" s="98">
        <v>1</v>
      </c>
      <c r="C19" s="98">
        <v>0</v>
      </c>
      <c r="D19" s="98">
        <v>0</v>
      </c>
      <c r="E19" s="65">
        <f t="shared" si="0"/>
        <v>1</v>
      </c>
      <c r="F19" s="40"/>
      <c r="G19" s="11"/>
      <c r="H19" s="11"/>
      <c r="I19" s="11"/>
    </row>
    <row r="20" spans="1:9" s="88" customFormat="1" ht="12.6" customHeight="1">
      <c r="A20" s="81" t="s">
        <v>3497</v>
      </c>
      <c r="B20" s="98">
        <v>5</v>
      </c>
      <c r="C20" s="98">
        <v>0</v>
      </c>
      <c r="D20" s="98">
        <v>0</v>
      </c>
      <c r="E20" s="65">
        <f t="shared" si="0"/>
        <v>5</v>
      </c>
      <c r="F20" s="40"/>
      <c r="G20" s="11"/>
      <c r="H20" s="11"/>
      <c r="I20" s="11"/>
    </row>
    <row r="21" spans="1:9" s="88" customFormat="1" ht="12.6" customHeight="1">
      <c r="A21" s="81"/>
      <c r="B21" s="98"/>
      <c r="C21" s="98"/>
      <c r="D21" s="98"/>
      <c r="E21" s="65"/>
      <c r="F21" s="40"/>
      <c r="G21" s="11"/>
      <c r="H21" s="11"/>
      <c r="I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s="88" customFormat="1" ht="12.6" customHeight="1">
      <c r="A30" s="81"/>
      <c r="B30" s="98"/>
      <c r="C30" s="98"/>
      <c r="D30" s="98"/>
      <c r="E30" s="65"/>
      <c r="F30" s="40"/>
      <c r="G30" s="11"/>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5"/>
    </row>
    <row r="42" spans="5:5" ht="15" customHeight="1">
      <c r="E42" s="95"/>
    </row>
    <row r="43" spans="5:5" ht="15" customHeight="1">
      <c r="E43" s="95"/>
    </row>
    <row r="44" spans="5:5" ht="15" customHeight="1">
      <c r="E44" s="96"/>
    </row>
    <row r="45" spans="5:5" ht="15" customHeight="1">
      <c r="E45" s="94"/>
    </row>
    <row r="46" spans="5:5" ht="15" customHeight="1">
      <c r="E46" s="95"/>
    </row>
    <row r="47" spans="5:5" ht="15" customHeight="1">
      <c r="E47" s="95"/>
    </row>
    <row r="48" spans="5:5" ht="15" customHeight="1">
      <c r="E48" s="91"/>
    </row>
    <row r="49" spans="5:5" ht="15" customHeight="1">
      <c r="E49" s="132"/>
    </row>
    <row r="50" spans="5:5" ht="15" customHeight="1"/>
    <row r="51" spans="5:5" ht="15" customHeight="1">
      <c r="E51" s="15"/>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31"/>
  <sheetViews>
    <sheetView zoomScaleNormal="100" workbookViewId="0">
      <pane ySplit="8" topLeftCell="A9" activePane="bottomLeft" state="frozen"/>
      <selection pane="bottomLeft" activeCell="A23" sqref="A23"/>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8"/>
    <col min="11" max="16384" width="11.42578125" style="11"/>
  </cols>
  <sheetData>
    <row r="1" spans="1:16" s="2" customFormat="1" ht="15.75" customHeight="1">
      <c r="A1" s="340" t="s">
        <v>33</v>
      </c>
      <c r="B1" s="351"/>
      <c r="C1" s="351"/>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3" t="s">
        <v>3636</v>
      </c>
      <c r="B6" s="344"/>
      <c r="C6" s="9"/>
      <c r="D6" s="9"/>
      <c r="E6" s="9"/>
    </row>
    <row r="7" spans="1:16" s="67" customFormat="1" ht="21.75" customHeight="1">
      <c r="A7" s="345"/>
      <c r="B7" s="347" t="s">
        <v>34</v>
      </c>
      <c r="C7" s="347"/>
      <c r="D7" s="347"/>
      <c r="E7" s="131"/>
    </row>
    <row r="8" spans="1:16" s="67" customFormat="1" ht="21.75" customHeight="1">
      <c r="A8" s="346"/>
      <c r="B8" s="45" t="s">
        <v>35</v>
      </c>
      <c r="C8" s="45" t="s">
        <v>36</v>
      </c>
      <c r="D8" s="45" t="s">
        <v>37</v>
      </c>
      <c r="E8" s="45" t="s">
        <v>38</v>
      </c>
    </row>
    <row r="9" spans="1:16" s="8" customFormat="1" ht="21" customHeight="1">
      <c r="A9" s="54" t="s">
        <v>38</v>
      </c>
      <c r="B9" s="65">
        <f>SUM(B11:B49)</f>
        <v>794</v>
      </c>
      <c r="C9" s="65">
        <f>SUM(C11:C49)</f>
        <v>1</v>
      </c>
      <c r="D9" s="65">
        <f>SUM(D11:D49)</f>
        <v>1</v>
      </c>
      <c r="E9" s="65">
        <f>SUM(E11:E49)</f>
        <v>796</v>
      </c>
      <c r="F9" s="280"/>
      <c r="G9" s="255"/>
      <c r="H9" s="255"/>
      <c r="I9" s="255"/>
      <c r="J9" s="255"/>
    </row>
    <row r="10" spans="1:16" s="8" customFormat="1" ht="9" customHeight="1">
      <c r="A10" s="85"/>
      <c r="B10" s="66"/>
      <c r="C10" s="66"/>
      <c r="D10" s="66"/>
      <c r="E10" s="65"/>
      <c r="F10" s="228"/>
      <c r="G10" s="228"/>
      <c r="H10" s="228"/>
      <c r="I10" s="228"/>
      <c r="J10" s="228"/>
    </row>
    <row r="11" spans="1:16" s="88" customFormat="1" ht="12" customHeight="1">
      <c r="A11" s="85" t="s">
        <v>3576</v>
      </c>
      <c r="B11" s="96">
        <v>2</v>
      </c>
      <c r="C11" s="96">
        <v>0</v>
      </c>
      <c r="D11" s="96">
        <v>0</v>
      </c>
      <c r="E11" s="65">
        <f t="shared" ref="E11:E23" si="0">SUM(B11:D11)</f>
        <v>2</v>
      </c>
      <c r="F11" s="228"/>
      <c r="G11" s="228"/>
      <c r="H11" s="228"/>
      <c r="I11" s="228"/>
      <c r="J11" s="228"/>
      <c r="K11" s="228"/>
      <c r="L11" s="228"/>
      <c r="M11" s="228"/>
      <c r="N11" s="228"/>
      <c r="O11" s="228"/>
      <c r="P11" s="228"/>
    </row>
    <row r="12" spans="1:16" s="88" customFormat="1" ht="12" customHeight="1">
      <c r="A12" s="85" t="s">
        <v>3578</v>
      </c>
      <c r="B12" s="96">
        <v>76</v>
      </c>
      <c r="C12" s="96">
        <v>0</v>
      </c>
      <c r="D12" s="96">
        <v>0</v>
      </c>
      <c r="E12" s="65">
        <f t="shared" si="0"/>
        <v>76</v>
      </c>
      <c r="F12" s="228"/>
      <c r="G12" s="228"/>
      <c r="H12" s="228"/>
      <c r="I12" s="228"/>
      <c r="J12" s="228"/>
      <c r="K12" s="228"/>
      <c r="L12" s="228"/>
      <c r="M12" s="228"/>
      <c r="N12" s="228"/>
      <c r="O12" s="228"/>
      <c r="P12" s="228"/>
    </row>
    <row r="13" spans="1:16" s="88" customFormat="1" ht="12" customHeight="1">
      <c r="A13" s="85" t="s">
        <v>3579</v>
      </c>
      <c r="B13" s="96">
        <v>103</v>
      </c>
      <c r="C13" s="96">
        <v>0</v>
      </c>
      <c r="D13" s="96">
        <v>0</v>
      </c>
      <c r="E13" s="65">
        <f t="shared" si="0"/>
        <v>103</v>
      </c>
      <c r="F13" s="228"/>
      <c r="G13" s="228"/>
      <c r="H13" s="228"/>
      <c r="I13" s="228"/>
      <c r="J13" s="228"/>
      <c r="K13" s="228"/>
      <c r="L13" s="228"/>
      <c r="M13" s="228"/>
      <c r="N13" s="228"/>
      <c r="O13" s="228"/>
      <c r="P13" s="228"/>
    </row>
    <row r="14" spans="1:16" s="88" customFormat="1" ht="12" customHeight="1">
      <c r="A14" s="85" t="s">
        <v>3580</v>
      </c>
      <c r="B14" s="96">
        <v>107</v>
      </c>
      <c r="C14" s="96">
        <v>1</v>
      </c>
      <c r="D14" s="96">
        <v>0</v>
      </c>
      <c r="E14" s="65">
        <f t="shared" si="0"/>
        <v>108</v>
      </c>
      <c r="F14" s="228"/>
      <c r="G14" s="228"/>
      <c r="H14" s="228"/>
      <c r="I14" s="228"/>
      <c r="J14" s="228"/>
      <c r="K14" s="228"/>
      <c r="L14" s="228"/>
      <c r="M14" s="228"/>
      <c r="N14" s="228"/>
      <c r="O14" s="228"/>
      <c r="P14" s="228"/>
    </row>
    <row r="15" spans="1:16" s="88" customFormat="1" ht="12" customHeight="1">
      <c r="A15" s="85" t="s">
        <v>3582</v>
      </c>
      <c r="B15" s="96">
        <v>32</v>
      </c>
      <c r="C15" s="96">
        <v>0</v>
      </c>
      <c r="D15" s="96">
        <v>0</v>
      </c>
      <c r="E15" s="65">
        <f t="shared" si="0"/>
        <v>32</v>
      </c>
      <c r="F15" s="228"/>
      <c r="G15" s="228"/>
      <c r="H15" s="228"/>
      <c r="I15" s="228"/>
      <c r="J15" s="228"/>
      <c r="K15" s="228"/>
      <c r="L15" s="228"/>
      <c r="M15" s="228"/>
      <c r="N15" s="228"/>
      <c r="O15" s="228"/>
      <c r="P15" s="228"/>
    </row>
    <row r="16" spans="1:16" s="88" customFormat="1" ht="12" customHeight="1">
      <c r="A16" s="85" t="s">
        <v>3583</v>
      </c>
      <c r="B16" s="96">
        <v>4</v>
      </c>
      <c r="C16" s="96">
        <v>0</v>
      </c>
      <c r="D16" s="96">
        <v>0</v>
      </c>
      <c r="E16" s="65">
        <f t="shared" si="0"/>
        <v>4</v>
      </c>
      <c r="F16" s="228"/>
      <c r="G16" s="228"/>
      <c r="H16" s="228"/>
      <c r="I16" s="228"/>
      <c r="J16" s="228"/>
      <c r="K16" s="228"/>
      <c r="L16" s="228"/>
      <c r="M16" s="228"/>
      <c r="N16" s="228"/>
      <c r="O16" s="228"/>
      <c r="P16" s="228"/>
    </row>
    <row r="17" spans="1:16" s="88" customFormat="1" ht="12" customHeight="1">
      <c r="A17" s="85" t="s">
        <v>3584</v>
      </c>
      <c r="B17" s="96">
        <v>6</v>
      </c>
      <c r="C17" s="96">
        <v>0</v>
      </c>
      <c r="D17" s="96">
        <v>0</v>
      </c>
      <c r="E17" s="65">
        <f t="shared" si="0"/>
        <v>6</v>
      </c>
      <c r="F17" s="228"/>
      <c r="G17" s="228"/>
      <c r="H17" s="228"/>
      <c r="I17" s="228"/>
      <c r="J17" s="228"/>
      <c r="K17" s="228"/>
      <c r="L17" s="228"/>
      <c r="M17" s="228"/>
      <c r="N17" s="228"/>
      <c r="O17" s="228"/>
      <c r="P17" s="228"/>
    </row>
    <row r="18" spans="1:16" s="88" customFormat="1" ht="12" customHeight="1">
      <c r="A18" s="85" t="s">
        <v>3586</v>
      </c>
      <c r="B18" s="96">
        <v>46</v>
      </c>
      <c r="C18" s="96">
        <v>0</v>
      </c>
      <c r="D18" s="96">
        <v>0</v>
      </c>
      <c r="E18" s="65">
        <f t="shared" si="0"/>
        <v>46</v>
      </c>
      <c r="F18" s="228"/>
      <c r="G18" s="228"/>
      <c r="H18" s="228"/>
      <c r="I18" s="228"/>
      <c r="J18" s="228"/>
      <c r="K18" s="228"/>
      <c r="L18" s="228"/>
      <c r="M18" s="228"/>
      <c r="N18" s="228"/>
      <c r="O18" s="228"/>
      <c r="P18" s="228"/>
    </row>
    <row r="19" spans="1:16" s="88" customFormat="1" ht="12" customHeight="1">
      <c r="A19" s="85" t="s">
        <v>3587</v>
      </c>
      <c r="B19" s="96">
        <v>152</v>
      </c>
      <c r="C19" s="96">
        <v>0</v>
      </c>
      <c r="D19" s="96">
        <v>0</v>
      </c>
      <c r="E19" s="65">
        <f t="shared" si="0"/>
        <v>152</v>
      </c>
      <c r="F19" s="228"/>
      <c r="G19" s="228"/>
      <c r="H19" s="228"/>
      <c r="I19" s="228"/>
      <c r="J19" s="228"/>
      <c r="K19" s="228"/>
      <c r="L19" s="228"/>
      <c r="M19" s="228"/>
      <c r="N19" s="228"/>
      <c r="O19" s="228"/>
      <c r="P19" s="228"/>
    </row>
    <row r="20" spans="1:16" s="88" customFormat="1" ht="12" customHeight="1">
      <c r="A20" s="85" t="s">
        <v>3588</v>
      </c>
      <c r="B20" s="96">
        <v>60</v>
      </c>
      <c r="C20" s="96">
        <v>0</v>
      </c>
      <c r="D20" s="96">
        <v>0</v>
      </c>
      <c r="E20" s="65">
        <f t="shared" si="0"/>
        <v>60</v>
      </c>
      <c r="F20" s="228"/>
      <c r="G20" s="228"/>
      <c r="H20" s="228"/>
      <c r="I20" s="228"/>
      <c r="J20" s="228"/>
      <c r="K20" s="228"/>
      <c r="L20" s="228"/>
      <c r="M20" s="228"/>
      <c r="N20" s="228"/>
      <c r="O20" s="228"/>
      <c r="P20" s="228"/>
    </row>
    <row r="21" spans="1:16" s="88" customFormat="1" ht="12" customHeight="1">
      <c r="A21" s="85" t="s">
        <v>3589</v>
      </c>
      <c r="B21" s="96">
        <v>2</v>
      </c>
      <c r="C21" s="96">
        <v>0</v>
      </c>
      <c r="D21" s="96">
        <v>0</v>
      </c>
      <c r="E21" s="65">
        <f t="shared" si="0"/>
        <v>2</v>
      </c>
      <c r="F21" s="228"/>
      <c r="G21" s="228"/>
      <c r="H21" s="228"/>
      <c r="I21" s="228"/>
      <c r="J21" s="228"/>
      <c r="K21" s="228"/>
      <c r="L21" s="228"/>
      <c r="M21" s="228"/>
      <c r="N21" s="228"/>
      <c r="O21" s="228"/>
      <c r="P21" s="228"/>
    </row>
    <row r="22" spans="1:16" s="15" customFormat="1" ht="12" customHeight="1">
      <c r="A22" s="85" t="s">
        <v>3591</v>
      </c>
      <c r="B22" s="96">
        <v>3</v>
      </c>
      <c r="C22" s="96">
        <v>0</v>
      </c>
      <c r="D22" s="96">
        <v>0</v>
      </c>
      <c r="E22" s="65">
        <f t="shared" si="0"/>
        <v>3</v>
      </c>
      <c r="F22" s="228"/>
      <c r="G22" s="228"/>
      <c r="H22" s="228"/>
      <c r="I22" s="228"/>
      <c r="J22" s="228"/>
      <c r="K22" s="228"/>
      <c r="L22" s="228"/>
      <c r="M22" s="228"/>
      <c r="N22" s="228"/>
      <c r="O22" s="228"/>
      <c r="P22" s="228"/>
    </row>
    <row r="23" spans="1:16" s="15" customFormat="1" ht="12" customHeight="1">
      <c r="A23" s="85" t="s">
        <v>3592</v>
      </c>
      <c r="B23" s="96">
        <v>156</v>
      </c>
      <c r="C23" s="96">
        <v>0</v>
      </c>
      <c r="D23" s="96">
        <v>0</v>
      </c>
      <c r="E23" s="65">
        <f t="shared" si="0"/>
        <v>156</v>
      </c>
      <c r="F23" s="228"/>
      <c r="G23" s="228"/>
      <c r="H23" s="228"/>
      <c r="I23" s="228"/>
      <c r="J23" s="228"/>
      <c r="K23" s="228"/>
      <c r="L23" s="228"/>
      <c r="M23" s="228"/>
      <c r="N23" s="228"/>
      <c r="O23" s="228"/>
      <c r="P23" s="228"/>
    </row>
    <row r="24" spans="1:16" s="88" customFormat="1" ht="12" customHeight="1">
      <c r="A24" s="85" t="s">
        <v>3593</v>
      </c>
      <c r="B24" s="96">
        <v>5</v>
      </c>
      <c r="C24" s="96">
        <v>0</v>
      </c>
      <c r="D24" s="96">
        <v>0</v>
      </c>
      <c r="E24" s="65">
        <f>SUM(B24:D24)</f>
        <v>5</v>
      </c>
      <c r="F24" s="228"/>
      <c r="G24" s="228"/>
      <c r="H24" s="228"/>
      <c r="I24" s="228"/>
      <c r="J24" s="228"/>
      <c r="K24" s="228"/>
      <c r="L24" s="228"/>
      <c r="M24" s="228"/>
      <c r="N24" s="228"/>
      <c r="O24" s="228"/>
      <c r="P24" s="228"/>
    </row>
    <row r="25" spans="1:16" s="88" customFormat="1" ht="12" customHeight="1">
      <c r="A25" s="85" t="s">
        <v>3595</v>
      </c>
      <c r="B25" s="96">
        <v>4</v>
      </c>
      <c r="C25" s="96">
        <v>0</v>
      </c>
      <c r="D25" s="96">
        <v>0</v>
      </c>
      <c r="E25" s="65">
        <f t="shared" ref="E25:E31" si="1">SUM(B25:D25)</f>
        <v>4</v>
      </c>
      <c r="F25" s="228"/>
      <c r="G25" s="228"/>
      <c r="H25" s="228"/>
      <c r="I25" s="228"/>
      <c r="J25" s="228"/>
      <c r="K25" s="228"/>
      <c r="L25" s="228"/>
      <c r="M25" s="228"/>
      <c r="N25" s="228"/>
      <c r="O25" s="228"/>
      <c r="P25" s="228"/>
    </row>
    <row r="26" spans="1:16" s="88" customFormat="1" ht="12" customHeight="1">
      <c r="A26" s="85" t="s">
        <v>3596</v>
      </c>
      <c r="B26" s="96">
        <v>1</v>
      </c>
      <c r="C26" s="96">
        <v>0</v>
      </c>
      <c r="D26" s="96">
        <v>0</v>
      </c>
      <c r="E26" s="65">
        <f t="shared" si="1"/>
        <v>1</v>
      </c>
      <c r="F26" s="228"/>
      <c r="G26" s="228"/>
      <c r="H26" s="228"/>
      <c r="I26" s="228"/>
      <c r="J26" s="228"/>
      <c r="K26" s="228"/>
      <c r="L26" s="228"/>
      <c r="M26" s="228"/>
      <c r="N26" s="228"/>
      <c r="O26" s="228"/>
      <c r="P26" s="228"/>
    </row>
    <row r="27" spans="1:16" s="88" customFormat="1" ht="12" customHeight="1">
      <c r="A27" s="85" t="s">
        <v>3598</v>
      </c>
      <c r="B27" s="96">
        <v>1</v>
      </c>
      <c r="C27" s="96">
        <v>0</v>
      </c>
      <c r="D27" s="96">
        <v>0</v>
      </c>
      <c r="E27" s="65">
        <f t="shared" si="1"/>
        <v>1</v>
      </c>
      <c r="F27" s="228"/>
      <c r="G27" s="228"/>
      <c r="H27" s="228"/>
      <c r="I27" s="228"/>
      <c r="J27" s="228"/>
      <c r="K27" s="228"/>
      <c r="L27" s="228"/>
      <c r="M27" s="228"/>
      <c r="N27" s="228"/>
      <c r="O27" s="228"/>
      <c r="P27" s="228"/>
    </row>
    <row r="28" spans="1:16" s="88" customFormat="1" ht="12" customHeight="1">
      <c r="A28" s="85" t="s">
        <v>3617</v>
      </c>
      <c r="B28" s="96">
        <v>2</v>
      </c>
      <c r="C28" s="96">
        <v>0</v>
      </c>
      <c r="D28" s="96">
        <v>0</v>
      </c>
      <c r="E28" s="65">
        <f t="shared" si="1"/>
        <v>2</v>
      </c>
      <c r="F28" s="228"/>
      <c r="G28" s="228"/>
      <c r="H28" s="228"/>
      <c r="I28" s="228"/>
      <c r="J28" s="228"/>
      <c r="K28" s="228"/>
      <c r="L28" s="228"/>
      <c r="M28" s="228"/>
      <c r="N28" s="228"/>
      <c r="O28" s="228"/>
      <c r="P28" s="228"/>
    </row>
    <row r="29" spans="1:16" s="88" customFormat="1" ht="12" customHeight="1">
      <c r="A29" s="85" t="s">
        <v>3619</v>
      </c>
      <c r="B29" s="96">
        <v>1</v>
      </c>
      <c r="C29" s="96">
        <v>0</v>
      </c>
      <c r="D29" s="96">
        <v>0</v>
      </c>
      <c r="E29" s="65">
        <f t="shared" si="1"/>
        <v>1</v>
      </c>
      <c r="F29" s="228"/>
      <c r="G29" s="228"/>
      <c r="H29" s="228"/>
      <c r="I29" s="228"/>
      <c r="J29" s="228"/>
      <c r="K29" s="228"/>
      <c r="L29" s="228"/>
      <c r="M29" s="228"/>
      <c r="N29" s="228"/>
      <c r="O29" s="228"/>
      <c r="P29" s="228"/>
    </row>
    <row r="30" spans="1:16" s="88" customFormat="1" ht="12" customHeight="1">
      <c r="A30" s="85" t="s">
        <v>3620</v>
      </c>
      <c r="B30" s="96">
        <v>9</v>
      </c>
      <c r="C30" s="96">
        <v>0</v>
      </c>
      <c r="D30" s="96">
        <v>1</v>
      </c>
      <c r="E30" s="65">
        <f t="shared" si="1"/>
        <v>10</v>
      </c>
      <c r="F30" s="228"/>
      <c r="G30" s="228"/>
      <c r="H30" s="228"/>
      <c r="I30" s="228"/>
      <c r="J30" s="228"/>
      <c r="K30" s="228"/>
      <c r="L30" s="228"/>
      <c r="M30" s="228"/>
      <c r="N30" s="228"/>
      <c r="O30" s="228"/>
      <c r="P30" s="228"/>
    </row>
    <row r="31" spans="1:16" s="88" customFormat="1" ht="12" customHeight="1">
      <c r="A31" s="85" t="s">
        <v>3622</v>
      </c>
      <c r="B31" s="96">
        <v>22</v>
      </c>
      <c r="C31" s="96">
        <v>0</v>
      </c>
      <c r="D31" s="96">
        <v>0</v>
      </c>
      <c r="E31" s="65">
        <f t="shared" si="1"/>
        <v>22</v>
      </c>
      <c r="F31" s="228"/>
      <c r="G31" s="228"/>
      <c r="H31" s="228"/>
      <c r="I31" s="228"/>
      <c r="J31" s="228"/>
      <c r="K31" s="228"/>
      <c r="L31" s="228"/>
      <c r="M31" s="228"/>
      <c r="N31" s="228"/>
      <c r="O31" s="228"/>
      <c r="P31" s="228"/>
    </row>
    <row r="32" spans="1:16" s="88" customFormat="1" ht="12" customHeight="1">
      <c r="A32" s="85"/>
      <c r="B32" s="96"/>
      <c r="C32" s="96"/>
      <c r="D32" s="96"/>
      <c r="E32" s="65"/>
      <c r="F32" s="228"/>
      <c r="G32" s="228"/>
      <c r="H32" s="228"/>
      <c r="I32" s="228"/>
      <c r="J32" s="228"/>
      <c r="K32" s="228"/>
      <c r="L32" s="228"/>
      <c r="M32" s="228"/>
      <c r="N32" s="228"/>
      <c r="O32" s="228"/>
      <c r="P32" s="228"/>
    </row>
    <row r="33" spans="1:16" s="88" customFormat="1" ht="12" customHeight="1">
      <c r="A33" s="85"/>
      <c r="B33" s="96"/>
      <c r="C33" s="96"/>
      <c r="D33" s="96"/>
      <c r="E33" s="65"/>
      <c r="F33" s="228"/>
      <c r="G33" s="228"/>
      <c r="H33" s="228"/>
      <c r="I33" s="228"/>
      <c r="J33" s="228"/>
      <c r="K33" s="228"/>
      <c r="L33" s="228"/>
      <c r="M33" s="228"/>
      <c r="N33" s="228"/>
      <c r="O33" s="228"/>
      <c r="P33" s="228"/>
    </row>
    <row r="34" spans="1:16" s="88" customFormat="1" ht="12" customHeight="1">
      <c r="A34" s="85"/>
      <c r="B34" s="96"/>
      <c r="C34" s="96"/>
      <c r="D34" s="96"/>
      <c r="E34" s="65"/>
      <c r="F34" s="228"/>
      <c r="G34" s="228"/>
      <c r="H34" s="228"/>
      <c r="I34" s="228"/>
      <c r="J34" s="228"/>
      <c r="K34" s="228"/>
      <c r="L34" s="228"/>
      <c r="M34" s="228"/>
      <c r="N34" s="228"/>
      <c r="O34" s="228"/>
      <c r="P34" s="228"/>
    </row>
    <row r="35" spans="1:16" s="88" customFormat="1" ht="12" customHeight="1">
      <c r="A35" s="85"/>
      <c r="B35" s="96"/>
      <c r="C35" s="96"/>
      <c r="D35" s="96"/>
      <c r="E35" s="65"/>
      <c r="F35" s="228"/>
      <c r="G35" s="228"/>
      <c r="H35" s="228"/>
      <c r="I35" s="228"/>
      <c r="J35" s="228"/>
      <c r="K35" s="228"/>
      <c r="L35" s="228"/>
      <c r="M35" s="228"/>
      <c r="N35" s="228"/>
      <c r="O35" s="228"/>
      <c r="P35" s="228"/>
    </row>
    <row r="36" spans="1:16" s="88" customFormat="1" ht="12" customHeight="1">
      <c r="A36" s="85"/>
      <c r="B36" s="96"/>
      <c r="C36" s="96"/>
      <c r="D36" s="96"/>
      <c r="E36" s="65"/>
      <c r="F36" s="228"/>
      <c r="G36" s="228"/>
      <c r="H36" s="228"/>
      <c r="I36" s="228"/>
      <c r="J36" s="228"/>
      <c r="K36" s="228"/>
      <c r="L36" s="228"/>
      <c r="M36" s="228"/>
      <c r="N36" s="228"/>
      <c r="O36" s="228"/>
      <c r="P36" s="228"/>
    </row>
    <row r="37" spans="1:16" s="88" customFormat="1" ht="12" customHeight="1">
      <c r="A37" s="85"/>
      <c r="B37" s="96"/>
      <c r="C37" s="96"/>
      <c r="D37" s="96"/>
      <c r="E37" s="65"/>
      <c r="F37" s="228"/>
      <c r="G37" s="228"/>
      <c r="H37" s="228"/>
      <c r="I37" s="228"/>
      <c r="J37" s="228"/>
      <c r="K37" s="228"/>
      <c r="L37" s="228"/>
      <c r="M37" s="228"/>
      <c r="N37" s="228"/>
      <c r="O37" s="228"/>
      <c r="P37" s="228"/>
    </row>
    <row r="38" spans="1:16" s="88" customFormat="1" ht="12" customHeight="1">
      <c r="A38" s="85"/>
      <c r="B38" s="96"/>
      <c r="C38" s="96"/>
      <c r="D38" s="96"/>
      <c r="E38" s="65"/>
      <c r="F38" s="228"/>
      <c r="G38" s="228"/>
      <c r="H38" s="228"/>
      <c r="I38" s="228"/>
      <c r="J38" s="228"/>
      <c r="K38" s="228"/>
      <c r="L38" s="228"/>
      <c r="M38" s="228"/>
      <c r="N38" s="228"/>
      <c r="O38" s="228"/>
      <c r="P38" s="228"/>
    </row>
    <row r="39" spans="1:16" ht="15" customHeight="1"/>
    <row r="40" spans="1:16" ht="15" customHeight="1"/>
    <row r="41" spans="1:16" ht="15" customHeight="1"/>
    <row r="42" spans="1:16" ht="15" customHeight="1"/>
    <row r="43" spans="1:16" ht="15" customHeight="1"/>
    <row r="44" spans="1:16" ht="15" customHeight="1"/>
    <row r="45" spans="1:16" ht="15" customHeight="1"/>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1"/>
  <sheetViews>
    <sheetView zoomScaleNormal="100" workbookViewId="0">
      <pane ySplit="8" topLeftCell="A9" activePane="bottomLeft" state="frozen"/>
      <selection pane="bottomLeft" activeCell="A31" sqref="A31"/>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SUM(B11:B24)</f>
        <v>77</v>
      </c>
      <c r="C9" s="65">
        <f>SUM(C11:C24)</f>
        <v>1</v>
      </c>
      <c r="D9" s="65">
        <f>SUM(D11:D24)</f>
        <v>0</v>
      </c>
      <c r="E9" s="65">
        <f>SUM(E11:E31)</f>
        <v>78</v>
      </c>
      <c r="F9" s="10"/>
    </row>
    <row r="10" spans="1:9" s="8" customFormat="1" ht="9" customHeight="1">
      <c r="A10" s="62"/>
      <c r="B10" s="66"/>
      <c r="C10" s="66"/>
      <c r="D10" s="66"/>
      <c r="E10" s="65"/>
    </row>
    <row r="11" spans="1:9" s="88" customFormat="1" ht="12" customHeight="1">
      <c r="A11" s="85" t="s">
        <v>3576</v>
      </c>
      <c r="B11" s="96">
        <v>1</v>
      </c>
      <c r="C11" s="96">
        <v>0</v>
      </c>
      <c r="D11" s="96">
        <v>0</v>
      </c>
      <c r="E11" s="65">
        <f t="shared" ref="E11:E15" si="0">SUM(B11:D11)</f>
        <v>1</v>
      </c>
      <c r="F11" s="228"/>
      <c r="G11" s="228"/>
      <c r="H11" s="228"/>
      <c r="I11" s="15"/>
    </row>
    <row r="12" spans="1:9" s="88" customFormat="1" ht="12" customHeight="1">
      <c r="A12" s="85" t="s">
        <v>3578</v>
      </c>
      <c r="B12" s="96">
        <v>5</v>
      </c>
      <c r="C12" s="96">
        <v>0</v>
      </c>
      <c r="D12" s="96">
        <v>0</v>
      </c>
      <c r="E12" s="65">
        <f t="shared" si="0"/>
        <v>5</v>
      </c>
      <c r="F12" s="228"/>
      <c r="G12" s="228"/>
      <c r="H12" s="228"/>
      <c r="I12" s="15"/>
    </row>
    <row r="13" spans="1:9" s="88" customFormat="1" ht="12" customHeight="1">
      <c r="A13" s="85" t="s">
        <v>3579</v>
      </c>
      <c r="B13" s="96">
        <v>2</v>
      </c>
      <c r="C13" s="96">
        <v>0</v>
      </c>
      <c r="D13" s="96">
        <v>0</v>
      </c>
      <c r="E13" s="65">
        <f t="shared" si="0"/>
        <v>2</v>
      </c>
      <c r="F13" s="228"/>
      <c r="G13" s="228"/>
      <c r="H13" s="228"/>
      <c r="I13" s="15"/>
    </row>
    <row r="14" spans="1:9" s="88" customFormat="1" ht="12" customHeight="1">
      <c r="A14" s="85" t="s">
        <v>3580</v>
      </c>
      <c r="B14" s="96">
        <v>13</v>
      </c>
      <c r="C14" s="96">
        <v>0</v>
      </c>
      <c r="D14" s="96">
        <v>0</v>
      </c>
      <c r="E14" s="65">
        <f t="shared" si="0"/>
        <v>13</v>
      </c>
      <c r="F14" s="228"/>
      <c r="G14" s="317"/>
      <c r="H14" s="228"/>
      <c r="I14" s="15"/>
    </row>
    <row r="15" spans="1:9" s="88" customFormat="1" ht="12" customHeight="1">
      <c r="A15" s="93" t="s">
        <v>3582</v>
      </c>
      <c r="B15" s="96">
        <v>8</v>
      </c>
      <c r="C15" s="96">
        <v>0</v>
      </c>
      <c r="D15" s="96">
        <v>0</v>
      </c>
      <c r="E15" s="65">
        <f t="shared" si="0"/>
        <v>8</v>
      </c>
      <c r="F15" s="228"/>
      <c r="G15" s="228"/>
      <c r="H15" s="228"/>
      <c r="I15" s="15"/>
    </row>
    <row r="16" spans="1:9" s="88" customFormat="1" ht="12" customHeight="1">
      <c r="A16" s="85" t="s">
        <v>3584</v>
      </c>
      <c r="B16" s="96">
        <v>1</v>
      </c>
      <c r="C16" s="96">
        <v>0</v>
      </c>
      <c r="D16" s="96">
        <v>0</v>
      </c>
      <c r="E16" s="65">
        <f t="shared" ref="E16:E22" si="1">SUM(B16:D16)</f>
        <v>1</v>
      </c>
      <c r="F16" s="228"/>
      <c r="G16" s="228"/>
      <c r="H16" s="228"/>
      <c r="I16" s="15"/>
    </row>
    <row r="17" spans="1:9" s="88" customFormat="1" ht="12" customHeight="1">
      <c r="A17" s="85" t="s">
        <v>3586</v>
      </c>
      <c r="B17" s="96">
        <v>3</v>
      </c>
      <c r="C17" s="96">
        <v>0</v>
      </c>
      <c r="D17" s="96">
        <v>0</v>
      </c>
      <c r="E17" s="65">
        <f t="shared" si="1"/>
        <v>3</v>
      </c>
      <c r="F17" s="228"/>
      <c r="G17" s="228"/>
      <c r="H17" s="228"/>
      <c r="I17" s="15"/>
    </row>
    <row r="18" spans="1:9" s="88" customFormat="1" ht="12" customHeight="1">
      <c r="A18" s="85" t="s">
        <v>3587</v>
      </c>
      <c r="B18" s="96">
        <v>23</v>
      </c>
      <c r="C18" s="96">
        <v>0</v>
      </c>
      <c r="D18" s="96">
        <v>0</v>
      </c>
      <c r="E18" s="65">
        <f t="shared" si="1"/>
        <v>23</v>
      </c>
      <c r="F18" s="228"/>
      <c r="G18" s="228"/>
      <c r="H18" s="228"/>
      <c r="I18" s="15"/>
    </row>
    <row r="19" spans="1:9" s="88" customFormat="1" ht="12" customHeight="1">
      <c r="A19" s="85" t="s">
        <v>3588</v>
      </c>
      <c r="B19" s="96">
        <v>10</v>
      </c>
      <c r="C19" s="96">
        <v>0</v>
      </c>
      <c r="D19" s="96">
        <v>0</v>
      </c>
      <c r="E19" s="65">
        <f t="shared" si="1"/>
        <v>10</v>
      </c>
      <c r="F19" s="228"/>
      <c r="G19" s="228"/>
      <c r="H19" s="228"/>
      <c r="I19" s="15"/>
    </row>
    <row r="20" spans="1:9" s="88" customFormat="1" ht="12" customHeight="1">
      <c r="A20" s="85" t="s">
        <v>3592</v>
      </c>
      <c r="B20" s="96">
        <v>9</v>
      </c>
      <c r="C20" s="96">
        <v>1</v>
      </c>
      <c r="D20" s="96">
        <v>0</v>
      </c>
      <c r="E20" s="65">
        <f t="shared" si="1"/>
        <v>10</v>
      </c>
      <c r="F20" s="228"/>
      <c r="G20" s="228"/>
      <c r="H20" s="228"/>
      <c r="I20" s="15"/>
    </row>
    <row r="21" spans="1:9" s="88" customFormat="1" ht="12" customHeight="1">
      <c r="A21" s="85" t="s">
        <v>3593</v>
      </c>
      <c r="B21" s="96">
        <v>1</v>
      </c>
      <c r="C21" s="96">
        <v>0</v>
      </c>
      <c r="D21" s="96">
        <v>0</v>
      </c>
      <c r="E21" s="65">
        <f t="shared" si="1"/>
        <v>1</v>
      </c>
      <c r="F21" s="228"/>
      <c r="G21" s="228"/>
      <c r="H21" s="228"/>
      <c r="I21" s="15"/>
    </row>
    <row r="22" spans="1:9" s="88" customFormat="1" ht="12" customHeight="1">
      <c r="A22" s="85" t="s">
        <v>3621</v>
      </c>
      <c r="B22" s="96">
        <v>1</v>
      </c>
      <c r="C22" s="96">
        <v>0</v>
      </c>
      <c r="D22" s="96">
        <v>0</v>
      </c>
      <c r="E22" s="65">
        <f t="shared" si="1"/>
        <v>1</v>
      </c>
      <c r="F22" s="228"/>
      <c r="G22" s="228"/>
      <c r="H22" s="228"/>
      <c r="I22" s="15"/>
    </row>
    <row r="23" spans="1:9" s="88" customFormat="1" ht="12" customHeight="1">
      <c r="A23" s="85"/>
      <c r="B23" s="96"/>
      <c r="C23" s="96"/>
      <c r="D23" s="96"/>
      <c r="E23" s="65"/>
      <c r="F23" s="228"/>
      <c r="G23" s="228"/>
      <c r="H23" s="228"/>
      <c r="I23" s="15"/>
    </row>
    <row r="24" spans="1:9" s="88" customFormat="1" ht="12" customHeight="1">
      <c r="A24" s="85"/>
      <c r="B24" s="96"/>
      <c r="C24" s="96"/>
      <c r="D24" s="96"/>
      <c r="E24" s="65"/>
      <c r="F24" s="41"/>
      <c r="G24" s="15"/>
      <c r="H24" s="15"/>
      <c r="I24" s="15"/>
    </row>
    <row r="25" spans="1:9" s="88" customFormat="1" ht="12" customHeight="1">
      <c r="A25" s="85"/>
      <c r="B25" s="96"/>
      <c r="C25" s="96"/>
      <c r="D25" s="96"/>
      <c r="E25" s="65"/>
      <c r="F25" s="41"/>
      <c r="G25" s="15"/>
      <c r="H25" s="15"/>
      <c r="I25" s="15"/>
    </row>
    <row r="26" spans="1:9" ht="15" customHeight="1">
      <c r="E26" s="94"/>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6"/>
    </row>
    <row r="35" spans="5:5" ht="15" customHeight="1">
      <c r="E35" s="94"/>
    </row>
    <row r="36" spans="5:5" ht="15" customHeight="1">
      <c r="E36" s="95"/>
    </row>
    <row r="37" spans="5:5" ht="15" customHeight="1">
      <c r="E37" s="95"/>
    </row>
    <row r="38" spans="5:5" ht="15" customHeight="1">
      <c r="E38" s="95"/>
    </row>
    <row r="39" spans="5:5" ht="15" customHeight="1">
      <c r="E39" s="95"/>
    </row>
    <row r="40" spans="5:5" ht="15" customHeight="1">
      <c r="E40" s="95"/>
    </row>
    <row r="41" spans="5:5" ht="15" customHeight="1">
      <c r="E41" s="96"/>
    </row>
    <row r="42" spans="5:5" ht="15" customHeight="1">
      <c r="E42" s="94"/>
    </row>
    <row r="43" spans="5:5" ht="15" customHeight="1">
      <c r="E43" s="95"/>
    </row>
    <row r="44" spans="5:5" ht="15" customHeight="1">
      <c r="E44" s="95"/>
    </row>
    <row r="45" spans="5:5" ht="15" customHeight="1">
      <c r="E45" s="91"/>
    </row>
    <row r="46" spans="5:5" ht="15" customHeight="1">
      <c r="E46" s="132"/>
    </row>
    <row r="47" spans="5:5" ht="15" customHeight="1"/>
    <row r="48" spans="5:5" ht="15" customHeight="1">
      <c r="E48" s="15"/>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E9" sqref="E9"/>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114">
        <f>SUM(B11:B67)</f>
        <v>794</v>
      </c>
      <c r="C9" s="114">
        <f>SUM(C11:C67)</f>
        <v>1</v>
      </c>
      <c r="D9" s="114">
        <f>SUM(D11:D67)</f>
        <v>1</v>
      </c>
      <c r="E9" s="114">
        <f>SUM(E11:E67)</f>
        <v>796</v>
      </c>
      <c r="F9" s="10"/>
    </row>
    <row r="10" spans="1:9" s="8" customFormat="1" ht="9" customHeight="1">
      <c r="A10" s="62"/>
      <c r="B10" s="115"/>
      <c r="C10" s="115"/>
      <c r="D10" s="115"/>
      <c r="E10" s="114"/>
    </row>
    <row r="11" spans="1:9" s="88" customFormat="1" ht="12" customHeight="1">
      <c r="A11" s="81" t="s">
        <v>3665</v>
      </c>
      <c r="B11" s="144">
        <v>1</v>
      </c>
      <c r="C11" s="144">
        <v>0</v>
      </c>
      <c r="D11" s="144">
        <v>0</v>
      </c>
      <c r="E11" s="114">
        <f t="shared" ref="E11:E41" si="0">SUM(B11:D11)</f>
        <v>1</v>
      </c>
      <c r="F11" s="40"/>
      <c r="G11" s="11"/>
      <c r="H11" s="11"/>
      <c r="I11" s="11"/>
    </row>
    <row r="12" spans="1:9" s="88" customFormat="1" ht="12" customHeight="1">
      <c r="A12" s="81" t="s">
        <v>3489</v>
      </c>
      <c r="B12" s="144">
        <v>3</v>
      </c>
      <c r="C12" s="144">
        <v>0</v>
      </c>
      <c r="D12" s="144">
        <v>0</v>
      </c>
      <c r="E12" s="114">
        <f t="shared" si="0"/>
        <v>3</v>
      </c>
      <c r="F12" s="41"/>
      <c r="G12" s="11"/>
      <c r="H12" s="11"/>
      <c r="I12" s="11"/>
    </row>
    <row r="13" spans="1:9" s="88" customFormat="1" ht="12" customHeight="1">
      <c r="A13" s="81" t="s">
        <v>3213</v>
      </c>
      <c r="B13" s="144">
        <v>9</v>
      </c>
      <c r="C13" s="144">
        <v>0</v>
      </c>
      <c r="D13" s="144">
        <v>0</v>
      </c>
      <c r="E13" s="114">
        <f t="shared" si="0"/>
        <v>9</v>
      </c>
      <c r="F13" s="41"/>
      <c r="G13" s="11"/>
      <c r="H13" s="11"/>
      <c r="I13" s="11"/>
    </row>
    <row r="14" spans="1:9" s="88" customFormat="1" ht="12" customHeight="1">
      <c r="A14" s="81" t="s">
        <v>3214</v>
      </c>
      <c r="B14" s="144">
        <v>21</v>
      </c>
      <c r="C14" s="144">
        <v>0</v>
      </c>
      <c r="D14" s="144">
        <v>0</v>
      </c>
      <c r="E14" s="114">
        <f t="shared" si="0"/>
        <v>21</v>
      </c>
      <c r="F14" s="41"/>
      <c r="G14" s="11"/>
      <c r="H14" s="11"/>
      <c r="I14" s="11"/>
    </row>
    <row r="15" spans="1:9" s="88" customFormat="1" ht="12" customHeight="1">
      <c r="A15" s="81" t="s">
        <v>3666</v>
      </c>
      <c r="B15" s="144">
        <v>1</v>
      </c>
      <c r="C15" s="144">
        <v>0</v>
      </c>
      <c r="D15" s="144">
        <v>0</v>
      </c>
      <c r="E15" s="114">
        <f t="shared" si="0"/>
        <v>1</v>
      </c>
      <c r="F15" s="41"/>
      <c r="G15" s="11"/>
      <c r="H15" s="11"/>
      <c r="I15" s="11"/>
    </row>
    <row r="16" spans="1:9" s="88" customFormat="1" ht="12" customHeight="1">
      <c r="A16" s="81" t="s">
        <v>3215</v>
      </c>
      <c r="B16" s="144">
        <v>7</v>
      </c>
      <c r="C16" s="144">
        <v>1</v>
      </c>
      <c r="D16" s="144">
        <v>0</v>
      </c>
      <c r="E16" s="114">
        <f t="shared" si="0"/>
        <v>8</v>
      </c>
      <c r="F16" s="41"/>
      <c r="G16" s="11"/>
      <c r="H16" s="11"/>
      <c r="I16" s="11"/>
    </row>
    <row r="17" spans="1:9" s="88" customFormat="1" ht="12" customHeight="1">
      <c r="A17" s="81" t="s">
        <v>3490</v>
      </c>
      <c r="B17" s="144">
        <v>10</v>
      </c>
      <c r="C17" s="144">
        <v>0</v>
      </c>
      <c r="D17" s="144">
        <v>0</v>
      </c>
      <c r="E17" s="114">
        <f t="shared" si="0"/>
        <v>10</v>
      </c>
      <c r="F17" s="40"/>
      <c r="G17" s="11"/>
      <c r="H17" s="11"/>
      <c r="I17" s="11"/>
    </row>
    <row r="18" spans="1:9" s="88" customFormat="1" ht="12" customHeight="1">
      <c r="A18" s="81" t="s">
        <v>3216</v>
      </c>
      <c r="B18" s="144">
        <v>4</v>
      </c>
      <c r="C18" s="144">
        <v>0</v>
      </c>
      <c r="D18" s="144">
        <v>0</v>
      </c>
      <c r="E18" s="114">
        <f t="shared" si="0"/>
        <v>4</v>
      </c>
      <c r="F18" s="41"/>
      <c r="G18" s="11"/>
      <c r="H18" s="11"/>
      <c r="I18" s="11"/>
    </row>
    <row r="19" spans="1:9" s="88" customFormat="1" ht="12" customHeight="1">
      <c r="A19" s="81" t="s">
        <v>3491</v>
      </c>
      <c r="B19" s="144">
        <v>93</v>
      </c>
      <c r="C19" s="144">
        <v>0</v>
      </c>
      <c r="D19" s="144">
        <v>0</v>
      </c>
      <c r="E19" s="114">
        <f t="shared" si="0"/>
        <v>93</v>
      </c>
      <c r="F19" s="41"/>
      <c r="G19" s="11"/>
      <c r="H19" s="11"/>
      <c r="I19" s="11"/>
    </row>
    <row r="20" spans="1:9" s="88" customFormat="1" ht="12" customHeight="1">
      <c r="A20" s="81" t="s">
        <v>3217</v>
      </c>
      <c r="B20" s="144">
        <v>28</v>
      </c>
      <c r="C20" s="144">
        <v>0</v>
      </c>
      <c r="D20" s="144">
        <v>0</v>
      </c>
      <c r="E20" s="114">
        <f t="shared" si="0"/>
        <v>28</v>
      </c>
      <c r="F20" s="41"/>
      <c r="G20" s="11"/>
      <c r="H20" s="11"/>
      <c r="I20" s="11"/>
    </row>
    <row r="21" spans="1:9" s="88" customFormat="1" ht="12" customHeight="1">
      <c r="A21" s="81" t="s">
        <v>3460</v>
      </c>
      <c r="B21" s="144">
        <v>30</v>
      </c>
      <c r="C21" s="144">
        <v>0</v>
      </c>
      <c r="D21" s="144">
        <v>0</v>
      </c>
      <c r="E21" s="114">
        <f t="shared" si="0"/>
        <v>30</v>
      </c>
      <c r="F21" s="41"/>
      <c r="G21" s="11"/>
      <c r="H21" s="11"/>
      <c r="I21" s="11"/>
    </row>
    <row r="22" spans="1:9" s="88" customFormat="1" ht="12" customHeight="1">
      <c r="A22" s="81" t="s">
        <v>3662</v>
      </c>
      <c r="B22" s="144">
        <v>1</v>
      </c>
      <c r="C22" s="144">
        <v>0</v>
      </c>
      <c r="D22" s="144">
        <v>0</v>
      </c>
      <c r="E22" s="114">
        <f t="shared" si="0"/>
        <v>1</v>
      </c>
      <c r="F22" s="41"/>
      <c r="G22" s="11"/>
      <c r="H22" s="11"/>
      <c r="I22" s="11"/>
    </row>
    <row r="23" spans="1:9" s="88" customFormat="1" ht="12" customHeight="1">
      <c r="A23" s="81" t="s">
        <v>3492</v>
      </c>
      <c r="B23" s="144">
        <v>3</v>
      </c>
      <c r="C23" s="144">
        <v>0</v>
      </c>
      <c r="D23" s="144">
        <v>0</v>
      </c>
      <c r="E23" s="114">
        <f t="shared" si="0"/>
        <v>3</v>
      </c>
      <c r="F23" s="41"/>
      <c r="G23" s="11"/>
      <c r="H23" s="11"/>
      <c r="I23" s="11"/>
    </row>
    <row r="24" spans="1:9" s="88" customFormat="1" ht="12" customHeight="1">
      <c r="A24" s="81" t="s">
        <v>3493</v>
      </c>
      <c r="B24" s="144">
        <v>3</v>
      </c>
      <c r="C24" s="144">
        <v>0</v>
      </c>
      <c r="D24" s="144">
        <v>0</v>
      </c>
      <c r="E24" s="114">
        <f t="shared" si="0"/>
        <v>3</v>
      </c>
      <c r="F24" s="41"/>
      <c r="G24" s="11"/>
      <c r="H24" s="11"/>
      <c r="I24" s="11"/>
    </row>
    <row r="25" spans="1:9" s="88" customFormat="1" ht="12" customHeight="1">
      <c r="A25" s="81" t="s">
        <v>3445</v>
      </c>
      <c r="B25" s="144">
        <v>53</v>
      </c>
      <c r="C25" s="144">
        <v>0</v>
      </c>
      <c r="D25" s="144">
        <v>0</v>
      </c>
      <c r="E25" s="114">
        <f t="shared" si="0"/>
        <v>53</v>
      </c>
      <c r="F25" s="41"/>
      <c r="G25" s="11"/>
      <c r="H25" s="11"/>
      <c r="I25" s="11"/>
    </row>
    <row r="26" spans="1:9" s="15" customFormat="1" ht="12" customHeight="1">
      <c r="A26" s="81" t="s">
        <v>3446</v>
      </c>
      <c r="B26" s="144">
        <v>37</v>
      </c>
      <c r="C26" s="144">
        <v>0</v>
      </c>
      <c r="D26" s="144">
        <v>0</v>
      </c>
      <c r="E26" s="114">
        <f t="shared" si="0"/>
        <v>37</v>
      </c>
      <c r="F26" s="40"/>
      <c r="G26" s="11"/>
      <c r="H26" s="11"/>
      <c r="I26" s="11"/>
    </row>
    <row r="27" spans="1:9" s="15" customFormat="1" ht="12" customHeight="1">
      <c r="A27" s="81" t="s">
        <v>3218</v>
      </c>
      <c r="B27" s="144">
        <v>55</v>
      </c>
      <c r="C27" s="144">
        <v>0</v>
      </c>
      <c r="D27" s="144">
        <v>0</v>
      </c>
      <c r="E27" s="114">
        <f t="shared" si="0"/>
        <v>55</v>
      </c>
      <c r="F27" s="41"/>
      <c r="G27" s="11"/>
      <c r="H27" s="11"/>
      <c r="I27" s="11"/>
    </row>
    <row r="28" spans="1:9" s="15" customFormat="1" ht="12" customHeight="1">
      <c r="A28" s="81" t="s">
        <v>3219</v>
      </c>
      <c r="B28" s="144">
        <v>122</v>
      </c>
      <c r="C28" s="144">
        <v>0</v>
      </c>
      <c r="D28" s="144">
        <v>0</v>
      </c>
      <c r="E28" s="114">
        <f t="shared" si="0"/>
        <v>122</v>
      </c>
      <c r="F28" s="41"/>
      <c r="G28" s="11"/>
      <c r="H28" s="11"/>
      <c r="I28" s="11"/>
    </row>
    <row r="29" spans="1:9" s="15" customFormat="1" ht="12" customHeight="1">
      <c r="A29" s="81" t="s">
        <v>3494</v>
      </c>
      <c r="B29" s="144">
        <v>31</v>
      </c>
      <c r="C29" s="144">
        <v>0</v>
      </c>
      <c r="D29" s="144">
        <v>0</v>
      </c>
      <c r="E29" s="114">
        <f t="shared" si="0"/>
        <v>31</v>
      </c>
      <c r="F29" s="41"/>
      <c r="G29" s="11"/>
      <c r="H29" s="11"/>
      <c r="I29" s="11"/>
    </row>
    <row r="30" spans="1:9" s="15" customFormat="1" ht="12" customHeight="1">
      <c r="A30" s="81" t="s">
        <v>3447</v>
      </c>
      <c r="B30" s="144">
        <v>4</v>
      </c>
      <c r="C30" s="144">
        <v>0</v>
      </c>
      <c r="D30" s="144">
        <v>0</v>
      </c>
      <c r="E30" s="114">
        <f t="shared" si="0"/>
        <v>4</v>
      </c>
      <c r="F30" s="41"/>
      <c r="G30" s="11"/>
      <c r="H30" s="11"/>
      <c r="I30" s="11"/>
    </row>
    <row r="31" spans="1:9" s="15" customFormat="1" ht="12" customHeight="1">
      <c r="A31" s="81" t="s">
        <v>3220</v>
      </c>
      <c r="B31" s="144">
        <v>6</v>
      </c>
      <c r="C31" s="144">
        <v>0</v>
      </c>
      <c r="D31" s="144">
        <v>0</v>
      </c>
      <c r="E31" s="114">
        <f t="shared" si="0"/>
        <v>6</v>
      </c>
      <c r="F31" s="41"/>
      <c r="G31" s="11"/>
      <c r="H31" s="11"/>
      <c r="I31" s="11"/>
    </row>
    <row r="32" spans="1:9" s="15" customFormat="1" ht="12" customHeight="1">
      <c r="A32" s="81" t="s">
        <v>3427</v>
      </c>
      <c r="B32" s="144">
        <v>6</v>
      </c>
      <c r="C32" s="144">
        <v>0</v>
      </c>
      <c r="D32" s="144">
        <v>0</v>
      </c>
      <c r="E32" s="114">
        <f t="shared" si="0"/>
        <v>6</v>
      </c>
      <c r="F32" s="41"/>
      <c r="G32" s="11"/>
      <c r="H32" s="11"/>
      <c r="I32" s="11"/>
    </row>
    <row r="33" spans="1:9" s="15" customFormat="1" ht="12" customHeight="1">
      <c r="A33" s="81" t="s">
        <v>3221</v>
      </c>
      <c r="B33" s="144">
        <v>116</v>
      </c>
      <c r="C33" s="144">
        <v>0</v>
      </c>
      <c r="D33" s="144">
        <v>0</v>
      </c>
      <c r="E33" s="114">
        <f t="shared" si="0"/>
        <v>116</v>
      </c>
      <c r="F33" s="41"/>
      <c r="G33" s="11"/>
      <c r="H33" s="11"/>
      <c r="I33" s="11"/>
    </row>
    <row r="34" spans="1:9" s="15" customFormat="1" ht="12" customHeight="1">
      <c r="A34" s="81" t="s">
        <v>3495</v>
      </c>
      <c r="B34" s="144">
        <v>40</v>
      </c>
      <c r="C34" s="144">
        <v>0</v>
      </c>
      <c r="D34" s="144">
        <v>0</v>
      </c>
      <c r="E34" s="114">
        <f t="shared" si="0"/>
        <v>40</v>
      </c>
      <c r="F34" s="41"/>
      <c r="G34" s="11"/>
      <c r="H34" s="11"/>
      <c r="I34" s="11"/>
    </row>
    <row r="35" spans="1:9" s="15" customFormat="1" ht="12" customHeight="1">
      <c r="A35" s="81" t="s">
        <v>3222</v>
      </c>
      <c r="B35" s="144">
        <v>47</v>
      </c>
      <c r="C35" s="144">
        <v>0</v>
      </c>
      <c r="D35" s="144">
        <v>0</v>
      </c>
      <c r="E35" s="114">
        <f t="shared" si="0"/>
        <v>47</v>
      </c>
      <c r="F35" s="40"/>
      <c r="G35" s="11"/>
      <c r="H35" s="11"/>
      <c r="I35" s="11"/>
    </row>
    <row r="36" spans="1:9" s="15" customFormat="1" ht="12" customHeight="1">
      <c r="A36" s="81" t="s">
        <v>3223</v>
      </c>
      <c r="B36" s="144">
        <v>8</v>
      </c>
      <c r="C36" s="144">
        <v>0</v>
      </c>
      <c r="D36" s="144">
        <v>0</v>
      </c>
      <c r="E36" s="114">
        <f t="shared" si="0"/>
        <v>8</v>
      </c>
      <c r="F36" s="41"/>
      <c r="G36" s="11"/>
      <c r="H36" s="11"/>
      <c r="I36" s="11"/>
    </row>
    <row r="37" spans="1:9" s="15" customFormat="1" ht="12" customHeight="1">
      <c r="A37" s="81" t="s">
        <v>3663</v>
      </c>
      <c r="B37" s="144">
        <v>3</v>
      </c>
      <c r="C37" s="144">
        <v>0</v>
      </c>
      <c r="D37" s="144">
        <v>0</v>
      </c>
      <c r="E37" s="114">
        <f t="shared" si="0"/>
        <v>3</v>
      </c>
      <c r="F37" s="41"/>
      <c r="G37" s="11"/>
      <c r="H37" s="11"/>
      <c r="I37" s="11"/>
    </row>
    <row r="38" spans="1:9" s="15" customFormat="1" ht="12" customHeight="1">
      <c r="A38" s="81" t="s">
        <v>3224</v>
      </c>
      <c r="B38" s="144">
        <v>13</v>
      </c>
      <c r="C38" s="144">
        <v>0</v>
      </c>
      <c r="D38" s="144">
        <v>0</v>
      </c>
      <c r="E38" s="114">
        <f t="shared" si="0"/>
        <v>13</v>
      </c>
      <c r="F38" s="41"/>
      <c r="G38" s="11"/>
      <c r="H38" s="11"/>
      <c r="I38" s="11"/>
    </row>
    <row r="39" spans="1:9" s="15" customFormat="1" ht="12" customHeight="1">
      <c r="A39" s="81" t="s">
        <v>3664</v>
      </c>
      <c r="B39" s="144">
        <v>1</v>
      </c>
      <c r="C39" s="144">
        <v>0</v>
      </c>
      <c r="D39" s="144">
        <v>0</v>
      </c>
      <c r="E39" s="114">
        <f t="shared" si="0"/>
        <v>1</v>
      </c>
      <c r="F39" s="41"/>
      <c r="G39" s="11"/>
      <c r="H39" s="11"/>
      <c r="I39" s="11"/>
    </row>
    <row r="40" spans="1:9" s="15" customFormat="1" ht="12" customHeight="1">
      <c r="A40" s="81" t="s">
        <v>3448</v>
      </c>
      <c r="B40" s="144">
        <v>36</v>
      </c>
      <c r="C40" s="144">
        <v>0</v>
      </c>
      <c r="D40" s="144">
        <v>1</v>
      </c>
      <c r="E40" s="114">
        <f t="shared" si="0"/>
        <v>37</v>
      </c>
      <c r="F40" s="41"/>
      <c r="G40" s="11"/>
      <c r="H40" s="11"/>
      <c r="I40" s="11"/>
    </row>
    <row r="41" spans="1:9" s="15" customFormat="1" ht="12" customHeight="1">
      <c r="A41" s="81" t="s">
        <v>3299</v>
      </c>
      <c r="B41" s="144">
        <v>2</v>
      </c>
      <c r="C41" s="144">
        <v>0</v>
      </c>
      <c r="D41" s="144">
        <v>0</v>
      </c>
      <c r="E41" s="114">
        <f t="shared" si="0"/>
        <v>2</v>
      </c>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29" sqref="A29"/>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0" t="s">
        <v>33</v>
      </c>
      <c r="B1" s="351"/>
      <c r="C1" s="351"/>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 t="shared" ref="B9:D9" si="0">SUM(B11:B40)</f>
        <v>77</v>
      </c>
      <c r="C9" s="65">
        <f t="shared" si="0"/>
        <v>1</v>
      </c>
      <c r="D9" s="65">
        <f t="shared" si="0"/>
        <v>0</v>
      </c>
      <c r="E9" s="65">
        <f>SUM(E11:E40)</f>
        <v>78</v>
      </c>
      <c r="F9" s="10"/>
    </row>
    <row r="10" spans="1:9" s="8" customFormat="1" ht="9" customHeight="1">
      <c r="A10" s="62"/>
      <c r="B10" s="66"/>
      <c r="C10" s="66"/>
      <c r="D10" s="66"/>
      <c r="E10" s="65"/>
    </row>
    <row r="11" spans="1:9" s="88" customFormat="1" ht="12" customHeight="1">
      <c r="A11" s="82" t="s">
        <v>3490</v>
      </c>
      <c r="B11" s="96">
        <v>15</v>
      </c>
      <c r="C11" s="96">
        <v>1</v>
      </c>
      <c r="D11" s="96">
        <v>0</v>
      </c>
      <c r="E11" s="65">
        <f t="shared" ref="E11:E30" si="1">SUM(B11:D11)</f>
        <v>16</v>
      </c>
      <c r="F11" s="40"/>
      <c r="G11" s="11"/>
      <c r="H11" s="11"/>
      <c r="I11" s="11"/>
    </row>
    <row r="12" spans="1:9" s="88" customFormat="1" ht="12" customHeight="1">
      <c r="A12" s="82" t="s">
        <v>3216</v>
      </c>
      <c r="B12" s="96">
        <v>4</v>
      </c>
      <c r="C12" s="96">
        <v>0</v>
      </c>
      <c r="D12" s="96">
        <v>0</v>
      </c>
      <c r="E12" s="65">
        <f t="shared" si="1"/>
        <v>4</v>
      </c>
      <c r="F12" s="40"/>
      <c r="G12" s="11"/>
      <c r="H12" s="11"/>
      <c r="I12" s="11"/>
    </row>
    <row r="13" spans="1:9" s="88" customFormat="1" ht="12" customHeight="1">
      <c r="A13" s="82" t="s">
        <v>3491</v>
      </c>
      <c r="B13" s="96">
        <v>1</v>
      </c>
      <c r="C13" s="96">
        <v>0</v>
      </c>
      <c r="D13" s="96">
        <v>0</v>
      </c>
      <c r="E13" s="65">
        <f t="shared" si="1"/>
        <v>1</v>
      </c>
      <c r="F13" s="40"/>
      <c r="G13" s="11"/>
      <c r="H13" s="11"/>
      <c r="I13" s="11"/>
    </row>
    <row r="14" spans="1:9" s="88" customFormat="1" ht="12" customHeight="1">
      <c r="A14" s="82" t="s">
        <v>3217</v>
      </c>
      <c r="B14" s="96">
        <v>2</v>
      </c>
      <c r="C14" s="96">
        <v>0</v>
      </c>
      <c r="D14" s="96">
        <v>0</v>
      </c>
      <c r="E14" s="65">
        <f t="shared" si="1"/>
        <v>2</v>
      </c>
      <c r="F14" s="40"/>
      <c r="G14" s="11"/>
      <c r="H14" s="11"/>
      <c r="I14" s="11"/>
    </row>
    <row r="15" spans="1:9" s="88" customFormat="1" ht="12" customHeight="1">
      <c r="A15" s="82" t="s">
        <v>3460</v>
      </c>
      <c r="B15" s="96">
        <v>2</v>
      </c>
      <c r="C15" s="96">
        <v>0</v>
      </c>
      <c r="D15" s="96">
        <v>0</v>
      </c>
      <c r="E15" s="65">
        <f t="shared" si="1"/>
        <v>2</v>
      </c>
      <c r="F15" s="40"/>
      <c r="G15" s="11"/>
      <c r="H15" s="11"/>
      <c r="I15" s="11"/>
    </row>
    <row r="16" spans="1:9" s="88" customFormat="1" ht="12" customHeight="1">
      <c r="A16" s="82" t="s">
        <v>3662</v>
      </c>
      <c r="B16" s="96">
        <v>1</v>
      </c>
      <c r="C16" s="96">
        <v>0</v>
      </c>
      <c r="D16" s="96">
        <v>0</v>
      </c>
      <c r="E16" s="65">
        <f t="shared" si="1"/>
        <v>1</v>
      </c>
      <c r="F16" s="40"/>
      <c r="G16" s="11"/>
      <c r="H16" s="11"/>
      <c r="I16" s="11"/>
    </row>
    <row r="17" spans="1:9" s="88" customFormat="1" ht="12" customHeight="1">
      <c r="A17" s="82" t="s">
        <v>3513</v>
      </c>
      <c r="B17" s="96">
        <v>2</v>
      </c>
      <c r="C17" s="96">
        <v>0</v>
      </c>
      <c r="D17" s="96">
        <v>0</v>
      </c>
      <c r="E17" s="65">
        <f t="shared" si="1"/>
        <v>2</v>
      </c>
      <c r="F17" s="40"/>
      <c r="G17" s="11"/>
      <c r="H17" s="11"/>
      <c r="I17" s="11"/>
    </row>
    <row r="18" spans="1:9" s="88" customFormat="1" ht="12" customHeight="1">
      <c r="A18" s="82" t="s">
        <v>3445</v>
      </c>
      <c r="B18" s="96">
        <v>4</v>
      </c>
      <c r="C18" s="96">
        <v>0</v>
      </c>
      <c r="D18" s="96">
        <v>0</v>
      </c>
      <c r="E18" s="65">
        <f t="shared" si="1"/>
        <v>4</v>
      </c>
      <c r="F18" s="40"/>
      <c r="G18" s="11"/>
      <c r="H18" s="11"/>
      <c r="I18" s="11"/>
    </row>
    <row r="19" spans="1:9" s="88" customFormat="1" ht="12" customHeight="1">
      <c r="A19" s="82" t="s">
        <v>3446</v>
      </c>
      <c r="B19" s="96">
        <v>5</v>
      </c>
      <c r="C19" s="96">
        <v>0</v>
      </c>
      <c r="D19" s="96">
        <v>0</v>
      </c>
      <c r="E19" s="65">
        <f t="shared" si="1"/>
        <v>5</v>
      </c>
      <c r="F19" s="40"/>
      <c r="G19" s="11"/>
      <c r="H19" s="11"/>
      <c r="I19" s="11"/>
    </row>
    <row r="20" spans="1:9" s="88" customFormat="1" ht="12" customHeight="1">
      <c r="A20" s="82" t="s">
        <v>3219</v>
      </c>
      <c r="B20" s="96">
        <v>1</v>
      </c>
      <c r="C20" s="96">
        <v>0</v>
      </c>
      <c r="D20" s="96">
        <v>0</v>
      </c>
      <c r="E20" s="65">
        <f t="shared" si="1"/>
        <v>1</v>
      </c>
      <c r="F20" s="40"/>
      <c r="G20" s="11"/>
      <c r="H20" s="11"/>
      <c r="I20" s="11"/>
    </row>
    <row r="21" spans="1:9" s="88" customFormat="1" ht="12" customHeight="1">
      <c r="A21" s="82" t="s">
        <v>3494</v>
      </c>
      <c r="B21" s="96">
        <v>1</v>
      </c>
      <c r="C21" s="96">
        <v>0</v>
      </c>
      <c r="D21" s="96">
        <v>0</v>
      </c>
      <c r="E21" s="65">
        <f t="shared" si="1"/>
        <v>1</v>
      </c>
      <c r="F21" s="40"/>
      <c r="G21" s="11"/>
      <c r="H21" s="11"/>
      <c r="I21" s="11"/>
    </row>
    <row r="22" spans="1:9" s="88" customFormat="1" ht="12" customHeight="1">
      <c r="A22" s="82" t="s">
        <v>3447</v>
      </c>
      <c r="B22" s="96">
        <v>2</v>
      </c>
      <c r="C22" s="96">
        <v>0</v>
      </c>
      <c r="D22" s="96">
        <v>0</v>
      </c>
      <c r="E22" s="65">
        <f t="shared" si="1"/>
        <v>2</v>
      </c>
      <c r="F22" s="40"/>
      <c r="G22" s="11"/>
      <c r="H22" s="11"/>
      <c r="I22" s="11"/>
    </row>
    <row r="23" spans="1:9" s="88" customFormat="1" ht="12" customHeight="1">
      <c r="A23" s="82" t="s">
        <v>3220</v>
      </c>
      <c r="B23" s="96">
        <v>1</v>
      </c>
      <c r="C23" s="96">
        <v>0</v>
      </c>
      <c r="D23" s="96">
        <v>0</v>
      </c>
      <c r="E23" s="65">
        <f t="shared" si="1"/>
        <v>1</v>
      </c>
      <c r="F23" s="40"/>
      <c r="G23" s="11"/>
      <c r="H23" s="11"/>
      <c r="I23" s="11"/>
    </row>
    <row r="24" spans="1:9" s="88" customFormat="1" ht="12" customHeight="1">
      <c r="A24" s="82" t="s">
        <v>3221</v>
      </c>
      <c r="B24" s="96">
        <v>8</v>
      </c>
      <c r="C24" s="96">
        <v>0</v>
      </c>
      <c r="D24" s="96">
        <v>0</v>
      </c>
      <c r="E24" s="65">
        <f t="shared" si="1"/>
        <v>8</v>
      </c>
      <c r="F24" s="40"/>
      <c r="G24" s="11"/>
      <c r="H24" s="11"/>
      <c r="I24" s="11"/>
    </row>
    <row r="25" spans="1:9" s="88" customFormat="1" ht="12" customHeight="1">
      <c r="A25" s="82" t="s">
        <v>3495</v>
      </c>
      <c r="B25" s="96">
        <v>5</v>
      </c>
      <c r="C25" s="96">
        <v>0</v>
      </c>
      <c r="D25" s="96">
        <v>0</v>
      </c>
      <c r="E25" s="65">
        <f t="shared" si="1"/>
        <v>5</v>
      </c>
      <c r="F25" s="40"/>
      <c r="G25" s="11"/>
      <c r="H25" s="11"/>
      <c r="I25" s="11"/>
    </row>
    <row r="26" spans="1:9" s="88" customFormat="1" ht="12" customHeight="1">
      <c r="A26" s="82" t="s">
        <v>3222</v>
      </c>
      <c r="B26" s="96">
        <v>5</v>
      </c>
      <c r="C26" s="96">
        <v>0</v>
      </c>
      <c r="D26" s="96">
        <v>0</v>
      </c>
      <c r="E26" s="65">
        <f t="shared" si="1"/>
        <v>5</v>
      </c>
      <c r="F26" s="40"/>
      <c r="G26" s="11"/>
      <c r="H26" s="11"/>
      <c r="I26" s="11"/>
    </row>
    <row r="27" spans="1:9" s="88" customFormat="1" ht="12" customHeight="1">
      <c r="A27" s="82" t="s">
        <v>3663</v>
      </c>
      <c r="B27" s="96">
        <v>1</v>
      </c>
      <c r="C27" s="96">
        <v>0</v>
      </c>
      <c r="D27" s="96">
        <v>0</v>
      </c>
      <c r="E27" s="65">
        <f t="shared" si="1"/>
        <v>1</v>
      </c>
      <c r="F27" s="40"/>
      <c r="G27" s="11"/>
      <c r="H27" s="11"/>
      <c r="I27" s="11"/>
    </row>
    <row r="28" spans="1:9" s="88" customFormat="1" ht="12" customHeight="1">
      <c r="A28" s="82" t="s">
        <v>3224</v>
      </c>
      <c r="B28" s="96">
        <v>1</v>
      </c>
      <c r="C28" s="96">
        <v>0</v>
      </c>
      <c r="D28" s="96">
        <v>0</v>
      </c>
      <c r="E28" s="65">
        <f t="shared" si="1"/>
        <v>1</v>
      </c>
      <c r="F28" s="40"/>
      <c r="G28" s="11"/>
      <c r="H28" s="11"/>
      <c r="I28" s="11"/>
    </row>
    <row r="29" spans="1:9" s="88" customFormat="1" ht="12" customHeight="1">
      <c r="A29" s="82" t="s">
        <v>3664</v>
      </c>
      <c r="B29" s="96">
        <v>1</v>
      </c>
      <c r="C29" s="96">
        <v>0</v>
      </c>
      <c r="D29" s="96">
        <v>0</v>
      </c>
      <c r="E29" s="65">
        <f t="shared" si="1"/>
        <v>1</v>
      </c>
      <c r="F29" s="40"/>
      <c r="G29" s="11"/>
      <c r="H29" s="11"/>
      <c r="I29" s="11"/>
    </row>
    <row r="30" spans="1:9" s="88" customFormat="1" ht="12" customHeight="1">
      <c r="A30" s="82" t="s">
        <v>3448</v>
      </c>
      <c r="B30" s="96">
        <v>15</v>
      </c>
      <c r="C30" s="96">
        <v>0</v>
      </c>
      <c r="D30" s="96">
        <v>0</v>
      </c>
      <c r="E30" s="65">
        <f t="shared" si="1"/>
        <v>15</v>
      </c>
      <c r="F30" s="40"/>
      <c r="G30" s="11"/>
      <c r="H30" s="11"/>
      <c r="I30" s="11"/>
    </row>
    <row r="31" spans="1:9" s="88" customFormat="1" ht="12" customHeight="1">
      <c r="A31" s="82"/>
      <c r="B31" s="96"/>
      <c r="C31" s="96"/>
      <c r="D31" s="96"/>
      <c r="E31" s="65"/>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51"/>
      <c r="C1" s="351"/>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SUM(B11:B41)</f>
        <v>794</v>
      </c>
      <c r="C9" s="65">
        <f>SUM(C11:C41)</f>
        <v>1</v>
      </c>
      <c r="D9" s="65">
        <f>SUM(D11:D41)</f>
        <v>1</v>
      </c>
      <c r="E9" s="65">
        <f>SUM(B9:D9)</f>
        <v>796</v>
      </c>
      <c r="F9" s="10"/>
    </row>
    <row r="10" spans="1:9" s="8" customFormat="1" ht="9" customHeight="1">
      <c r="A10" s="62"/>
      <c r="B10" s="66"/>
      <c r="C10" s="66"/>
      <c r="D10" s="66"/>
      <c r="E10" s="65"/>
    </row>
    <row r="11" spans="1:9" s="88" customFormat="1" ht="12" customHeight="1">
      <c r="A11" s="82" t="s">
        <v>3225</v>
      </c>
      <c r="B11" s="96">
        <v>537</v>
      </c>
      <c r="C11" s="96">
        <v>1</v>
      </c>
      <c r="D11" s="96">
        <v>1</v>
      </c>
      <c r="E11" s="65">
        <f t="shared" ref="E11:E17" si="0">SUM(B11:D11)</f>
        <v>539</v>
      </c>
      <c r="F11" s="40"/>
      <c r="G11" s="11"/>
      <c r="H11" s="11"/>
      <c r="I11" s="11"/>
    </row>
    <row r="12" spans="1:9" s="88" customFormat="1" ht="12" customHeight="1">
      <c r="A12" s="82" t="s">
        <v>3226</v>
      </c>
      <c r="B12" s="96">
        <v>50</v>
      </c>
      <c r="C12" s="96">
        <v>0</v>
      </c>
      <c r="D12" s="96">
        <v>0</v>
      </c>
      <c r="E12" s="65">
        <f t="shared" si="0"/>
        <v>50</v>
      </c>
      <c r="F12" s="41"/>
      <c r="G12" s="11"/>
      <c r="H12" s="11"/>
      <c r="I12" s="11"/>
    </row>
    <row r="13" spans="1:9" s="88" customFormat="1" ht="12" customHeight="1">
      <c r="A13" s="82" t="s">
        <v>3227</v>
      </c>
      <c r="B13" s="96">
        <v>79</v>
      </c>
      <c r="C13" s="96">
        <v>0</v>
      </c>
      <c r="D13" s="96">
        <v>0</v>
      </c>
      <c r="E13" s="65">
        <f t="shared" si="0"/>
        <v>79</v>
      </c>
      <c r="F13" s="41"/>
      <c r="G13" s="11"/>
      <c r="H13" s="11"/>
      <c r="I13" s="11"/>
    </row>
    <row r="14" spans="1:9" s="88" customFormat="1" ht="12" customHeight="1">
      <c r="A14" s="82" t="s">
        <v>3228</v>
      </c>
      <c r="B14" s="96">
        <v>25</v>
      </c>
      <c r="C14" s="96">
        <v>0</v>
      </c>
      <c r="D14" s="96">
        <v>0</v>
      </c>
      <c r="E14" s="65">
        <f t="shared" si="0"/>
        <v>25</v>
      </c>
      <c r="F14" s="41"/>
      <c r="G14" s="11"/>
      <c r="H14" s="11"/>
      <c r="I14" s="11"/>
    </row>
    <row r="15" spans="1:9" s="88" customFormat="1" ht="12" customHeight="1">
      <c r="A15" s="82" t="s">
        <v>3287</v>
      </c>
      <c r="B15" s="96">
        <v>45</v>
      </c>
      <c r="C15" s="96">
        <v>0</v>
      </c>
      <c r="D15" s="96">
        <v>0</v>
      </c>
      <c r="E15" s="65">
        <f t="shared" si="0"/>
        <v>45</v>
      </c>
      <c r="F15" s="41"/>
      <c r="G15" s="11"/>
      <c r="H15" s="11"/>
      <c r="I15" s="11"/>
    </row>
    <row r="16" spans="1:9" s="88" customFormat="1" ht="12" customHeight="1">
      <c r="A16" s="82" t="s">
        <v>3405</v>
      </c>
      <c r="B16" s="96">
        <v>54</v>
      </c>
      <c r="C16" s="96">
        <v>0</v>
      </c>
      <c r="D16" s="96">
        <v>0</v>
      </c>
      <c r="E16" s="65">
        <f t="shared" si="0"/>
        <v>54</v>
      </c>
      <c r="F16" s="41"/>
      <c r="G16" s="11"/>
      <c r="H16" s="11"/>
      <c r="I16" s="11"/>
    </row>
    <row r="17" spans="1:9" s="88" customFormat="1" ht="12" customHeight="1">
      <c r="A17" s="82" t="s">
        <v>3406</v>
      </c>
      <c r="B17" s="96">
        <v>4</v>
      </c>
      <c r="C17" s="96">
        <v>0</v>
      </c>
      <c r="D17" s="96">
        <v>0</v>
      </c>
      <c r="E17" s="65">
        <f t="shared" si="0"/>
        <v>4</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5"/>
      <c r="B24" s="96"/>
      <c r="C24" s="96"/>
      <c r="D24" s="96"/>
      <c r="E24" s="95"/>
      <c r="F24" s="40"/>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5"/>
      <c r="F26" s="41"/>
      <c r="G26" s="11"/>
      <c r="H26" s="11"/>
      <c r="I26" s="11"/>
    </row>
    <row r="27" spans="1:9" s="15" customFormat="1" ht="12" customHeight="1">
      <c r="A27" s="225"/>
      <c r="B27" s="96"/>
      <c r="C27" s="96"/>
      <c r="D27" s="96"/>
      <c r="E27" s="95"/>
      <c r="F27" s="41"/>
      <c r="G27" s="11"/>
      <c r="H27" s="11"/>
      <c r="I27" s="11"/>
    </row>
    <row r="28" spans="1:9" s="15" customFormat="1" ht="12" customHeight="1">
      <c r="A28" s="225"/>
      <c r="B28" s="96"/>
      <c r="C28" s="96"/>
      <c r="D28" s="96"/>
      <c r="E28" s="95"/>
      <c r="F28" s="41"/>
      <c r="G28" s="11"/>
      <c r="H28" s="11"/>
      <c r="I28" s="11"/>
    </row>
    <row r="29" spans="1:9" s="15" customFormat="1" ht="12" customHeight="1">
      <c r="A29" s="225"/>
      <c r="B29" s="96"/>
      <c r="C29" s="96"/>
      <c r="D29" s="96"/>
      <c r="E29" s="96"/>
      <c r="F29" s="41"/>
      <c r="G29" s="11"/>
      <c r="H29" s="11"/>
      <c r="I29" s="11"/>
    </row>
    <row r="30" spans="1:9" s="15" customFormat="1" ht="12" customHeight="1">
      <c r="A30" s="226"/>
      <c r="B30" s="96"/>
      <c r="C30" s="96"/>
      <c r="D30" s="96"/>
      <c r="E30" s="94"/>
      <c r="F30" s="41"/>
      <c r="G30" s="11"/>
      <c r="H30" s="11"/>
      <c r="I30" s="11"/>
    </row>
    <row r="31" spans="1:9" s="15" customFormat="1" ht="12" customHeight="1">
      <c r="A31" s="22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71"/>
      <c r="B43" s="372"/>
      <c r="C43" s="372"/>
      <c r="D43" s="372"/>
      <c r="E43" s="372"/>
    </row>
    <row r="44" spans="1:9" s="15" customFormat="1" ht="12" customHeight="1">
      <c r="A44" s="369"/>
      <c r="B44" s="370"/>
      <c r="C44" s="370"/>
      <c r="D44" s="370"/>
      <c r="E44" s="370"/>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51"/>
      <c r="C1" s="351"/>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SUM(B11:B38)</f>
        <v>77</v>
      </c>
      <c r="C9" s="65">
        <f>SUM(C11:C38)</f>
        <v>1</v>
      </c>
      <c r="D9" s="65">
        <f>SUM(D11:D38)</f>
        <v>0</v>
      </c>
      <c r="E9" s="65">
        <f>SUM(B9:D9)</f>
        <v>78</v>
      </c>
      <c r="F9" s="10"/>
    </row>
    <row r="10" spans="1:9" s="8" customFormat="1" ht="9" customHeight="1">
      <c r="A10" s="62"/>
      <c r="B10" s="66"/>
      <c r="C10" s="66"/>
      <c r="D10" s="66"/>
      <c r="E10" s="65"/>
    </row>
    <row r="11" spans="1:9" s="88" customFormat="1" ht="12" customHeight="1">
      <c r="A11" s="82" t="s">
        <v>3225</v>
      </c>
      <c r="B11" s="96">
        <v>47</v>
      </c>
      <c r="C11" s="96">
        <v>1</v>
      </c>
      <c r="D11" s="96">
        <v>0</v>
      </c>
      <c r="E11" s="65">
        <f t="shared" ref="E11:E17" si="0">SUM(B11:D11)</f>
        <v>48</v>
      </c>
      <c r="F11" s="40"/>
      <c r="G11" s="11"/>
      <c r="H11" s="11"/>
      <c r="I11" s="11"/>
    </row>
    <row r="12" spans="1:9" s="88" customFormat="1" ht="12" customHeight="1">
      <c r="A12" s="82" t="s">
        <v>3226</v>
      </c>
      <c r="B12" s="96">
        <v>8</v>
      </c>
      <c r="C12" s="96">
        <v>0</v>
      </c>
      <c r="D12" s="96">
        <v>0</v>
      </c>
      <c r="E12" s="65">
        <f t="shared" si="0"/>
        <v>8</v>
      </c>
      <c r="F12" s="41"/>
      <c r="G12" s="11"/>
      <c r="H12" s="11"/>
      <c r="I12" s="11"/>
    </row>
    <row r="13" spans="1:9" s="88" customFormat="1" ht="12" customHeight="1">
      <c r="A13" s="82" t="s">
        <v>3227</v>
      </c>
      <c r="B13" s="96">
        <v>9</v>
      </c>
      <c r="C13" s="96">
        <v>0</v>
      </c>
      <c r="D13" s="96">
        <v>0</v>
      </c>
      <c r="E13" s="65">
        <f t="shared" si="0"/>
        <v>9</v>
      </c>
      <c r="F13" s="41"/>
      <c r="G13" s="11"/>
      <c r="H13" s="11"/>
      <c r="I13" s="11"/>
    </row>
    <row r="14" spans="1:9" s="88" customFormat="1" ht="12" customHeight="1">
      <c r="A14" s="82" t="s">
        <v>3228</v>
      </c>
      <c r="B14" s="96">
        <v>3</v>
      </c>
      <c r="C14" s="96">
        <v>0</v>
      </c>
      <c r="D14" s="96">
        <v>0</v>
      </c>
      <c r="E14" s="65">
        <f t="shared" si="0"/>
        <v>3</v>
      </c>
      <c r="F14" s="41"/>
      <c r="G14" s="11"/>
      <c r="H14" s="11"/>
      <c r="I14" s="11"/>
    </row>
    <row r="15" spans="1:9" s="88" customFormat="1" ht="12" customHeight="1">
      <c r="A15" s="82" t="s">
        <v>3287</v>
      </c>
      <c r="B15" s="96">
        <v>5</v>
      </c>
      <c r="C15" s="96">
        <v>0</v>
      </c>
      <c r="D15" s="96">
        <v>0</v>
      </c>
      <c r="E15" s="65">
        <f t="shared" si="0"/>
        <v>5</v>
      </c>
      <c r="F15" s="41"/>
      <c r="G15" s="11"/>
      <c r="H15" s="11"/>
      <c r="I15" s="11"/>
    </row>
    <row r="16" spans="1:9" s="88" customFormat="1" ht="12" customHeight="1">
      <c r="A16" s="82" t="s">
        <v>3405</v>
      </c>
      <c r="B16" s="96">
        <v>5</v>
      </c>
      <c r="C16" s="96">
        <v>0</v>
      </c>
      <c r="D16" s="96">
        <v>0</v>
      </c>
      <c r="E16" s="65">
        <f t="shared" si="0"/>
        <v>5</v>
      </c>
      <c r="F16" s="41"/>
      <c r="G16" s="11"/>
      <c r="H16" s="11"/>
      <c r="I16" s="11"/>
    </row>
    <row r="17" spans="1:9" s="88" customFormat="1" ht="12" customHeight="1">
      <c r="A17" s="81" t="s">
        <v>3406</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5"/>
      <c r="B23" s="96"/>
      <c r="C23" s="96"/>
      <c r="D23" s="96"/>
      <c r="E23" s="95"/>
      <c r="F23" s="41"/>
      <c r="G23" s="11"/>
      <c r="H23" s="11"/>
      <c r="I23" s="11"/>
    </row>
    <row r="24" spans="1:9" s="15" customFormat="1" ht="12" customHeight="1">
      <c r="A24" s="225"/>
      <c r="B24" s="96"/>
      <c r="C24" s="96"/>
      <c r="D24" s="96"/>
      <c r="E24" s="95"/>
      <c r="F24" s="41"/>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6"/>
      <c r="F26" s="41"/>
      <c r="G26" s="11"/>
      <c r="H26" s="11"/>
      <c r="I26" s="11"/>
    </row>
    <row r="27" spans="1:9" s="15" customFormat="1" ht="12" customHeight="1">
      <c r="A27" s="225"/>
      <c r="B27" s="96"/>
      <c r="C27" s="96"/>
      <c r="D27" s="96"/>
      <c r="E27" s="94"/>
      <c r="F27" s="41"/>
      <c r="G27" s="11"/>
      <c r="H27" s="11"/>
      <c r="I27" s="11"/>
    </row>
    <row r="28" spans="1:9" s="15" customFormat="1" ht="12" customHeight="1">
      <c r="A28" s="225"/>
      <c r="B28" s="96"/>
      <c r="C28" s="96"/>
      <c r="D28" s="96"/>
      <c r="E28" s="95"/>
      <c r="F28" s="41"/>
      <c r="G28" s="11"/>
      <c r="H28" s="11"/>
      <c r="I28" s="11"/>
    </row>
    <row r="29" spans="1:9" s="15" customFormat="1" ht="12" customHeight="1">
      <c r="A29" s="226"/>
      <c r="B29" s="96"/>
      <c r="C29" s="96"/>
      <c r="D29" s="96"/>
      <c r="E29" s="95"/>
      <c r="F29" s="41"/>
      <c r="G29" s="11"/>
      <c r="H29" s="11"/>
      <c r="I29" s="11"/>
    </row>
    <row r="30" spans="1:9" s="15" customFormat="1" ht="12" customHeight="1">
      <c r="A30" s="22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1"/>
      <c r="B40" s="372"/>
      <c r="C40" s="372"/>
      <c r="D40" s="372"/>
      <c r="E40" s="372"/>
    </row>
    <row r="41" spans="1:9" s="15" customFormat="1" ht="12" customHeight="1">
      <c r="A41" s="369"/>
      <c r="B41" s="370"/>
      <c r="C41" s="370"/>
      <c r="D41" s="370"/>
      <c r="E41" s="370"/>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0" t="s">
        <v>33</v>
      </c>
      <c r="B1" s="351"/>
      <c r="C1" s="351"/>
      <c r="D1" s="37"/>
      <c r="E1" s="38"/>
      <c r="F1" s="142" t="s">
        <v>102</v>
      </c>
    </row>
    <row r="2" spans="1:11" s="2" customFormat="1" ht="5.25" customHeight="1">
      <c r="A2" s="1"/>
      <c r="B2" s="1"/>
      <c r="C2" s="1"/>
      <c r="D2" s="1"/>
      <c r="E2" s="1"/>
    </row>
    <row r="3" spans="1:11" s="67" customFormat="1" ht="15" customHeight="1">
      <c r="A3" s="42" t="s">
        <v>3286</v>
      </c>
      <c r="B3" s="42"/>
      <c r="C3" s="42"/>
      <c r="D3" s="42"/>
      <c r="E3" s="42"/>
    </row>
    <row r="4" spans="1:11" s="67" customFormat="1" ht="15" customHeight="1">
      <c r="A4" s="43" t="s">
        <v>3284</v>
      </c>
      <c r="B4" s="68"/>
      <c r="C4" s="68"/>
      <c r="D4" s="68"/>
      <c r="E4" s="68"/>
      <c r="F4" s="69"/>
    </row>
    <row r="5" spans="1:11" s="71" customFormat="1" ht="6" customHeight="1">
      <c r="A5" s="50"/>
      <c r="B5" s="70"/>
      <c r="C5" s="70"/>
      <c r="D5" s="70"/>
      <c r="E5" s="70"/>
    </row>
    <row r="6" spans="1:11" s="8" customFormat="1" ht="15" customHeight="1" thickBot="1">
      <c r="A6" s="343" t="s">
        <v>3636</v>
      </c>
      <c r="B6" s="344"/>
      <c r="C6" s="9"/>
      <c r="D6" s="9"/>
      <c r="E6" s="9"/>
    </row>
    <row r="7" spans="1:11" s="67" customFormat="1" ht="21.75" customHeight="1">
      <c r="A7" s="345"/>
      <c r="B7" s="347"/>
      <c r="C7" s="347"/>
      <c r="D7" s="347"/>
      <c r="E7" s="141"/>
    </row>
    <row r="8" spans="1:11" s="67" customFormat="1" ht="21.75" customHeight="1">
      <c r="A8" s="346"/>
      <c r="B8" s="45" t="s">
        <v>35</v>
      </c>
      <c r="C8" s="45" t="s">
        <v>36</v>
      </c>
      <c r="D8" s="45" t="s">
        <v>37</v>
      </c>
      <c r="E8" s="45" t="s">
        <v>38</v>
      </c>
    </row>
    <row r="9" spans="1:11" s="8" customFormat="1" ht="21" customHeight="1">
      <c r="A9" s="54" t="s">
        <v>38</v>
      </c>
      <c r="B9" s="65">
        <f>SUM(B11:B26)</f>
        <v>794</v>
      </c>
      <c r="C9" s="65">
        <f>SUM(C11:C26)</f>
        <v>1</v>
      </c>
      <c r="D9" s="65">
        <f>SUM(D11:D26)</f>
        <v>1</v>
      </c>
      <c r="E9" s="65">
        <f>SUM(B9:D9)</f>
        <v>796</v>
      </c>
      <c r="F9" s="10"/>
    </row>
    <row r="10" spans="1:11" s="8" customFormat="1" ht="9" customHeight="1">
      <c r="A10" s="62"/>
      <c r="B10" s="66"/>
      <c r="C10" s="66"/>
      <c r="D10" s="66"/>
      <c r="E10" s="65"/>
    </row>
    <row r="11" spans="1:11" s="88" customFormat="1" ht="12" customHeight="1">
      <c r="A11" s="82" t="s">
        <v>3288</v>
      </c>
      <c r="B11" s="96">
        <v>62</v>
      </c>
      <c r="C11" s="96">
        <v>0</v>
      </c>
      <c r="D11" s="96">
        <v>0</v>
      </c>
      <c r="E11" s="65">
        <f t="shared" ref="E11:E21" si="0">SUM(B11:D11)</f>
        <v>62</v>
      </c>
      <c r="F11" s="40"/>
      <c r="G11" s="228"/>
      <c r="H11" s="228"/>
      <c r="I11" s="228"/>
      <c r="J11" s="228"/>
      <c r="K11" s="228"/>
    </row>
    <row r="12" spans="1:11" s="88" customFormat="1" ht="12" customHeight="1">
      <c r="A12" s="82" t="s">
        <v>3289</v>
      </c>
      <c r="B12" s="96">
        <v>81</v>
      </c>
      <c r="C12" s="96">
        <v>0</v>
      </c>
      <c r="D12" s="96">
        <v>0</v>
      </c>
      <c r="E12" s="65">
        <f t="shared" si="0"/>
        <v>81</v>
      </c>
      <c r="F12" s="41"/>
      <c r="G12" s="228"/>
      <c r="H12" s="228"/>
      <c r="I12" s="228"/>
      <c r="J12" s="228"/>
      <c r="K12" s="228"/>
    </row>
    <row r="13" spans="1:11" s="88" customFormat="1" ht="12" customHeight="1">
      <c r="A13" s="82" t="s">
        <v>3290</v>
      </c>
      <c r="B13" s="96">
        <v>56</v>
      </c>
      <c r="C13" s="96">
        <v>0</v>
      </c>
      <c r="D13" s="96">
        <v>0</v>
      </c>
      <c r="E13" s="65">
        <f t="shared" si="0"/>
        <v>56</v>
      </c>
      <c r="F13" s="41"/>
      <c r="G13" s="228"/>
      <c r="H13" s="228"/>
      <c r="I13" s="228"/>
      <c r="J13" s="228"/>
      <c r="K13" s="228"/>
    </row>
    <row r="14" spans="1:11" s="88" customFormat="1" ht="12" customHeight="1">
      <c r="A14" s="82" t="s">
        <v>3291</v>
      </c>
      <c r="B14" s="96">
        <v>79</v>
      </c>
      <c r="C14" s="96">
        <v>0</v>
      </c>
      <c r="D14" s="96">
        <v>0</v>
      </c>
      <c r="E14" s="65">
        <f t="shared" si="0"/>
        <v>79</v>
      </c>
      <c r="F14" s="41"/>
      <c r="G14" s="228"/>
      <c r="H14" s="228"/>
      <c r="I14" s="228"/>
      <c r="J14" s="228"/>
      <c r="K14" s="228"/>
    </row>
    <row r="15" spans="1:11" s="88" customFormat="1" ht="12" customHeight="1">
      <c r="A15" s="82" t="s">
        <v>3292</v>
      </c>
      <c r="B15" s="96">
        <v>100</v>
      </c>
      <c r="C15" s="96">
        <v>0</v>
      </c>
      <c r="D15" s="96">
        <v>0</v>
      </c>
      <c r="E15" s="65">
        <f t="shared" si="0"/>
        <v>100</v>
      </c>
      <c r="F15" s="41"/>
      <c r="G15" s="228"/>
      <c r="H15" s="228"/>
      <c r="I15" s="228"/>
      <c r="J15" s="228"/>
      <c r="K15" s="228"/>
    </row>
    <row r="16" spans="1:11" s="88" customFormat="1" ht="12" customHeight="1">
      <c r="A16" s="82" t="s">
        <v>3293</v>
      </c>
      <c r="B16" s="96">
        <v>143</v>
      </c>
      <c r="C16" s="96">
        <v>0</v>
      </c>
      <c r="D16" s="96">
        <v>0</v>
      </c>
      <c r="E16" s="65">
        <f t="shared" si="0"/>
        <v>143</v>
      </c>
      <c r="F16" s="41"/>
      <c r="G16" s="228"/>
      <c r="H16" s="228"/>
      <c r="I16" s="228"/>
      <c r="J16" s="228"/>
      <c r="K16" s="228"/>
    </row>
    <row r="17" spans="1:11" s="88" customFormat="1" ht="12" customHeight="1">
      <c r="A17" s="82" t="s">
        <v>3294</v>
      </c>
      <c r="B17" s="96">
        <v>101</v>
      </c>
      <c r="C17" s="96">
        <v>0</v>
      </c>
      <c r="D17" s="96">
        <v>0</v>
      </c>
      <c r="E17" s="65">
        <f t="shared" si="0"/>
        <v>101</v>
      </c>
      <c r="F17" s="40"/>
      <c r="G17" s="228"/>
      <c r="H17" s="228"/>
      <c r="I17" s="228"/>
      <c r="J17" s="228"/>
      <c r="K17" s="228"/>
    </row>
    <row r="18" spans="1:11" s="88" customFormat="1" ht="12" customHeight="1">
      <c r="A18" s="82" t="s">
        <v>3295</v>
      </c>
      <c r="B18" s="96">
        <v>43</v>
      </c>
      <c r="C18" s="96">
        <v>1</v>
      </c>
      <c r="D18" s="96">
        <v>0</v>
      </c>
      <c r="E18" s="65">
        <f t="shared" si="0"/>
        <v>44</v>
      </c>
      <c r="F18" s="41"/>
      <c r="G18" s="228"/>
      <c r="H18" s="228"/>
      <c r="I18" s="228"/>
      <c r="J18" s="228"/>
      <c r="K18" s="228"/>
    </row>
    <row r="19" spans="1:11" s="88" customFormat="1" ht="12" customHeight="1">
      <c r="A19" s="82" t="s">
        <v>3296</v>
      </c>
      <c r="B19" s="96">
        <v>48</v>
      </c>
      <c r="C19" s="96">
        <v>0</v>
      </c>
      <c r="D19" s="96">
        <v>1</v>
      </c>
      <c r="E19" s="65">
        <f t="shared" si="0"/>
        <v>49</v>
      </c>
      <c r="F19" s="41"/>
      <c r="G19" s="228"/>
      <c r="H19" s="228"/>
      <c r="I19" s="228"/>
      <c r="J19" s="228"/>
      <c r="K19" s="228"/>
    </row>
    <row r="20" spans="1:11" s="88" customFormat="1" ht="12" customHeight="1">
      <c r="A20" s="82" t="s">
        <v>3297</v>
      </c>
      <c r="B20" s="96">
        <v>41</v>
      </c>
      <c r="C20" s="96">
        <v>0</v>
      </c>
      <c r="D20" s="96">
        <v>0</v>
      </c>
      <c r="E20" s="65">
        <f t="shared" si="0"/>
        <v>41</v>
      </c>
      <c r="F20" s="41"/>
      <c r="G20" s="228"/>
      <c r="H20" s="228"/>
      <c r="I20" s="228"/>
      <c r="J20" s="228"/>
      <c r="K20" s="228"/>
    </row>
    <row r="21" spans="1:11" s="88" customFormat="1" ht="12" customHeight="1">
      <c r="A21" s="82" t="s">
        <v>3298</v>
      </c>
      <c r="B21" s="96">
        <v>40</v>
      </c>
      <c r="C21" s="96">
        <v>0</v>
      </c>
      <c r="D21" s="96">
        <v>0</v>
      </c>
      <c r="E21" s="65">
        <f t="shared" si="0"/>
        <v>40</v>
      </c>
      <c r="F21" s="41"/>
      <c r="G21" s="228"/>
      <c r="H21" s="228"/>
      <c r="I21" s="228"/>
      <c r="J21" s="228"/>
      <c r="K21" s="228"/>
    </row>
    <row r="22" spans="1:11" s="88" customFormat="1" ht="12" customHeight="1">
      <c r="A22" s="81"/>
      <c r="B22" s="96"/>
      <c r="C22" s="96"/>
      <c r="D22" s="96"/>
      <c r="E22" s="96"/>
      <c r="F22" s="41"/>
      <c r="G22" s="228"/>
      <c r="H22" s="228"/>
      <c r="I22" s="228"/>
      <c r="J22" s="228"/>
      <c r="K22" s="228"/>
    </row>
    <row r="23" spans="1:11" s="88" customFormat="1" ht="12" customHeight="1">
      <c r="A23" s="82"/>
      <c r="B23" s="96"/>
      <c r="C23" s="96"/>
      <c r="D23" s="96"/>
      <c r="E23" s="94"/>
      <c r="F23" s="41"/>
      <c r="G23" s="228"/>
      <c r="H23" s="228"/>
      <c r="I23" s="228"/>
      <c r="J23" s="228"/>
      <c r="K23" s="22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1"/>
      <c r="B28" s="372"/>
      <c r="C28" s="372"/>
      <c r="D28" s="372"/>
      <c r="E28" s="372"/>
    </row>
    <row r="29" spans="1:11" s="15" customFormat="1" ht="12" customHeight="1">
      <c r="A29" s="369"/>
      <c r="B29" s="370"/>
      <c r="C29" s="370"/>
      <c r="D29" s="370"/>
      <c r="E29" s="370"/>
    </row>
    <row r="30" spans="1:11" s="15" customFormat="1" ht="15" customHeight="1">
      <c r="A30" s="289"/>
      <c r="E30" s="96"/>
    </row>
    <row r="31" spans="1:11" s="15" customFormat="1" ht="15" customHeight="1">
      <c r="A31" s="225"/>
      <c r="E31" s="94"/>
    </row>
    <row r="32" spans="1:11" s="15" customFormat="1" ht="15" customHeight="1">
      <c r="A32" s="225"/>
      <c r="E32" s="95"/>
    </row>
    <row r="33" spans="1:5" s="15" customFormat="1" ht="15" customHeight="1">
      <c r="A33" s="225"/>
      <c r="E33" s="95"/>
    </row>
    <row r="34" spans="1:5" s="15" customFormat="1" ht="15" customHeight="1">
      <c r="A34" s="225"/>
      <c r="E34" s="91"/>
    </row>
    <row r="35" spans="1:5" s="15" customFormat="1" ht="15" customHeight="1">
      <c r="A35" s="225"/>
      <c r="E35" s="143"/>
    </row>
    <row r="36" spans="1:5" s="15" customFormat="1" ht="15" customHeight="1">
      <c r="A36" s="225"/>
      <c r="E36" s="11"/>
    </row>
    <row r="37" spans="1:5" s="15" customFormat="1" ht="15" customHeight="1">
      <c r="A37" s="225"/>
    </row>
    <row r="38" spans="1:5" s="15" customFormat="1" ht="15" customHeight="1">
      <c r="A38" s="225"/>
      <c r="E38" s="11"/>
    </row>
    <row r="39" spans="1:5" s="15" customFormat="1" ht="15" customHeight="1">
      <c r="A39" s="225"/>
      <c r="E39" s="11"/>
    </row>
    <row r="40" spans="1:5" s="15" customFormat="1" ht="15" customHeight="1">
      <c r="A40" s="225"/>
      <c r="E40" s="11"/>
    </row>
    <row r="41" spans="1:5" s="15" customFormat="1" ht="15" customHeight="1">
      <c r="A41" s="225"/>
      <c r="E41" s="11"/>
    </row>
    <row r="42" spans="1:5" s="15" customFormat="1" ht="15" customHeight="1">
      <c r="A42" s="225"/>
      <c r="E42" s="11"/>
    </row>
    <row r="43" spans="1:5" s="15" customFormat="1" ht="15" customHeight="1">
      <c r="A43" s="226"/>
      <c r="E43" s="11"/>
    </row>
    <row r="44" spans="1:5" s="15" customFormat="1" ht="15" customHeight="1">
      <c r="A44" s="22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0" t="s">
        <v>33</v>
      </c>
      <c r="B1" s="351"/>
      <c r="C1" s="351"/>
      <c r="D1" s="37"/>
      <c r="E1" s="38"/>
      <c r="F1" s="142" t="s">
        <v>102</v>
      </c>
    </row>
    <row r="2" spans="1:11" s="2" customFormat="1" ht="5.25" customHeight="1">
      <c r="A2" s="1"/>
      <c r="B2" s="1"/>
      <c r="C2" s="1"/>
      <c r="D2" s="1"/>
      <c r="E2" s="1"/>
    </row>
    <row r="3" spans="1:11" s="67" customFormat="1" ht="15" customHeight="1">
      <c r="A3" s="42" t="s">
        <v>3285</v>
      </c>
      <c r="B3" s="42"/>
      <c r="C3" s="42"/>
      <c r="D3" s="42"/>
      <c r="E3" s="42"/>
    </row>
    <row r="4" spans="1:11" s="67" customFormat="1" ht="15" customHeight="1">
      <c r="A4" s="43" t="s">
        <v>3284</v>
      </c>
      <c r="B4" s="68"/>
      <c r="C4" s="68"/>
      <c r="D4" s="68"/>
      <c r="E4" s="68"/>
      <c r="F4" s="69"/>
    </row>
    <row r="5" spans="1:11" s="71" customFormat="1" ht="6" customHeight="1">
      <c r="A5" s="50"/>
      <c r="B5" s="70"/>
      <c r="C5" s="70"/>
      <c r="D5" s="70"/>
      <c r="E5" s="70"/>
    </row>
    <row r="6" spans="1:11" s="8" customFormat="1" ht="15" customHeight="1" thickBot="1">
      <c r="A6" s="343" t="s">
        <v>3636</v>
      </c>
      <c r="B6" s="344"/>
      <c r="C6" s="9"/>
      <c r="D6" s="9"/>
      <c r="E6" s="9"/>
    </row>
    <row r="7" spans="1:11" s="67" customFormat="1" ht="21.75" customHeight="1">
      <c r="A7" s="345"/>
      <c r="B7" s="347"/>
      <c r="C7" s="347"/>
      <c r="D7" s="347"/>
      <c r="E7" s="141"/>
    </row>
    <row r="8" spans="1:11" s="67" customFormat="1" ht="21.75" customHeight="1">
      <c r="A8" s="346"/>
      <c r="B8" s="45" t="s">
        <v>35</v>
      </c>
      <c r="C8" s="45" t="s">
        <v>36</v>
      </c>
      <c r="D8" s="45" t="s">
        <v>37</v>
      </c>
      <c r="E8" s="45" t="s">
        <v>38</v>
      </c>
    </row>
    <row r="9" spans="1:11" s="8" customFormat="1" ht="21" customHeight="1">
      <c r="A9" s="54" t="s">
        <v>38</v>
      </c>
      <c r="B9" s="65">
        <f>SUM(B11:B28)</f>
        <v>77</v>
      </c>
      <c r="C9" s="65">
        <f>SUM(C11:C28)</f>
        <v>1</v>
      </c>
      <c r="D9" s="65">
        <f>SUM(D11:D28)</f>
        <v>0</v>
      </c>
      <c r="E9" s="65">
        <f>SUM(B9:D9)</f>
        <v>78</v>
      </c>
      <c r="F9" s="10"/>
    </row>
    <row r="10" spans="1:11" s="8" customFormat="1" ht="9" customHeight="1">
      <c r="A10" s="62"/>
      <c r="B10" s="66"/>
      <c r="C10" s="66"/>
      <c r="D10" s="66"/>
      <c r="E10" s="65"/>
    </row>
    <row r="11" spans="1:11" s="88" customFormat="1" ht="12" customHeight="1">
      <c r="A11" s="82" t="s">
        <v>3288</v>
      </c>
      <c r="B11" s="96">
        <v>5</v>
      </c>
      <c r="C11" s="96">
        <v>0</v>
      </c>
      <c r="D11" s="96">
        <v>0</v>
      </c>
      <c r="E11" s="65">
        <f t="shared" ref="E11:E21" si="0">SUM(B11:D11)</f>
        <v>5</v>
      </c>
      <c r="F11" s="40"/>
      <c r="G11" s="229"/>
      <c r="H11" s="230"/>
      <c r="I11" s="230"/>
      <c r="J11" s="231"/>
      <c r="K11" s="231"/>
    </row>
    <row r="12" spans="1:11" s="88" customFormat="1" ht="12" customHeight="1">
      <c r="A12" s="82" t="s">
        <v>3289</v>
      </c>
      <c r="B12" s="96">
        <v>10</v>
      </c>
      <c r="C12" s="96">
        <v>0</v>
      </c>
      <c r="D12" s="96">
        <v>0</v>
      </c>
      <c r="E12" s="65">
        <f t="shared" si="0"/>
        <v>10</v>
      </c>
      <c r="F12" s="41"/>
      <c r="G12" s="232"/>
      <c r="H12" s="230"/>
      <c r="I12" s="230"/>
      <c r="J12" s="231"/>
      <c r="K12" s="231"/>
    </row>
    <row r="13" spans="1:11" s="88" customFormat="1" ht="12" customHeight="1">
      <c r="A13" s="82" t="s">
        <v>3290</v>
      </c>
      <c r="B13" s="96">
        <v>8</v>
      </c>
      <c r="C13" s="96">
        <v>0</v>
      </c>
      <c r="D13" s="96">
        <v>0</v>
      </c>
      <c r="E13" s="65">
        <f t="shared" si="0"/>
        <v>8</v>
      </c>
      <c r="F13" s="41"/>
      <c r="G13" s="232"/>
      <c r="H13" s="230"/>
      <c r="I13" s="230"/>
      <c r="J13" s="231"/>
      <c r="K13" s="231"/>
    </row>
    <row r="14" spans="1:11" s="88" customFormat="1" ht="12" customHeight="1">
      <c r="A14" s="82" t="s">
        <v>3291</v>
      </c>
      <c r="B14" s="96">
        <v>5</v>
      </c>
      <c r="C14" s="96">
        <v>0</v>
      </c>
      <c r="D14" s="96">
        <v>0</v>
      </c>
      <c r="E14" s="65">
        <f t="shared" si="0"/>
        <v>5</v>
      </c>
      <c r="F14" s="41"/>
      <c r="G14" s="232"/>
      <c r="H14" s="230"/>
      <c r="I14" s="230"/>
      <c r="J14" s="231"/>
      <c r="K14" s="231"/>
    </row>
    <row r="15" spans="1:11" s="88" customFormat="1" ht="12" customHeight="1">
      <c r="A15" s="82" t="s">
        <v>3292</v>
      </c>
      <c r="B15" s="96">
        <v>11</v>
      </c>
      <c r="C15" s="96">
        <v>0</v>
      </c>
      <c r="D15" s="96">
        <v>0</v>
      </c>
      <c r="E15" s="65">
        <f t="shared" si="0"/>
        <v>11</v>
      </c>
      <c r="F15" s="41"/>
      <c r="G15" s="232"/>
      <c r="H15" s="230"/>
      <c r="I15" s="230"/>
      <c r="J15" s="231"/>
      <c r="K15" s="231"/>
    </row>
    <row r="16" spans="1:11" s="88" customFormat="1" ht="12" customHeight="1">
      <c r="A16" s="82" t="s">
        <v>3293</v>
      </c>
      <c r="B16" s="96">
        <v>10</v>
      </c>
      <c r="C16" s="96">
        <v>0</v>
      </c>
      <c r="D16" s="96">
        <v>0</v>
      </c>
      <c r="E16" s="65">
        <f t="shared" si="0"/>
        <v>10</v>
      </c>
      <c r="F16" s="41"/>
      <c r="G16" s="232"/>
      <c r="H16" s="230"/>
      <c r="I16" s="230"/>
      <c r="J16" s="231"/>
      <c r="K16" s="231"/>
    </row>
    <row r="17" spans="1:11" s="88" customFormat="1" ht="12" customHeight="1">
      <c r="A17" s="82" t="s">
        <v>3294</v>
      </c>
      <c r="B17" s="96">
        <v>10</v>
      </c>
      <c r="C17" s="96">
        <v>0</v>
      </c>
      <c r="D17" s="96">
        <v>0</v>
      </c>
      <c r="E17" s="65">
        <f t="shared" si="0"/>
        <v>10</v>
      </c>
      <c r="F17" s="40"/>
      <c r="G17" s="232"/>
      <c r="H17" s="230"/>
      <c r="I17" s="230"/>
      <c r="J17" s="231"/>
      <c r="K17" s="231"/>
    </row>
    <row r="18" spans="1:11" s="88" customFormat="1" ht="12" customHeight="1">
      <c r="A18" s="82" t="s">
        <v>3295</v>
      </c>
      <c r="B18" s="96">
        <v>3</v>
      </c>
      <c r="C18" s="96">
        <v>1</v>
      </c>
      <c r="D18" s="96">
        <v>0</v>
      </c>
      <c r="E18" s="65">
        <f t="shared" si="0"/>
        <v>4</v>
      </c>
      <c r="F18" s="41"/>
      <c r="G18" s="232"/>
      <c r="H18" s="230"/>
      <c r="I18" s="230"/>
      <c r="J18" s="231"/>
      <c r="K18" s="231"/>
    </row>
    <row r="19" spans="1:11" s="88" customFormat="1" ht="12" customHeight="1">
      <c r="A19" s="82" t="s">
        <v>3296</v>
      </c>
      <c r="B19" s="96">
        <v>5</v>
      </c>
      <c r="C19" s="96">
        <v>0</v>
      </c>
      <c r="D19" s="96">
        <v>0</v>
      </c>
      <c r="E19" s="65">
        <f t="shared" si="0"/>
        <v>5</v>
      </c>
      <c r="F19" s="41"/>
      <c r="G19" s="232"/>
      <c r="H19" s="230"/>
      <c r="I19" s="230"/>
      <c r="J19" s="231"/>
      <c r="K19" s="231"/>
    </row>
    <row r="20" spans="1:11" s="88" customFormat="1" ht="12" customHeight="1">
      <c r="A20" s="82" t="s">
        <v>3297</v>
      </c>
      <c r="B20" s="96">
        <v>8</v>
      </c>
      <c r="C20" s="96">
        <v>0</v>
      </c>
      <c r="D20" s="96">
        <v>0</v>
      </c>
      <c r="E20" s="65">
        <f t="shared" si="0"/>
        <v>8</v>
      </c>
      <c r="F20" s="41"/>
      <c r="G20" s="232"/>
      <c r="H20" s="230"/>
      <c r="I20" s="230"/>
      <c r="J20" s="231"/>
      <c r="K20" s="231"/>
    </row>
    <row r="21" spans="1:11" s="88" customFormat="1" ht="12" customHeight="1">
      <c r="A21" s="81" t="s">
        <v>3298</v>
      </c>
      <c r="B21" s="96">
        <v>2</v>
      </c>
      <c r="C21" s="96">
        <v>0</v>
      </c>
      <c r="D21" s="96">
        <v>0</v>
      </c>
      <c r="E21" s="65">
        <f t="shared" si="0"/>
        <v>2</v>
      </c>
      <c r="F21" s="41"/>
      <c r="G21" s="232"/>
      <c r="H21" s="230"/>
      <c r="I21" s="230"/>
      <c r="J21" s="231"/>
      <c r="K21" s="231"/>
    </row>
    <row r="22" spans="1:11" s="88" customFormat="1" ht="12" customHeight="1">
      <c r="A22" s="82"/>
      <c r="B22" s="96"/>
      <c r="C22" s="96"/>
      <c r="D22" s="96"/>
      <c r="E22" s="94"/>
      <c r="F22" s="41"/>
      <c r="G22" s="232"/>
      <c r="H22" s="230"/>
      <c r="I22" s="230"/>
      <c r="J22" s="231"/>
      <c r="K22" s="231"/>
    </row>
    <row r="23" spans="1:11" s="88" customFormat="1" ht="12" customHeight="1">
      <c r="A23" s="82"/>
      <c r="B23" s="96"/>
      <c r="C23" s="96"/>
      <c r="D23" s="96"/>
      <c r="E23" s="95"/>
      <c r="F23" s="41"/>
      <c r="G23" s="232"/>
      <c r="H23" s="230"/>
      <c r="I23" s="230"/>
      <c r="J23" s="231"/>
      <c r="K23" s="23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1"/>
      <c r="B30" s="372"/>
      <c r="C30" s="372"/>
      <c r="D30" s="372"/>
      <c r="E30" s="372"/>
    </row>
    <row r="31" spans="1:11" s="15" customFormat="1" ht="12" customHeight="1">
      <c r="A31" s="369"/>
      <c r="B31" s="370"/>
      <c r="C31" s="370"/>
      <c r="D31" s="370"/>
      <c r="E31" s="370"/>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zoomScaleNormal="100" workbookViewId="0">
      <selection activeCell="C30" sqref="C30"/>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0" t="s">
        <v>33</v>
      </c>
      <c r="B1" s="341"/>
      <c r="C1" s="342"/>
      <c r="D1" s="1"/>
      <c r="E1" s="348" t="s">
        <v>102</v>
      </c>
      <c r="F1" s="348"/>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3" t="s">
        <v>3636</v>
      </c>
      <c r="B6" s="344"/>
      <c r="C6" s="9"/>
      <c r="D6" s="9"/>
    </row>
    <row r="7" spans="1:7" s="2" customFormat="1" ht="21.75" customHeight="1">
      <c r="A7" s="51"/>
      <c r="B7" s="345"/>
      <c r="C7" s="347"/>
      <c r="D7" s="347"/>
      <c r="E7" s="347"/>
      <c r="F7" s="304"/>
    </row>
    <row r="8" spans="1:7" s="2" customFormat="1" ht="21.75" customHeight="1">
      <c r="A8" s="52"/>
      <c r="B8" s="346"/>
      <c r="C8" s="45" t="s">
        <v>35</v>
      </c>
      <c r="D8" s="45" t="s">
        <v>36</v>
      </c>
      <c r="E8" s="45" t="s">
        <v>37</v>
      </c>
      <c r="F8" s="45" t="s">
        <v>38</v>
      </c>
    </row>
    <row r="9" spans="1:7" s="8" customFormat="1" ht="26.25" customHeight="1">
      <c r="A9" s="53"/>
      <c r="B9" s="54" t="s">
        <v>38</v>
      </c>
      <c r="C9" s="155">
        <f>SUM(C12:C15)</f>
        <v>794</v>
      </c>
      <c r="D9" s="155">
        <f>SUM(D12:D15)</f>
        <v>1</v>
      </c>
      <c r="E9" s="155">
        <f>SUM(E12:E15)</f>
        <v>1</v>
      </c>
      <c r="F9" s="155">
        <f>SUM(F12:F15)</f>
        <v>796</v>
      </c>
      <c r="G9" s="10"/>
    </row>
    <row r="10" spans="1:7" s="8" customFormat="1" ht="11.25" customHeight="1">
      <c r="A10" s="53"/>
      <c r="B10" s="55"/>
      <c r="C10" s="285"/>
      <c r="D10" s="285"/>
      <c r="E10" s="285"/>
      <c r="F10" s="285"/>
      <c r="G10" s="10"/>
    </row>
    <row r="11" spans="1:7" s="8" customFormat="1" ht="13.5" customHeight="1">
      <c r="A11" s="53"/>
      <c r="B11" s="55" t="s">
        <v>9</v>
      </c>
      <c r="C11" s="285"/>
      <c r="D11" s="285"/>
      <c r="E11" s="285"/>
      <c r="F11" s="285"/>
      <c r="G11" s="10"/>
    </row>
    <row r="12" spans="1:7" s="8" customFormat="1" ht="13.5" customHeight="1">
      <c r="A12" s="56"/>
      <c r="B12" s="57" t="s">
        <v>5</v>
      </c>
      <c r="C12" s="300">
        <f>SUM(C17:C20)</f>
        <v>47</v>
      </c>
      <c r="D12" s="300">
        <f>SUM(D17:D20)</f>
        <v>0</v>
      </c>
      <c r="E12" s="300">
        <f>SUM(E17:E20)</f>
        <v>0</v>
      </c>
      <c r="F12" s="155">
        <f>SUM(C12:E12)</f>
        <v>47</v>
      </c>
    </row>
    <row r="13" spans="1:7" s="8" customFormat="1" ht="13.5" customHeight="1">
      <c r="A13" s="56"/>
      <c r="B13" s="57" t="s">
        <v>6</v>
      </c>
      <c r="C13" s="300">
        <f>SUM(C21:C41)</f>
        <v>247</v>
      </c>
      <c r="D13" s="300">
        <f>SUM(D21:D41)</f>
        <v>1</v>
      </c>
      <c r="E13" s="300">
        <f>SUM(E21:E41)</f>
        <v>0</v>
      </c>
      <c r="F13" s="155">
        <f t="shared" ref="F13:F15" si="0">SUM(C13:E13)</f>
        <v>248</v>
      </c>
    </row>
    <row r="14" spans="1:7" s="8" customFormat="1" ht="13.5" customHeight="1">
      <c r="A14" s="56"/>
      <c r="B14" s="57" t="s">
        <v>44</v>
      </c>
      <c r="C14" s="300">
        <f>SUM(C42:C44)</f>
        <v>94</v>
      </c>
      <c r="D14" s="300">
        <f>SUM(D42:D44)</f>
        <v>0</v>
      </c>
      <c r="E14" s="300">
        <f>SUM(E42:E44)</f>
        <v>0</v>
      </c>
      <c r="F14" s="155">
        <f t="shared" si="0"/>
        <v>94</v>
      </c>
    </row>
    <row r="15" spans="1:7" s="8" customFormat="1" ht="13.5" customHeight="1">
      <c r="A15" s="56"/>
      <c r="B15" s="57" t="s">
        <v>7</v>
      </c>
      <c r="C15" s="300">
        <f>SUM(C45:C102)</f>
        <v>406</v>
      </c>
      <c r="D15" s="300">
        <f>SUM(D45:D102)</f>
        <v>0</v>
      </c>
      <c r="E15" s="300">
        <f>SUM(E45:E102)</f>
        <v>1</v>
      </c>
      <c r="F15" s="155">
        <f t="shared" si="0"/>
        <v>407</v>
      </c>
    </row>
    <row r="16" spans="1:7" s="8" customFormat="1" ht="9" customHeight="1">
      <c r="A16" s="56"/>
      <c r="B16" s="57"/>
      <c r="C16" s="234"/>
      <c r="D16" s="234"/>
      <c r="E16" s="234"/>
      <c r="F16" s="234"/>
    </row>
    <row r="17" spans="1:63" s="8" customFormat="1" ht="13.5" customHeight="1">
      <c r="A17" s="56"/>
      <c r="B17" s="55" t="s">
        <v>10</v>
      </c>
      <c r="C17" s="234"/>
      <c r="D17" s="234"/>
      <c r="E17" s="234"/>
      <c r="F17" s="234"/>
    </row>
    <row r="18" spans="1:63" s="88" customFormat="1" ht="15" customHeight="1">
      <c r="A18" s="58"/>
      <c r="B18" s="120" t="s">
        <v>3359</v>
      </c>
      <c r="C18" s="235">
        <v>45</v>
      </c>
      <c r="D18" s="235">
        <v>0</v>
      </c>
      <c r="E18" s="235">
        <v>0</v>
      </c>
      <c r="F18" s="155">
        <f t="shared" ref="F18:F76" si="1">SUM(C18:E18)</f>
        <v>45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3637</v>
      </c>
      <c r="C19" s="235">
        <v>1</v>
      </c>
      <c r="D19" s="235">
        <v>0</v>
      </c>
      <c r="E19" s="235">
        <v>0</v>
      </c>
      <c r="F19" s="155">
        <f t="shared" si="1"/>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3638</v>
      </c>
      <c r="C20" s="235">
        <v>1</v>
      </c>
      <c r="D20" s="235">
        <v>0</v>
      </c>
      <c r="E20" s="235">
        <v>0</v>
      </c>
      <c r="F20" s="155">
        <f t="shared" si="1"/>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3461</v>
      </c>
      <c r="C21" s="235">
        <v>61</v>
      </c>
      <c r="D21" s="235">
        <v>0</v>
      </c>
      <c r="E21" s="235">
        <v>0</v>
      </c>
      <c r="F21" s="155">
        <f t="shared" si="1"/>
        <v>61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3415</v>
      </c>
      <c r="C22" s="235">
        <v>13</v>
      </c>
      <c r="D22" s="235">
        <v>0</v>
      </c>
      <c r="E22" s="235">
        <v>0</v>
      </c>
      <c r="F22" s="155">
        <f t="shared" si="1"/>
        <v>13</v>
      </c>
      <c r="G22" s="11"/>
    </row>
    <row r="23" spans="1:63" s="88" customFormat="1" ht="15" customHeight="1">
      <c r="A23" s="59"/>
      <c r="B23" s="120" t="s">
        <v>3360</v>
      </c>
      <c r="C23" s="235">
        <v>5</v>
      </c>
      <c r="D23" s="235">
        <v>0</v>
      </c>
      <c r="E23" s="235">
        <v>0</v>
      </c>
      <c r="F23" s="155">
        <f t="shared" si="1"/>
        <v>5</v>
      </c>
      <c r="G23" s="11"/>
    </row>
    <row r="24" spans="1:63" s="88" customFormat="1" ht="15" customHeight="1">
      <c r="A24" s="59"/>
      <c r="B24" s="120" t="s">
        <v>3639</v>
      </c>
      <c r="C24" s="235">
        <v>1</v>
      </c>
      <c r="D24" s="235">
        <v>0</v>
      </c>
      <c r="E24" s="235">
        <v>0</v>
      </c>
      <c r="F24" s="155">
        <f t="shared" si="1"/>
        <v>1</v>
      </c>
      <c r="G24" s="11"/>
    </row>
    <row r="25" spans="1:63" s="88" customFormat="1" ht="15" customHeight="1">
      <c r="A25" s="59"/>
      <c r="B25" s="120" t="s">
        <v>3361</v>
      </c>
      <c r="C25" s="235">
        <v>24</v>
      </c>
      <c r="D25" s="235">
        <v>0</v>
      </c>
      <c r="E25" s="235">
        <v>0</v>
      </c>
      <c r="F25" s="155">
        <f t="shared" si="1"/>
        <v>24</v>
      </c>
      <c r="G25" s="11"/>
    </row>
    <row r="26" spans="1:63" s="88" customFormat="1" ht="15" customHeight="1">
      <c r="A26" s="59"/>
      <c r="B26" s="120" t="s">
        <v>3428</v>
      </c>
      <c r="C26" s="235">
        <v>11</v>
      </c>
      <c r="D26" s="235">
        <v>0</v>
      </c>
      <c r="E26" s="235">
        <v>0</v>
      </c>
      <c r="F26" s="155">
        <f t="shared" si="1"/>
        <v>11</v>
      </c>
      <c r="G26" s="11"/>
    </row>
    <row r="27" spans="1:63" s="88" customFormat="1" ht="15" customHeight="1">
      <c r="A27" s="59"/>
      <c r="B27" s="120" t="s">
        <v>3362</v>
      </c>
      <c r="C27" s="235">
        <v>2</v>
      </c>
      <c r="D27" s="235">
        <v>0</v>
      </c>
      <c r="E27" s="235">
        <v>0</v>
      </c>
      <c r="F27" s="155">
        <f t="shared" si="1"/>
        <v>2</v>
      </c>
      <c r="G27" s="11"/>
    </row>
    <row r="28" spans="1:63" s="88" customFormat="1" ht="15" customHeight="1">
      <c r="A28" s="58"/>
      <c r="B28" s="120" t="s">
        <v>3449</v>
      </c>
      <c r="C28" s="235">
        <v>4</v>
      </c>
      <c r="D28" s="235">
        <v>0</v>
      </c>
      <c r="E28" s="235">
        <v>0</v>
      </c>
      <c r="F28" s="155">
        <f t="shared" si="1"/>
        <v>4</v>
      </c>
      <c r="G28" s="11"/>
    </row>
    <row r="29" spans="1:63" s="88" customFormat="1" ht="15" customHeight="1">
      <c r="A29" s="59"/>
      <c r="B29" s="120" t="s">
        <v>3429</v>
      </c>
      <c r="C29" s="235">
        <v>6</v>
      </c>
      <c r="D29" s="235">
        <v>0</v>
      </c>
      <c r="E29" s="235">
        <v>0</v>
      </c>
      <c r="F29" s="155">
        <f t="shared" si="1"/>
        <v>6</v>
      </c>
      <c r="G29" s="11"/>
    </row>
    <row r="30" spans="1:63" s="88" customFormat="1" ht="15" customHeight="1">
      <c r="A30" s="59"/>
      <c r="B30" s="120" t="s">
        <v>3450</v>
      </c>
      <c r="C30" s="235">
        <v>20</v>
      </c>
      <c r="D30" s="235">
        <v>0</v>
      </c>
      <c r="E30" s="235">
        <v>0</v>
      </c>
      <c r="F30" s="155">
        <f t="shared" si="1"/>
        <v>20</v>
      </c>
      <c r="G30" s="11"/>
    </row>
    <row r="31" spans="1:63" s="88" customFormat="1" ht="15" customHeight="1">
      <c r="A31" s="59"/>
      <c r="B31" s="120" t="s">
        <v>3451</v>
      </c>
      <c r="C31" s="235">
        <v>11</v>
      </c>
      <c r="D31" s="235">
        <v>0</v>
      </c>
      <c r="E31" s="235">
        <v>0</v>
      </c>
      <c r="F31" s="155">
        <f t="shared" si="1"/>
        <v>11</v>
      </c>
      <c r="G31" s="11"/>
    </row>
    <row r="32" spans="1:63" s="88" customFormat="1" ht="15" customHeight="1">
      <c r="A32" s="59"/>
      <c r="B32" s="120" t="s">
        <v>3462</v>
      </c>
      <c r="C32" s="235">
        <v>3</v>
      </c>
      <c r="D32" s="235">
        <v>0</v>
      </c>
      <c r="E32" s="235">
        <v>0</v>
      </c>
      <c r="F32" s="155">
        <f t="shared" si="1"/>
        <v>3</v>
      </c>
      <c r="G32" s="11"/>
    </row>
    <row r="33" spans="1:7" s="88" customFormat="1" ht="15" customHeight="1">
      <c r="A33" s="59"/>
      <c r="B33" s="120" t="s">
        <v>3452</v>
      </c>
      <c r="C33" s="235">
        <v>31</v>
      </c>
      <c r="D33" s="235">
        <v>0</v>
      </c>
      <c r="E33" s="235">
        <v>0</v>
      </c>
      <c r="F33" s="155">
        <f t="shared" si="1"/>
        <v>31</v>
      </c>
      <c r="G33" s="11"/>
    </row>
    <row r="34" spans="1:7" s="88" customFormat="1" ht="15" customHeight="1">
      <c r="A34" s="59"/>
      <c r="B34" s="120" t="s">
        <v>3463</v>
      </c>
      <c r="C34" s="235">
        <v>3</v>
      </c>
      <c r="D34" s="235">
        <v>0</v>
      </c>
      <c r="E34" s="235">
        <v>0</v>
      </c>
      <c r="F34" s="155">
        <f t="shared" si="1"/>
        <v>3</v>
      </c>
      <c r="G34" s="11"/>
    </row>
    <row r="35" spans="1:7" s="88" customFormat="1" ht="16.899999999999999" customHeight="1">
      <c r="A35" s="59"/>
      <c r="B35" s="120" t="s">
        <v>3416</v>
      </c>
      <c r="C35" s="235">
        <v>8</v>
      </c>
      <c r="D35" s="235">
        <v>0</v>
      </c>
      <c r="E35" s="235">
        <v>0</v>
      </c>
      <c r="F35" s="155">
        <f t="shared" si="1"/>
        <v>8</v>
      </c>
      <c r="G35" s="11"/>
    </row>
    <row r="36" spans="1:7" s="88" customFormat="1" ht="15.75" customHeight="1">
      <c r="A36" s="59"/>
      <c r="B36" s="120" t="s">
        <v>3430</v>
      </c>
      <c r="C36" s="235">
        <v>18</v>
      </c>
      <c r="D36" s="235">
        <v>0</v>
      </c>
      <c r="E36" s="235">
        <v>0</v>
      </c>
      <c r="F36" s="155">
        <f t="shared" si="1"/>
        <v>18</v>
      </c>
      <c r="G36" s="11"/>
    </row>
    <row r="37" spans="1:7" s="88" customFormat="1" ht="15" customHeight="1">
      <c r="A37" s="59"/>
      <c r="B37" s="120" t="s">
        <v>3417</v>
      </c>
      <c r="C37" s="235">
        <v>2</v>
      </c>
      <c r="D37" s="235">
        <v>0</v>
      </c>
      <c r="E37" s="235">
        <v>0</v>
      </c>
      <c r="F37" s="155">
        <f t="shared" si="1"/>
        <v>2</v>
      </c>
      <c r="G37" s="11"/>
    </row>
    <row r="38" spans="1:7" s="88" customFormat="1" ht="15" customHeight="1">
      <c r="A38" s="59"/>
      <c r="B38" s="120" t="s">
        <v>3418</v>
      </c>
      <c r="C38" s="235">
        <v>10</v>
      </c>
      <c r="D38" s="235">
        <v>1</v>
      </c>
      <c r="E38" s="235">
        <v>0</v>
      </c>
      <c r="F38" s="155">
        <f t="shared" si="1"/>
        <v>11</v>
      </c>
      <c r="G38" s="11"/>
    </row>
    <row r="39" spans="1:7" s="88" customFormat="1" ht="15" customHeight="1">
      <c r="A39" s="59"/>
      <c r="B39" s="120" t="s">
        <v>3419</v>
      </c>
      <c r="C39" s="235">
        <v>6</v>
      </c>
      <c r="D39" s="235">
        <v>0</v>
      </c>
      <c r="E39" s="235">
        <v>0</v>
      </c>
      <c r="F39" s="155">
        <f t="shared" si="1"/>
        <v>6</v>
      </c>
      <c r="G39" s="11"/>
    </row>
    <row r="40" spans="1:7" s="88" customFormat="1" ht="15" customHeight="1">
      <c r="A40" s="59"/>
      <c r="B40" s="120" t="s">
        <v>3464</v>
      </c>
      <c r="C40" s="235">
        <v>1</v>
      </c>
      <c r="D40" s="235">
        <v>0</v>
      </c>
      <c r="E40" s="235">
        <v>0</v>
      </c>
      <c r="F40" s="155">
        <f t="shared" si="1"/>
        <v>1</v>
      </c>
      <c r="G40" s="11"/>
    </row>
    <row r="41" spans="1:7" s="88" customFormat="1" ht="15" customHeight="1">
      <c r="A41" s="59"/>
      <c r="B41" s="120" t="s">
        <v>3465</v>
      </c>
      <c r="C41" s="127">
        <v>7</v>
      </c>
      <c r="D41" s="127">
        <v>0</v>
      </c>
      <c r="E41" s="127">
        <v>0</v>
      </c>
      <c r="F41" s="155">
        <f t="shared" si="1"/>
        <v>7</v>
      </c>
      <c r="G41" s="11"/>
    </row>
    <row r="42" spans="1:7" s="88" customFormat="1" ht="15" customHeight="1">
      <c r="A42" s="59"/>
      <c r="B42" s="120" t="s">
        <v>3363</v>
      </c>
      <c r="C42" s="127">
        <v>34</v>
      </c>
      <c r="D42" s="127">
        <v>0</v>
      </c>
      <c r="E42" s="127">
        <v>0</v>
      </c>
      <c r="F42" s="155">
        <f t="shared" si="1"/>
        <v>34</v>
      </c>
      <c r="G42" s="11"/>
    </row>
    <row r="43" spans="1:7" s="88" customFormat="1" ht="15" customHeight="1">
      <c r="A43" s="59"/>
      <c r="B43" s="120" t="s">
        <v>3431</v>
      </c>
      <c r="C43" s="127">
        <v>4</v>
      </c>
      <c r="D43" s="127">
        <v>0</v>
      </c>
      <c r="E43" s="127">
        <v>0</v>
      </c>
      <c r="F43" s="155">
        <f t="shared" si="1"/>
        <v>4</v>
      </c>
      <c r="G43" s="11"/>
    </row>
    <row r="44" spans="1:7" s="88" customFormat="1" ht="15" customHeight="1">
      <c r="A44" s="59"/>
      <c r="B44" s="120" t="s">
        <v>3364</v>
      </c>
      <c r="C44" s="127">
        <v>56</v>
      </c>
      <c r="D44" s="127">
        <v>0</v>
      </c>
      <c r="E44" s="127">
        <v>0</v>
      </c>
      <c r="F44" s="155">
        <f t="shared" si="1"/>
        <v>56</v>
      </c>
      <c r="G44" s="11"/>
    </row>
    <row r="45" spans="1:7" s="88" customFormat="1" ht="15" customHeight="1">
      <c r="A45" s="59"/>
      <c r="B45" s="120" t="s">
        <v>3432</v>
      </c>
      <c r="C45" s="127">
        <v>17</v>
      </c>
      <c r="D45" s="127">
        <v>0</v>
      </c>
      <c r="E45" s="127">
        <v>0</v>
      </c>
      <c r="F45" s="155">
        <f t="shared" si="1"/>
        <v>17</v>
      </c>
      <c r="G45" s="11"/>
    </row>
    <row r="46" spans="1:7" s="88" customFormat="1" ht="15" customHeight="1">
      <c r="A46" s="59"/>
      <c r="B46" s="120" t="s">
        <v>3365</v>
      </c>
      <c r="C46" s="127">
        <v>45</v>
      </c>
      <c r="D46" s="127">
        <v>0</v>
      </c>
      <c r="E46" s="127">
        <v>0</v>
      </c>
      <c r="F46" s="155">
        <f t="shared" si="1"/>
        <v>45</v>
      </c>
      <c r="G46" s="11"/>
    </row>
    <row r="47" spans="1:7" s="88" customFormat="1" ht="15" customHeight="1">
      <c r="A47" s="59"/>
      <c r="B47" s="120" t="s">
        <v>3366</v>
      </c>
      <c r="C47" s="127">
        <v>43</v>
      </c>
      <c r="D47" s="127">
        <v>0</v>
      </c>
      <c r="E47" s="127">
        <v>0</v>
      </c>
      <c r="F47" s="155">
        <f t="shared" si="1"/>
        <v>43</v>
      </c>
      <c r="G47" s="11"/>
    </row>
    <row r="48" spans="1:7" s="88" customFormat="1" ht="15" customHeight="1">
      <c r="A48" s="59"/>
      <c r="B48" s="120" t="s">
        <v>3367</v>
      </c>
      <c r="C48" s="127">
        <v>28</v>
      </c>
      <c r="D48" s="127">
        <v>0</v>
      </c>
      <c r="E48" s="127">
        <v>0</v>
      </c>
      <c r="F48" s="155">
        <f t="shared" si="1"/>
        <v>28</v>
      </c>
      <c r="G48" s="11"/>
    </row>
    <row r="49" spans="1:7" s="88" customFormat="1" ht="15" customHeight="1">
      <c r="A49" s="59"/>
      <c r="B49" s="120" t="s">
        <v>3368</v>
      </c>
      <c r="C49" s="127">
        <v>1</v>
      </c>
      <c r="D49" s="127">
        <v>0</v>
      </c>
      <c r="E49" s="127">
        <v>0</v>
      </c>
      <c r="F49" s="155">
        <f t="shared" si="1"/>
        <v>1</v>
      </c>
      <c r="G49" s="11"/>
    </row>
    <row r="50" spans="1:7" s="88" customFormat="1" ht="15" customHeight="1">
      <c r="A50" s="59"/>
      <c r="B50" s="120" t="s">
        <v>3369</v>
      </c>
      <c r="C50" s="127">
        <v>9</v>
      </c>
      <c r="D50" s="127">
        <v>0</v>
      </c>
      <c r="E50" s="127">
        <v>0</v>
      </c>
      <c r="F50" s="155">
        <f t="shared" si="1"/>
        <v>9</v>
      </c>
      <c r="G50" s="11"/>
    </row>
    <row r="51" spans="1:7" s="88" customFormat="1" ht="15" customHeight="1">
      <c r="A51" s="59"/>
      <c r="B51" s="120" t="s">
        <v>3370</v>
      </c>
      <c r="C51" s="127">
        <v>5</v>
      </c>
      <c r="D51" s="127">
        <v>0</v>
      </c>
      <c r="E51" s="127">
        <v>0</v>
      </c>
      <c r="F51" s="155">
        <f t="shared" si="1"/>
        <v>5</v>
      </c>
      <c r="G51" s="11"/>
    </row>
    <row r="52" spans="1:7" s="88" customFormat="1" ht="15" customHeight="1">
      <c r="A52" s="59"/>
      <c r="B52" s="120" t="s">
        <v>3371</v>
      </c>
      <c r="C52" s="127">
        <v>29</v>
      </c>
      <c r="D52" s="127">
        <v>0</v>
      </c>
      <c r="E52" s="127">
        <v>0</v>
      </c>
      <c r="F52" s="155">
        <f t="shared" si="1"/>
        <v>29</v>
      </c>
      <c r="G52" s="11"/>
    </row>
    <row r="53" spans="1:7" s="88" customFormat="1" ht="15" customHeight="1">
      <c r="A53" s="59"/>
      <c r="B53" s="120" t="s">
        <v>3466</v>
      </c>
      <c r="C53" s="127">
        <v>1</v>
      </c>
      <c r="D53" s="127">
        <v>0</v>
      </c>
      <c r="E53" s="127">
        <v>0</v>
      </c>
      <c r="F53" s="155">
        <f t="shared" si="1"/>
        <v>1</v>
      </c>
      <c r="G53" s="11"/>
    </row>
    <row r="54" spans="1:7" s="88" customFormat="1" ht="15" customHeight="1">
      <c r="A54" s="59"/>
      <c r="B54" s="120" t="s">
        <v>3640</v>
      </c>
      <c r="C54" s="127">
        <v>1</v>
      </c>
      <c r="D54" s="127">
        <v>0</v>
      </c>
      <c r="E54" s="127">
        <v>0</v>
      </c>
      <c r="F54" s="114">
        <f t="shared" si="1"/>
        <v>1</v>
      </c>
      <c r="G54" s="11"/>
    </row>
    <row r="55" spans="1:7" s="88" customFormat="1" ht="15" customHeight="1">
      <c r="A55" s="59"/>
      <c r="B55" s="120" t="s">
        <v>3641</v>
      </c>
      <c r="C55" s="127">
        <v>1</v>
      </c>
      <c r="D55" s="127">
        <v>0</v>
      </c>
      <c r="E55" s="127">
        <v>0</v>
      </c>
      <c r="F55" s="114">
        <f t="shared" si="1"/>
        <v>1</v>
      </c>
      <c r="G55" s="11"/>
    </row>
    <row r="56" spans="1:7" s="88" customFormat="1" ht="15" customHeight="1">
      <c r="A56" s="59"/>
      <c r="B56" s="120" t="s">
        <v>3471</v>
      </c>
      <c r="C56" s="127">
        <v>1</v>
      </c>
      <c r="D56" s="127">
        <v>0</v>
      </c>
      <c r="E56" s="127">
        <v>0</v>
      </c>
      <c r="F56" s="114">
        <f t="shared" si="1"/>
        <v>1</v>
      </c>
      <c r="G56" s="11"/>
    </row>
    <row r="57" spans="1:7" s="88" customFormat="1" ht="15" customHeight="1">
      <c r="A57" s="59"/>
      <c r="B57" s="120" t="s">
        <v>3642</v>
      </c>
      <c r="C57" s="127">
        <v>1</v>
      </c>
      <c r="D57" s="127">
        <v>0</v>
      </c>
      <c r="E57" s="127">
        <v>0</v>
      </c>
      <c r="F57" s="114">
        <f t="shared" si="1"/>
        <v>1</v>
      </c>
      <c r="G57" s="11"/>
    </row>
    <row r="58" spans="1:7" s="88" customFormat="1" ht="15" customHeight="1">
      <c r="A58" s="59"/>
      <c r="B58" s="120" t="s">
        <v>3643</v>
      </c>
      <c r="C58" s="127">
        <v>2</v>
      </c>
      <c r="D58" s="127">
        <v>0</v>
      </c>
      <c r="E58" s="127">
        <v>0</v>
      </c>
      <c r="F58" s="114">
        <f t="shared" si="1"/>
        <v>2</v>
      </c>
      <c r="G58" s="11"/>
    </row>
    <row r="59" spans="1:7" s="88" customFormat="1" ht="15" customHeight="1">
      <c r="A59" s="59"/>
      <c r="B59" s="120" t="s">
        <v>3472</v>
      </c>
      <c r="C59" s="127">
        <v>2</v>
      </c>
      <c r="D59" s="127">
        <v>0</v>
      </c>
      <c r="E59" s="127">
        <v>0</v>
      </c>
      <c r="F59" s="114">
        <f t="shared" si="1"/>
        <v>2</v>
      </c>
      <c r="G59" s="11"/>
    </row>
    <row r="60" spans="1:7" s="88" customFormat="1" ht="15" customHeight="1">
      <c r="A60" s="59"/>
      <c r="B60" s="120" t="s">
        <v>3412</v>
      </c>
      <c r="C60" s="127">
        <v>2</v>
      </c>
      <c r="D60" s="127">
        <v>0</v>
      </c>
      <c r="E60" s="127">
        <v>0</v>
      </c>
      <c r="F60" s="114">
        <f t="shared" si="1"/>
        <v>2</v>
      </c>
      <c r="G60" s="11"/>
    </row>
    <row r="61" spans="1:7" s="88" customFormat="1" ht="15" customHeight="1">
      <c r="A61" s="59"/>
      <c r="B61" s="120" t="s">
        <v>3467</v>
      </c>
      <c r="C61" s="127">
        <v>1</v>
      </c>
      <c r="D61" s="127">
        <v>0</v>
      </c>
      <c r="E61" s="127">
        <v>0</v>
      </c>
      <c r="F61" s="114">
        <f t="shared" si="1"/>
        <v>1</v>
      </c>
      <c r="G61" s="11"/>
    </row>
    <row r="62" spans="1:7" s="88" customFormat="1" ht="15" customHeight="1">
      <c r="A62" s="59"/>
      <c r="B62" s="120" t="s">
        <v>3511</v>
      </c>
      <c r="C62" s="127">
        <v>3</v>
      </c>
      <c r="D62" s="127">
        <v>0</v>
      </c>
      <c r="E62" s="127">
        <v>0</v>
      </c>
      <c r="F62" s="114">
        <f t="shared" si="1"/>
        <v>3</v>
      </c>
      <c r="G62" s="11"/>
    </row>
    <row r="63" spans="1:7" s="88" customFormat="1" ht="15" customHeight="1">
      <c r="A63" s="59"/>
      <c r="B63" s="120" t="s">
        <v>3372</v>
      </c>
      <c r="C63" s="127">
        <v>26</v>
      </c>
      <c r="D63" s="127">
        <v>0</v>
      </c>
      <c r="E63" s="127">
        <v>0</v>
      </c>
      <c r="F63" s="114">
        <f t="shared" si="1"/>
        <v>26</v>
      </c>
      <c r="G63" s="11"/>
    </row>
    <row r="64" spans="1:7" s="88" customFormat="1" ht="15" customHeight="1">
      <c r="A64" s="59"/>
      <c r="B64" s="120" t="s">
        <v>3468</v>
      </c>
      <c r="C64" s="127">
        <v>4</v>
      </c>
      <c r="D64" s="127">
        <v>0</v>
      </c>
      <c r="E64" s="127">
        <v>0</v>
      </c>
      <c r="F64" s="114">
        <f t="shared" si="1"/>
        <v>4</v>
      </c>
      <c r="G64" s="11"/>
    </row>
    <row r="65" spans="1:7" s="88" customFormat="1" ht="15" customHeight="1">
      <c r="A65" s="59"/>
      <c r="B65" s="120" t="s">
        <v>3433</v>
      </c>
      <c r="C65" s="127">
        <v>34</v>
      </c>
      <c r="D65" s="127">
        <v>0</v>
      </c>
      <c r="E65" s="127">
        <v>0</v>
      </c>
      <c r="F65" s="114">
        <f t="shared" si="1"/>
        <v>34</v>
      </c>
      <c r="G65" s="11"/>
    </row>
    <row r="66" spans="1:7" s="88" customFormat="1" ht="15" customHeight="1">
      <c r="A66" s="59"/>
      <c r="B66" s="120" t="s">
        <v>3373</v>
      </c>
      <c r="C66" s="127">
        <v>6</v>
      </c>
      <c r="D66" s="127">
        <v>0</v>
      </c>
      <c r="E66" s="127">
        <v>0</v>
      </c>
      <c r="F66" s="114">
        <f t="shared" si="1"/>
        <v>6</v>
      </c>
      <c r="G66" s="11"/>
    </row>
    <row r="67" spans="1:7" s="88" customFormat="1" ht="15" customHeight="1">
      <c r="A67" s="59"/>
      <c r="B67" s="120" t="s">
        <v>3374</v>
      </c>
      <c r="C67" s="127">
        <v>36</v>
      </c>
      <c r="D67" s="127">
        <v>0</v>
      </c>
      <c r="E67" s="127">
        <v>1</v>
      </c>
      <c r="F67" s="114">
        <f t="shared" si="1"/>
        <v>37</v>
      </c>
      <c r="G67" s="11"/>
    </row>
    <row r="68" spans="1:7" s="88" customFormat="1" ht="15" customHeight="1">
      <c r="A68" s="59"/>
      <c r="B68" s="120" t="s">
        <v>3469</v>
      </c>
      <c r="C68" s="127">
        <v>7</v>
      </c>
      <c r="D68" s="127">
        <v>0</v>
      </c>
      <c r="E68" s="127">
        <v>0</v>
      </c>
      <c r="F68" s="114">
        <f t="shared" si="1"/>
        <v>7</v>
      </c>
      <c r="G68" s="11"/>
    </row>
    <row r="69" spans="1:7" s="88" customFormat="1" ht="15" customHeight="1">
      <c r="A69" s="59"/>
      <c r="B69" s="120" t="s">
        <v>3375</v>
      </c>
      <c r="C69" s="127">
        <v>19</v>
      </c>
      <c r="D69" s="127">
        <v>0</v>
      </c>
      <c r="E69" s="127">
        <v>0</v>
      </c>
      <c r="F69" s="114">
        <f t="shared" si="1"/>
        <v>19</v>
      </c>
      <c r="G69" s="11"/>
    </row>
    <row r="70" spans="1:7" s="88" customFormat="1" ht="15" customHeight="1">
      <c r="A70" s="59"/>
      <c r="B70" s="120" t="s">
        <v>3376</v>
      </c>
      <c r="C70" s="127">
        <v>26</v>
      </c>
      <c r="D70" s="127">
        <v>0</v>
      </c>
      <c r="E70" s="127">
        <v>0</v>
      </c>
      <c r="F70" s="114">
        <f t="shared" si="1"/>
        <v>26</v>
      </c>
      <c r="G70" s="11"/>
    </row>
    <row r="71" spans="1:7" s="88" customFormat="1" ht="15" customHeight="1">
      <c r="A71" s="59"/>
      <c r="B71" s="120" t="s">
        <v>3377</v>
      </c>
      <c r="C71" s="127">
        <v>20</v>
      </c>
      <c r="D71" s="127">
        <v>0</v>
      </c>
      <c r="E71" s="127">
        <v>0</v>
      </c>
      <c r="F71" s="114">
        <f t="shared" si="1"/>
        <v>20</v>
      </c>
      <c r="G71" s="11"/>
    </row>
    <row r="72" spans="1:7" s="88" customFormat="1" ht="15" customHeight="1">
      <c r="A72" s="59"/>
      <c r="B72" s="120" t="s">
        <v>3644</v>
      </c>
      <c r="C72" s="127">
        <v>1</v>
      </c>
      <c r="D72" s="127">
        <v>0</v>
      </c>
      <c r="E72" s="127">
        <v>0</v>
      </c>
      <c r="F72" s="114">
        <f t="shared" si="1"/>
        <v>1</v>
      </c>
      <c r="G72" s="11"/>
    </row>
    <row r="73" spans="1:7" s="88" customFormat="1" ht="15" customHeight="1">
      <c r="A73" s="59"/>
      <c r="B73" s="120" t="s">
        <v>3378</v>
      </c>
      <c r="C73" s="127">
        <v>26</v>
      </c>
      <c r="D73" s="127">
        <v>0</v>
      </c>
      <c r="E73" s="127">
        <v>0</v>
      </c>
      <c r="F73" s="114">
        <f t="shared" si="1"/>
        <v>26</v>
      </c>
      <c r="G73" s="11"/>
    </row>
    <row r="74" spans="1:7" s="88" customFormat="1" ht="15" customHeight="1">
      <c r="A74" s="59"/>
      <c r="B74" s="120" t="s">
        <v>3379</v>
      </c>
      <c r="C74" s="127">
        <v>3</v>
      </c>
      <c r="D74" s="127">
        <v>0</v>
      </c>
      <c r="E74" s="127">
        <v>0</v>
      </c>
      <c r="F74" s="114">
        <f t="shared" si="1"/>
        <v>3</v>
      </c>
      <c r="G74" s="11"/>
    </row>
    <row r="75" spans="1:7" s="88" customFormat="1" ht="15" customHeight="1">
      <c r="A75" s="59"/>
      <c r="B75" s="120" t="s">
        <v>3380</v>
      </c>
      <c r="C75" s="127">
        <v>4</v>
      </c>
      <c r="D75" s="127">
        <v>0</v>
      </c>
      <c r="E75" s="127">
        <v>0</v>
      </c>
      <c r="F75" s="114">
        <f t="shared" si="1"/>
        <v>4</v>
      </c>
      <c r="G75" s="11"/>
    </row>
    <row r="76" spans="1:7" s="88" customFormat="1" ht="15" customHeight="1">
      <c r="A76" s="59"/>
      <c r="B76" s="120" t="s">
        <v>3470</v>
      </c>
      <c r="C76" s="127">
        <v>2</v>
      </c>
      <c r="D76" s="127">
        <v>0</v>
      </c>
      <c r="E76" s="127">
        <v>0</v>
      </c>
      <c r="F76" s="114">
        <f t="shared" si="1"/>
        <v>2</v>
      </c>
      <c r="G76" s="11"/>
    </row>
    <row r="77" spans="1:7" s="88" customFormat="1" ht="15" customHeight="1">
      <c r="A77" s="59"/>
      <c r="B77" s="120"/>
      <c r="C77" s="127"/>
      <c r="D77" s="127"/>
      <c r="E77" s="127"/>
      <c r="F77" s="114"/>
      <c r="G77" s="11"/>
    </row>
    <row r="78" spans="1:7" s="88" customFormat="1" ht="15" customHeight="1">
      <c r="A78" s="59"/>
      <c r="B78" s="120"/>
      <c r="C78" s="127"/>
      <c r="D78" s="127"/>
      <c r="E78" s="127"/>
      <c r="F78" s="114"/>
      <c r="G78" s="11"/>
    </row>
    <row r="79" spans="1:7" s="88" customFormat="1" ht="15" customHeight="1">
      <c r="A79" s="59"/>
      <c r="B79" s="120"/>
      <c r="C79" s="127"/>
      <c r="D79" s="127"/>
      <c r="E79" s="127"/>
      <c r="F79" s="114"/>
      <c r="G79" s="11"/>
    </row>
    <row r="80" spans="1:7" s="88" customFormat="1" ht="15" customHeight="1">
      <c r="A80" s="59"/>
      <c r="B80" s="120"/>
      <c r="C80" s="127"/>
      <c r="D80" s="127"/>
      <c r="E80" s="127"/>
      <c r="F80" s="114"/>
      <c r="G80" s="11"/>
    </row>
    <row r="81" spans="1:7" s="88" customFormat="1" ht="15" customHeight="1">
      <c r="A81" s="59"/>
      <c r="B81" s="120"/>
      <c r="C81" s="127"/>
      <c r="D81" s="127"/>
      <c r="E81" s="127"/>
      <c r="F81" s="114"/>
      <c r="G81" s="11"/>
    </row>
    <row r="82" spans="1:7" s="88" customFormat="1" ht="15" customHeight="1">
      <c r="A82" s="59"/>
      <c r="B82" s="120"/>
      <c r="C82" s="127"/>
      <c r="D82" s="127"/>
      <c r="E82" s="127"/>
      <c r="F82" s="114"/>
      <c r="G82" s="11"/>
    </row>
    <row r="83" spans="1:7" s="88" customFormat="1" ht="15" customHeight="1">
      <c r="A83" s="59"/>
      <c r="B83" s="120"/>
      <c r="C83" s="127"/>
      <c r="D83" s="127"/>
      <c r="E83" s="127"/>
      <c r="F83" s="114"/>
      <c r="G83" s="11"/>
    </row>
    <row r="84" spans="1:7" s="88" customFormat="1" ht="15" customHeight="1">
      <c r="A84" s="59"/>
      <c r="B84" s="120"/>
      <c r="C84" s="127"/>
      <c r="D84" s="127"/>
      <c r="E84" s="127"/>
      <c r="F84" s="114"/>
      <c r="G84" s="11"/>
    </row>
    <row r="85" spans="1:7" s="88" customFormat="1" ht="15" customHeight="1">
      <c r="A85" s="59"/>
      <c r="B85" s="120"/>
      <c r="C85" s="127"/>
      <c r="D85" s="127"/>
      <c r="E85" s="127"/>
      <c r="F85" s="114"/>
      <c r="G85" s="11"/>
    </row>
    <row r="86" spans="1:7" s="88" customFormat="1" ht="15" customHeight="1">
      <c r="A86" s="59"/>
      <c r="B86" s="120"/>
      <c r="C86" s="127"/>
      <c r="D86" s="127"/>
      <c r="E86" s="127"/>
      <c r="F86" s="114"/>
      <c r="G86" s="11"/>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51"/>
      <c r="C1" s="351"/>
      <c r="D1" s="37"/>
      <c r="E1" s="38"/>
      <c r="F1" s="216" t="s">
        <v>102</v>
      </c>
    </row>
    <row r="2" spans="1:9" s="2" customFormat="1" ht="5.25" customHeight="1">
      <c r="A2" s="1"/>
      <c r="B2" s="1"/>
      <c r="C2" s="1"/>
      <c r="D2" s="1"/>
      <c r="E2" s="1"/>
    </row>
    <row r="3" spans="1:9" s="67" customFormat="1" ht="15" customHeight="1">
      <c r="A3" s="42" t="s">
        <v>3301</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217"/>
    </row>
    <row r="8" spans="1:9" s="67" customFormat="1" ht="21.75" customHeight="1">
      <c r="A8" s="346"/>
      <c r="B8" s="45" t="s">
        <v>35</v>
      </c>
      <c r="C8" s="45" t="s">
        <v>36</v>
      </c>
      <c r="D8" s="45" t="s">
        <v>37</v>
      </c>
      <c r="E8" s="45" t="s">
        <v>38</v>
      </c>
    </row>
    <row r="9" spans="1:9" s="8" customFormat="1" ht="21" customHeight="1">
      <c r="A9" s="54" t="s">
        <v>38</v>
      </c>
      <c r="B9" s="65">
        <f>SUM(B11:B34)</f>
        <v>794</v>
      </c>
      <c r="C9" s="65">
        <f>SUM(C11:C34)</f>
        <v>1</v>
      </c>
      <c r="D9" s="65">
        <f>SUM(D11:D34)</f>
        <v>1</v>
      </c>
      <c r="E9" s="65">
        <f>SUM(B9:D9)</f>
        <v>796</v>
      </c>
      <c r="F9" s="10"/>
    </row>
    <row r="10" spans="1:9" s="8" customFormat="1" ht="9" customHeight="1">
      <c r="A10" s="62"/>
      <c r="B10" s="66"/>
      <c r="C10" s="66"/>
      <c r="D10" s="66"/>
      <c r="E10" s="65"/>
    </row>
    <row r="11" spans="1:9" s="88" customFormat="1" ht="12" customHeight="1">
      <c r="A11" s="82" t="s">
        <v>3302</v>
      </c>
      <c r="B11" s="219">
        <v>685</v>
      </c>
      <c r="C11" s="219">
        <v>1</v>
      </c>
      <c r="D11" s="219">
        <v>0</v>
      </c>
      <c r="E11" s="65">
        <f>SUM(B11:D11)</f>
        <v>686</v>
      </c>
      <c r="F11" s="40"/>
      <c r="G11" s="11"/>
      <c r="H11" s="11"/>
      <c r="I11" s="11"/>
    </row>
    <row r="12" spans="1:9" s="88" customFormat="1" ht="12" customHeight="1">
      <c r="A12" s="82" t="s">
        <v>3303</v>
      </c>
      <c r="B12" s="219">
        <v>55</v>
      </c>
      <c r="C12" s="219">
        <v>0</v>
      </c>
      <c r="D12" s="219">
        <v>1</v>
      </c>
      <c r="E12" s="65">
        <f>SUM(B12:D12)</f>
        <v>56</v>
      </c>
      <c r="F12" s="41"/>
      <c r="G12" s="11"/>
      <c r="H12" s="11"/>
      <c r="I12" s="11"/>
    </row>
    <row r="13" spans="1:9" s="88" customFormat="1" ht="12" customHeight="1">
      <c r="A13" s="82" t="s">
        <v>3305</v>
      </c>
      <c r="B13" s="219">
        <v>14</v>
      </c>
      <c r="C13" s="219">
        <v>0</v>
      </c>
      <c r="D13" s="219">
        <v>0</v>
      </c>
      <c r="E13" s="65">
        <f>SUM(B13:D13)</f>
        <v>14</v>
      </c>
      <c r="F13" s="41"/>
      <c r="G13" s="11"/>
      <c r="H13" s="11"/>
      <c r="I13" s="11"/>
    </row>
    <row r="14" spans="1:9" s="88" customFormat="1" ht="12" customHeight="1">
      <c r="A14" s="82" t="s">
        <v>3304</v>
      </c>
      <c r="B14" s="219">
        <v>36</v>
      </c>
      <c r="C14" s="219">
        <v>0</v>
      </c>
      <c r="D14" s="219">
        <v>0</v>
      </c>
      <c r="E14" s="65">
        <f>SUM(B14:D14)</f>
        <v>36</v>
      </c>
      <c r="F14" s="41"/>
      <c r="G14" s="11"/>
      <c r="H14" s="11"/>
      <c r="I14" s="11"/>
    </row>
    <row r="15" spans="1:9" s="88" customFormat="1" ht="12" customHeight="1">
      <c r="A15" s="82" t="s">
        <v>3411</v>
      </c>
      <c r="B15" s="219">
        <v>4</v>
      </c>
      <c r="C15" s="219">
        <v>0</v>
      </c>
      <c r="D15" s="219">
        <v>0</v>
      </c>
      <c r="E15" s="65">
        <f>SUM(B15:D15)</f>
        <v>4</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1"/>
      <c r="B36" s="372"/>
      <c r="C36" s="372"/>
      <c r="D36" s="372"/>
      <c r="E36" s="372"/>
    </row>
    <row r="37" spans="1:9" s="15" customFormat="1" ht="12" customHeight="1">
      <c r="A37" s="369"/>
      <c r="B37" s="370"/>
      <c r="C37" s="370"/>
      <c r="D37" s="370"/>
      <c r="E37" s="370"/>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8"/>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F16" sqref="F16"/>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51"/>
      <c r="C1" s="351"/>
      <c r="D1" s="37"/>
      <c r="E1" s="38"/>
      <c r="F1" s="216" t="s">
        <v>102</v>
      </c>
    </row>
    <row r="2" spans="1:9" s="2" customFormat="1" ht="5.25" customHeight="1">
      <c r="A2" s="1"/>
      <c r="B2" s="1"/>
      <c r="C2" s="1"/>
      <c r="D2" s="1"/>
      <c r="E2" s="1"/>
    </row>
    <row r="3" spans="1:9" s="67" customFormat="1" ht="15" customHeight="1">
      <c r="A3" s="42" t="s">
        <v>3300</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3" t="s">
        <v>3636</v>
      </c>
      <c r="B6" s="344"/>
      <c r="C6" s="9"/>
      <c r="D6" s="9"/>
      <c r="E6" s="9"/>
    </row>
    <row r="7" spans="1:9" s="67" customFormat="1" ht="21.75" customHeight="1">
      <c r="A7" s="345"/>
      <c r="B7" s="347"/>
      <c r="C7" s="347"/>
      <c r="D7" s="347"/>
      <c r="E7" s="217"/>
    </row>
    <row r="8" spans="1:9" s="67" customFormat="1" ht="21.75" customHeight="1">
      <c r="A8" s="346"/>
      <c r="B8" s="45" t="s">
        <v>35</v>
      </c>
      <c r="C8" s="45" t="s">
        <v>36</v>
      </c>
      <c r="D8" s="45" t="s">
        <v>37</v>
      </c>
      <c r="E8" s="45" t="s">
        <v>38</v>
      </c>
    </row>
    <row r="9" spans="1:9" s="8" customFormat="1" ht="21" customHeight="1">
      <c r="A9" s="54" t="s">
        <v>38</v>
      </c>
      <c r="B9" s="65">
        <f>SUM(B11:B36)</f>
        <v>77</v>
      </c>
      <c r="C9" s="65">
        <f>SUM(C11:C36)</f>
        <v>1</v>
      </c>
      <c r="D9" s="65">
        <f>SUM(D11:D36)</f>
        <v>0</v>
      </c>
      <c r="E9" s="65">
        <f>SUM(B9:D9)</f>
        <v>78</v>
      </c>
      <c r="F9" s="10"/>
    </row>
    <row r="10" spans="1:9" s="8" customFormat="1" ht="9" customHeight="1">
      <c r="A10" s="62"/>
      <c r="B10" s="66"/>
      <c r="C10" s="66"/>
      <c r="D10" s="66"/>
      <c r="E10" s="65"/>
    </row>
    <row r="11" spans="1:9" s="88" customFormat="1" ht="12" customHeight="1">
      <c r="A11" s="82" t="s">
        <v>3302</v>
      </c>
      <c r="B11" s="219">
        <v>66</v>
      </c>
      <c r="C11" s="219">
        <v>1</v>
      </c>
      <c r="D11" s="219">
        <v>0</v>
      </c>
      <c r="E11" s="65">
        <f>SUM(B11:D11)</f>
        <v>67</v>
      </c>
      <c r="F11" s="40"/>
      <c r="G11" s="11"/>
      <c r="H11" s="11"/>
      <c r="I11" s="11"/>
    </row>
    <row r="12" spans="1:9" s="88" customFormat="1" ht="12" customHeight="1">
      <c r="A12" s="82" t="s">
        <v>3303</v>
      </c>
      <c r="B12" s="219">
        <v>6</v>
      </c>
      <c r="C12" s="219">
        <v>0</v>
      </c>
      <c r="D12" s="219">
        <v>0</v>
      </c>
      <c r="E12" s="65">
        <f>SUM(B12:D12)</f>
        <v>6</v>
      </c>
      <c r="F12" s="40"/>
      <c r="G12" s="11"/>
      <c r="H12" s="11"/>
      <c r="I12" s="11"/>
    </row>
    <row r="13" spans="1:9" s="88" customFormat="1" ht="12" customHeight="1">
      <c r="A13" s="82" t="s">
        <v>3305</v>
      </c>
      <c r="B13" s="219">
        <v>1</v>
      </c>
      <c r="C13" s="219">
        <v>0</v>
      </c>
      <c r="D13" s="219">
        <v>0</v>
      </c>
      <c r="E13" s="65">
        <f>SUM(B13:D13)</f>
        <v>1</v>
      </c>
      <c r="F13" s="40"/>
      <c r="G13" s="11"/>
      <c r="H13" s="11"/>
      <c r="I13" s="11"/>
    </row>
    <row r="14" spans="1:9" s="88" customFormat="1" ht="12" customHeight="1">
      <c r="A14" s="82" t="s">
        <v>3304</v>
      </c>
      <c r="B14" s="219">
        <v>4</v>
      </c>
      <c r="C14" s="219">
        <v>0</v>
      </c>
      <c r="D14" s="219">
        <v>0</v>
      </c>
      <c r="E14" s="65">
        <f>SUM(B14:D14)</f>
        <v>4</v>
      </c>
      <c r="F14" s="40"/>
      <c r="G14" s="11"/>
      <c r="H14" s="11"/>
      <c r="I14" s="11"/>
    </row>
    <row r="15" spans="1:9" s="88" customFormat="1" ht="12" customHeight="1">
      <c r="A15" s="82" t="s">
        <v>3411</v>
      </c>
      <c r="B15" s="219">
        <v>0</v>
      </c>
      <c r="C15" s="219">
        <v>0</v>
      </c>
      <c r="D15" s="219">
        <v>0</v>
      </c>
      <c r="E15" s="65">
        <f>SUM(B15:D15)</f>
        <v>0</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1"/>
      <c r="B38" s="372"/>
      <c r="C38" s="372"/>
      <c r="D38" s="372"/>
      <c r="E38" s="372"/>
    </row>
    <row r="39" spans="1:9" s="15" customFormat="1" ht="12" customHeight="1">
      <c r="A39" s="369"/>
      <c r="B39" s="370"/>
      <c r="C39" s="370"/>
      <c r="D39" s="370"/>
      <c r="E39" s="370"/>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8"/>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4"/>
  </cols>
  <sheetData>
    <row r="1" spans="1:9" ht="12.75" customHeight="1">
      <c r="A1" s="373" t="s">
        <v>33</v>
      </c>
      <c r="B1" s="373"/>
      <c r="C1" s="373"/>
      <c r="D1" s="373"/>
      <c r="E1" s="373"/>
      <c r="F1" s="373"/>
      <c r="G1" s="373"/>
      <c r="H1" s="373"/>
      <c r="I1" s="373"/>
    </row>
    <row r="3" spans="1:9" ht="12.75" customHeight="1">
      <c r="A3" s="373" t="s">
        <v>3409</v>
      </c>
      <c r="B3" s="373"/>
      <c r="C3" s="373"/>
      <c r="D3" s="373"/>
      <c r="E3" s="373"/>
      <c r="F3" s="373"/>
      <c r="G3" s="373"/>
      <c r="H3" s="373"/>
      <c r="I3" s="373"/>
    </row>
    <row r="5" spans="1:9" ht="151.9" customHeight="1">
      <c r="A5" s="374" t="s">
        <v>3410</v>
      </c>
      <c r="B5" s="375"/>
      <c r="C5" s="375"/>
      <c r="D5" s="375"/>
      <c r="E5" s="375"/>
      <c r="F5" s="375"/>
      <c r="G5" s="375"/>
      <c r="H5" s="375"/>
      <c r="I5" s="375"/>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I336"/>
  <sheetViews>
    <sheetView topLeftCell="A282" workbookViewId="0">
      <selection activeCell="E290" sqref="E290:H336"/>
    </sheetView>
  </sheetViews>
  <sheetFormatPr baseColWidth="10" defaultRowHeight="12.75"/>
  <cols>
    <col min="1" max="1" width="7" style="101" customWidth="1"/>
    <col min="2" max="2" width="69.28515625" customWidth="1"/>
  </cols>
  <sheetData>
    <row r="1" spans="1:2" ht="20.100000000000001" customHeight="1">
      <c r="A1" s="376" t="s">
        <v>196</v>
      </c>
      <c r="B1" s="376"/>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7" t="s">
        <v>275</v>
      </c>
      <c r="B65" s="377"/>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6" t="s">
        <v>314</v>
      </c>
      <c r="B102" s="376"/>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6" t="s">
        <v>361</v>
      </c>
      <c r="B143" s="376"/>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6" t="s">
        <v>420</v>
      </c>
      <c r="B196" s="376"/>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8" t="s">
        <v>473</v>
      </c>
      <c r="B247" s="378"/>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8" ht="20.100000000000001" customHeight="1">
      <c r="A289" s="376" t="s">
        <v>520</v>
      </c>
      <c r="B289" s="376"/>
    </row>
    <row r="290" spans="1:8" ht="20.100000000000001" customHeight="1">
      <c r="A290" s="99">
        <v>0</v>
      </c>
      <c r="B290" s="100" t="s">
        <v>521</v>
      </c>
      <c r="C290">
        <v>0</v>
      </c>
      <c r="E290" s="319" t="s">
        <v>3576</v>
      </c>
      <c r="F290">
        <v>23</v>
      </c>
      <c r="G290">
        <v>0</v>
      </c>
      <c r="H290">
        <v>0</v>
      </c>
    </row>
    <row r="291" spans="1:8" ht="20.100000000000001" customHeight="1">
      <c r="A291" s="99" t="s">
        <v>198</v>
      </c>
      <c r="B291" s="100" t="s">
        <v>522</v>
      </c>
      <c r="E291" s="319" t="s">
        <v>3577</v>
      </c>
    </row>
    <row r="292" spans="1:8" ht="20.100000000000001" customHeight="1">
      <c r="A292" s="99" t="s">
        <v>104</v>
      </c>
      <c r="B292" s="100" t="s">
        <v>523</v>
      </c>
      <c r="C292">
        <v>11</v>
      </c>
      <c r="E292" s="319" t="s">
        <v>3578</v>
      </c>
      <c r="F292">
        <v>478</v>
      </c>
      <c r="G292">
        <v>0</v>
      </c>
      <c r="H292">
        <v>0</v>
      </c>
    </row>
    <row r="293" spans="1:8" ht="20.100000000000001" customHeight="1">
      <c r="A293" s="99" t="s">
        <v>105</v>
      </c>
      <c r="B293" s="100" t="s">
        <v>524</v>
      </c>
      <c r="C293">
        <v>12</v>
      </c>
      <c r="E293" s="319" t="s">
        <v>3579</v>
      </c>
      <c r="F293">
        <v>512</v>
      </c>
      <c r="G293">
        <v>4</v>
      </c>
      <c r="H293">
        <v>0</v>
      </c>
    </row>
    <row r="294" spans="1:8" ht="20.100000000000001" customHeight="1">
      <c r="A294" s="99" t="s">
        <v>107</v>
      </c>
      <c r="B294" s="100" t="s">
        <v>525</v>
      </c>
      <c r="C294">
        <v>19</v>
      </c>
      <c r="E294" s="319" t="s">
        <v>3580</v>
      </c>
      <c r="F294">
        <v>476</v>
      </c>
      <c r="G294">
        <v>2</v>
      </c>
      <c r="H294">
        <v>0</v>
      </c>
    </row>
    <row r="295" spans="1:8" ht="20.100000000000001" customHeight="1">
      <c r="A295" s="99" t="s">
        <v>204</v>
      </c>
      <c r="B295" s="100" t="s">
        <v>526</v>
      </c>
      <c r="E295" s="319" t="s">
        <v>3581</v>
      </c>
    </row>
    <row r="296" spans="1:8" ht="20.100000000000001" customHeight="1">
      <c r="A296" s="99" t="s">
        <v>108</v>
      </c>
      <c r="B296" s="100" t="s">
        <v>527</v>
      </c>
      <c r="C296">
        <v>21</v>
      </c>
      <c r="E296" s="319" t="s">
        <v>3582</v>
      </c>
      <c r="F296">
        <v>189</v>
      </c>
      <c r="G296">
        <v>5</v>
      </c>
      <c r="H296">
        <v>0</v>
      </c>
    </row>
    <row r="297" spans="1:8" ht="20.100000000000001" customHeight="1">
      <c r="A297" s="99" t="s">
        <v>109</v>
      </c>
      <c r="B297" s="100" t="s">
        <v>528</v>
      </c>
      <c r="C297">
        <v>22</v>
      </c>
      <c r="E297" s="319" t="s">
        <v>3583</v>
      </c>
      <c r="F297">
        <v>21</v>
      </c>
      <c r="G297">
        <v>1</v>
      </c>
      <c r="H297">
        <v>0</v>
      </c>
    </row>
    <row r="298" spans="1:8" ht="20.100000000000001" customHeight="1">
      <c r="A298" s="99" t="s">
        <v>111</v>
      </c>
      <c r="B298" s="100" t="s">
        <v>529</v>
      </c>
      <c r="C298">
        <v>29</v>
      </c>
      <c r="E298" s="319" t="s">
        <v>3584</v>
      </c>
      <c r="F298">
        <v>25</v>
      </c>
      <c r="G298">
        <v>3</v>
      </c>
      <c r="H298">
        <v>0</v>
      </c>
    </row>
    <row r="299" spans="1:8" ht="20.100000000000001" customHeight="1">
      <c r="A299" s="99" t="s">
        <v>216</v>
      </c>
      <c r="B299" s="100" t="s">
        <v>530</v>
      </c>
      <c r="E299" s="319" t="s">
        <v>3585</v>
      </c>
    </row>
    <row r="300" spans="1:8" ht="20.100000000000001" customHeight="1">
      <c r="A300" s="99" t="s">
        <v>112</v>
      </c>
      <c r="B300" s="100" t="s">
        <v>531</v>
      </c>
      <c r="C300">
        <v>31</v>
      </c>
      <c r="E300" s="319" t="s">
        <v>3586</v>
      </c>
      <c r="F300">
        <v>261</v>
      </c>
      <c r="G300">
        <v>0</v>
      </c>
      <c r="H300">
        <v>0</v>
      </c>
    </row>
    <row r="301" spans="1:8" ht="20.100000000000001" customHeight="1">
      <c r="A301" s="99" t="s">
        <v>113</v>
      </c>
      <c r="B301" s="100" t="s">
        <v>532</v>
      </c>
      <c r="C301">
        <v>32</v>
      </c>
      <c r="E301" s="319" t="s">
        <v>3587</v>
      </c>
      <c r="F301">
        <v>855</v>
      </c>
      <c r="G301">
        <v>1</v>
      </c>
      <c r="H301">
        <v>0</v>
      </c>
    </row>
    <row r="302" spans="1:8" ht="20.100000000000001" customHeight="1">
      <c r="A302" s="99" t="s">
        <v>118</v>
      </c>
      <c r="B302" s="100" t="s">
        <v>533</v>
      </c>
      <c r="C302">
        <v>39</v>
      </c>
      <c r="E302" s="319" t="s">
        <v>3588</v>
      </c>
      <c r="F302">
        <v>369</v>
      </c>
      <c r="G302">
        <v>1</v>
      </c>
      <c r="H302">
        <v>0</v>
      </c>
    </row>
    <row r="303" spans="1:8" ht="20.100000000000001" customHeight="1">
      <c r="A303" s="99" t="s">
        <v>188</v>
      </c>
      <c r="B303" s="100" t="s">
        <v>534</v>
      </c>
      <c r="C303">
        <v>40</v>
      </c>
      <c r="E303" s="319" t="s">
        <v>3589</v>
      </c>
      <c r="F303">
        <v>8</v>
      </c>
      <c r="G303">
        <v>4</v>
      </c>
      <c r="H303">
        <v>0</v>
      </c>
    </row>
    <row r="304" spans="1:8" ht="20.100000000000001" customHeight="1">
      <c r="A304" s="99" t="s">
        <v>231</v>
      </c>
      <c r="B304" s="100" t="s">
        <v>535</v>
      </c>
      <c r="E304" s="319" t="s">
        <v>3590</v>
      </c>
    </row>
    <row r="305" spans="1:9" ht="20.100000000000001" customHeight="1">
      <c r="A305" s="99" t="s">
        <v>124</v>
      </c>
      <c r="B305" s="100" t="s">
        <v>536</v>
      </c>
      <c r="C305">
        <v>51</v>
      </c>
      <c r="E305" s="319" t="s">
        <v>3591</v>
      </c>
      <c r="F305">
        <v>13</v>
      </c>
      <c r="G305">
        <v>2</v>
      </c>
      <c r="H305">
        <v>2</v>
      </c>
    </row>
    <row r="306" spans="1:9" ht="20.100000000000001" customHeight="1">
      <c r="A306" s="99" t="s">
        <v>189</v>
      </c>
      <c r="B306" s="100" t="s">
        <v>537</v>
      </c>
      <c r="C306">
        <v>52</v>
      </c>
      <c r="E306" s="319" t="s">
        <v>3592</v>
      </c>
      <c r="F306">
        <v>644</v>
      </c>
      <c r="G306">
        <v>0</v>
      </c>
      <c r="H306">
        <v>0</v>
      </c>
    </row>
    <row r="307" spans="1:9" ht="20.100000000000001" customHeight="1">
      <c r="A307" s="99" t="s">
        <v>125</v>
      </c>
      <c r="B307" s="100" t="s">
        <v>538</v>
      </c>
      <c r="C307">
        <v>59</v>
      </c>
      <c r="E307" s="319" t="s">
        <v>3593</v>
      </c>
      <c r="F307">
        <v>44</v>
      </c>
      <c r="G307">
        <v>0</v>
      </c>
      <c r="H307">
        <v>0</v>
      </c>
    </row>
    <row r="308" spans="1:9" ht="20.100000000000001" customHeight="1">
      <c r="A308" s="99" t="s">
        <v>235</v>
      </c>
      <c r="B308" s="100" t="s">
        <v>539</v>
      </c>
      <c r="E308" s="319" t="s">
        <v>3594</v>
      </c>
    </row>
    <row r="309" spans="1:9" ht="20.100000000000001" customHeight="1">
      <c r="A309" s="99" t="s">
        <v>126</v>
      </c>
      <c r="B309" s="100" t="s">
        <v>540</v>
      </c>
      <c r="C309">
        <v>61</v>
      </c>
      <c r="E309" s="319" t="s">
        <v>3595</v>
      </c>
      <c r="F309">
        <v>28</v>
      </c>
      <c r="G309">
        <v>0</v>
      </c>
      <c r="H309">
        <v>0</v>
      </c>
    </row>
    <row r="310" spans="1:9" ht="20.100000000000001" customHeight="1">
      <c r="A310" s="99" t="s">
        <v>127</v>
      </c>
      <c r="B310" s="100" t="s">
        <v>541</v>
      </c>
      <c r="C310">
        <v>62</v>
      </c>
      <c r="E310" s="319" t="s">
        <v>3596</v>
      </c>
      <c r="F310">
        <v>5</v>
      </c>
      <c r="G310">
        <v>0</v>
      </c>
      <c r="H310">
        <v>0</v>
      </c>
    </row>
    <row r="311" spans="1:9" ht="20.100000000000001" customHeight="1">
      <c r="A311" s="99" t="s">
        <v>128</v>
      </c>
      <c r="B311" s="100" t="s">
        <v>542</v>
      </c>
      <c r="E311" s="319" t="s">
        <v>3597</v>
      </c>
    </row>
    <row r="312" spans="1:9" ht="20.100000000000001" customHeight="1">
      <c r="A312" s="99" t="s">
        <v>129</v>
      </c>
      <c r="B312" s="100" t="s">
        <v>543</v>
      </c>
      <c r="C312">
        <v>69</v>
      </c>
      <c r="E312" s="319" t="s">
        <v>3598</v>
      </c>
      <c r="F312">
        <v>11</v>
      </c>
      <c r="G312">
        <v>0</v>
      </c>
      <c r="H312">
        <v>0</v>
      </c>
    </row>
    <row r="313" spans="1:9" ht="20.100000000000001" customHeight="1">
      <c r="A313" s="99" t="s">
        <v>241</v>
      </c>
      <c r="B313" s="100" t="s">
        <v>544</v>
      </c>
      <c r="E313" s="320" t="s">
        <v>3599</v>
      </c>
    </row>
    <row r="314" spans="1:9" ht="20.100000000000001" customHeight="1">
      <c r="A314" s="99" t="s">
        <v>130</v>
      </c>
      <c r="B314" s="100" t="s">
        <v>545</v>
      </c>
      <c r="E314" s="319" t="s">
        <v>3600</v>
      </c>
      <c r="F314">
        <v>3</v>
      </c>
      <c r="G314">
        <v>0</v>
      </c>
      <c r="H314">
        <v>0</v>
      </c>
      <c r="I314" s="85" t="s">
        <v>3600</v>
      </c>
    </row>
    <row r="315" spans="1:9" ht="20.100000000000001" customHeight="1">
      <c r="A315" s="99" t="s">
        <v>131</v>
      </c>
      <c r="B315" s="100" t="s">
        <v>546</v>
      </c>
      <c r="C315">
        <v>72</v>
      </c>
      <c r="E315" s="319" t="s">
        <v>3601</v>
      </c>
      <c r="F315">
        <v>104</v>
      </c>
      <c r="G315">
        <v>0</v>
      </c>
      <c r="H315">
        <v>0</v>
      </c>
      <c r="I315" s="85" t="s">
        <v>3601</v>
      </c>
    </row>
    <row r="316" spans="1:9" ht="20.100000000000001" customHeight="1">
      <c r="A316" s="99" t="s">
        <v>132</v>
      </c>
      <c r="B316" s="100" t="s">
        <v>547</v>
      </c>
      <c r="C316">
        <v>73</v>
      </c>
      <c r="E316" s="319" t="s">
        <v>3602</v>
      </c>
      <c r="F316">
        <v>1</v>
      </c>
      <c r="G316">
        <v>0</v>
      </c>
      <c r="H316">
        <v>0</v>
      </c>
      <c r="I316" s="85" t="s">
        <v>3602</v>
      </c>
    </row>
    <row r="317" spans="1:9" ht="20.100000000000001" customHeight="1">
      <c r="A317" s="99" t="s">
        <v>246</v>
      </c>
      <c r="B317" s="100" t="s">
        <v>548</v>
      </c>
      <c r="E317" s="319" t="s">
        <v>3603</v>
      </c>
    </row>
    <row r="318" spans="1:9" ht="20.100000000000001" customHeight="1">
      <c r="A318" s="99" t="s">
        <v>133</v>
      </c>
      <c r="B318" s="100" t="s">
        <v>549</v>
      </c>
      <c r="E318" s="319" t="s">
        <v>3604</v>
      </c>
      <c r="F318">
        <v>0</v>
      </c>
      <c r="G318">
        <v>0</v>
      </c>
      <c r="H318">
        <v>2</v>
      </c>
    </row>
    <row r="319" spans="1:9" ht="20.100000000000001" customHeight="1">
      <c r="A319" s="99" t="s">
        <v>134</v>
      </c>
      <c r="B319" s="100" t="s">
        <v>550</v>
      </c>
      <c r="E319" s="319" t="s">
        <v>3605</v>
      </c>
    </row>
    <row r="320" spans="1:9" ht="20.100000000000001" customHeight="1">
      <c r="A320" s="99" t="s">
        <v>250</v>
      </c>
      <c r="B320" s="100" t="s">
        <v>551</v>
      </c>
      <c r="E320" s="319" t="s">
        <v>3606</v>
      </c>
    </row>
    <row r="321" spans="1:8" ht="20.100000000000001" customHeight="1">
      <c r="A321" s="99" t="s">
        <v>252</v>
      </c>
      <c r="B321" s="100" t="s">
        <v>552</v>
      </c>
      <c r="E321" s="319" t="s">
        <v>3607</v>
      </c>
    </row>
    <row r="322" spans="1:8" ht="20.100000000000001" customHeight="1">
      <c r="A322" s="99" t="s">
        <v>135</v>
      </c>
      <c r="B322" s="100" t="s">
        <v>553</v>
      </c>
      <c r="E322" s="319" t="s">
        <v>3608</v>
      </c>
    </row>
    <row r="323" spans="1:8" ht="20.100000000000001" customHeight="1">
      <c r="A323" s="99" t="s">
        <v>255</v>
      </c>
      <c r="B323" s="100" t="s">
        <v>554</v>
      </c>
      <c r="C323">
        <v>92</v>
      </c>
      <c r="E323" s="319" t="s">
        <v>3609</v>
      </c>
      <c r="F323">
        <v>1</v>
      </c>
      <c r="G323">
        <v>0</v>
      </c>
      <c r="H323">
        <v>0</v>
      </c>
    </row>
    <row r="324" spans="1:8" ht="20.100000000000001" customHeight="1">
      <c r="A324" s="99" t="s">
        <v>259</v>
      </c>
      <c r="B324" s="100" t="s">
        <v>555</v>
      </c>
      <c r="E324" s="319" t="s">
        <v>3610</v>
      </c>
    </row>
    <row r="325" spans="1:8" ht="20.100000000000001" customHeight="1">
      <c r="A325" s="99">
        <v>100</v>
      </c>
      <c r="B325" s="100" t="s">
        <v>556</v>
      </c>
      <c r="E325" s="319" t="s">
        <v>3611</v>
      </c>
    </row>
    <row r="326" spans="1:8" ht="20.100000000000001" customHeight="1">
      <c r="A326" s="99">
        <v>101</v>
      </c>
      <c r="B326" s="100" t="s">
        <v>557</v>
      </c>
      <c r="C326">
        <v>101</v>
      </c>
      <c r="E326" s="319" t="s">
        <v>3612</v>
      </c>
      <c r="F326">
        <v>2</v>
      </c>
      <c r="G326">
        <v>0</v>
      </c>
      <c r="H326">
        <v>1</v>
      </c>
    </row>
    <row r="327" spans="1:8" ht="20.100000000000001" customHeight="1">
      <c r="A327" s="99">
        <v>102</v>
      </c>
      <c r="B327" s="100" t="s">
        <v>558</v>
      </c>
      <c r="E327" s="319" t="s">
        <v>3613</v>
      </c>
    </row>
    <row r="328" spans="1:8" ht="20.100000000000001" customHeight="1">
      <c r="A328" s="99">
        <v>103</v>
      </c>
      <c r="B328" s="100" t="s">
        <v>559</v>
      </c>
      <c r="E328" s="319" t="s">
        <v>3614</v>
      </c>
    </row>
    <row r="329" spans="1:8" ht="20.100000000000001" customHeight="1">
      <c r="A329" s="99">
        <v>109</v>
      </c>
      <c r="B329" s="100" t="s">
        <v>560</v>
      </c>
      <c r="E329" s="319" t="s">
        <v>3615</v>
      </c>
      <c r="F329">
        <v>1</v>
      </c>
      <c r="G329">
        <v>0</v>
      </c>
      <c r="H329">
        <v>0</v>
      </c>
    </row>
    <row r="330" spans="1:8" ht="20.100000000000001" customHeight="1">
      <c r="A330" s="99">
        <v>110</v>
      </c>
      <c r="B330" s="316" t="s">
        <v>561</v>
      </c>
      <c r="E330" s="319" t="s">
        <v>3616</v>
      </c>
    </row>
    <row r="331" spans="1:8" ht="20.100000000000001" customHeight="1">
      <c r="A331" s="99">
        <v>111</v>
      </c>
      <c r="B331" s="100" t="s">
        <v>562</v>
      </c>
      <c r="E331" s="319" t="s">
        <v>3617</v>
      </c>
      <c r="F331">
        <v>4</v>
      </c>
      <c r="G331">
        <v>0</v>
      </c>
      <c r="H331">
        <v>0</v>
      </c>
    </row>
    <row r="332" spans="1:8" ht="20.100000000000001" customHeight="1">
      <c r="A332" s="99">
        <v>112</v>
      </c>
      <c r="B332" s="100" t="s">
        <v>563</v>
      </c>
      <c r="C332">
        <v>112</v>
      </c>
      <c r="E332" s="319" t="s">
        <v>3618</v>
      </c>
      <c r="F332">
        <v>3</v>
      </c>
      <c r="G332">
        <v>0</v>
      </c>
      <c r="H332">
        <v>0</v>
      </c>
    </row>
    <row r="333" spans="1:8" ht="20.100000000000001" customHeight="1">
      <c r="A333" s="99">
        <v>119</v>
      </c>
      <c r="B333" s="100" t="s">
        <v>564</v>
      </c>
      <c r="E333" s="319" t="s">
        <v>3619</v>
      </c>
    </row>
    <row r="334" spans="1:8" ht="20.100000000000001" customHeight="1">
      <c r="A334" s="99">
        <v>120</v>
      </c>
      <c r="B334" s="100" t="s">
        <v>565</v>
      </c>
      <c r="C334">
        <v>120</v>
      </c>
      <c r="E334" s="320" t="s">
        <v>3620</v>
      </c>
      <c r="F334">
        <v>65</v>
      </c>
      <c r="G334">
        <v>10</v>
      </c>
      <c r="H334">
        <v>7</v>
      </c>
    </row>
    <row r="335" spans="1:8" ht="20.100000000000001" customHeight="1">
      <c r="A335" s="99">
        <v>130</v>
      </c>
      <c r="B335" s="316" t="s">
        <v>471</v>
      </c>
      <c r="C335">
        <v>130</v>
      </c>
      <c r="E335" s="319" t="s">
        <v>3621</v>
      </c>
      <c r="F335">
        <v>4</v>
      </c>
      <c r="G335">
        <v>1</v>
      </c>
      <c r="H335">
        <v>1</v>
      </c>
    </row>
    <row r="336" spans="1:8" ht="20.100000000000001" customHeight="1">
      <c r="A336" s="99">
        <v>999</v>
      </c>
      <c r="B336" s="100" t="s">
        <v>566</v>
      </c>
      <c r="C336">
        <v>999</v>
      </c>
      <c r="E336" s="319" t="s">
        <v>3622</v>
      </c>
      <c r="F336">
        <v>57</v>
      </c>
      <c r="G336">
        <v>0</v>
      </c>
      <c r="H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3516</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3517</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3516</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3518</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3519</v>
      </c>
      <c r="I348" s="106" t="s">
        <v>2513</v>
      </c>
      <c r="J348" s="106" t="s">
        <v>3520</v>
      </c>
    </row>
    <row r="349" spans="1:10">
      <c r="A349" s="104"/>
      <c r="B349" s="106"/>
      <c r="C349" s="106"/>
      <c r="G349" s="106" t="s">
        <v>2512</v>
      </c>
      <c r="H349" s="106" t="s">
        <v>3519</v>
      </c>
      <c r="I349" s="106" t="s">
        <v>2514</v>
      </c>
      <c r="J349" s="106" t="s">
        <v>3521</v>
      </c>
    </row>
    <row r="350" spans="1:10">
      <c r="A350" s="104"/>
      <c r="B350" s="106"/>
      <c r="C350" s="106"/>
      <c r="G350" s="106" t="s">
        <v>2512</v>
      </c>
      <c r="H350" s="106" t="s">
        <v>3519</v>
      </c>
      <c r="I350" s="106" t="s">
        <v>2515</v>
      </c>
      <c r="J350" s="106" t="s">
        <v>3522</v>
      </c>
    </row>
    <row r="351" spans="1:10">
      <c r="A351" s="104"/>
      <c r="B351" s="106"/>
      <c r="C351" s="106"/>
      <c r="G351" s="106" t="s">
        <v>2512</v>
      </c>
      <c r="H351" s="106" t="s">
        <v>3519</v>
      </c>
      <c r="I351" s="106" t="s">
        <v>2516</v>
      </c>
      <c r="J351" s="106" t="s">
        <v>3523</v>
      </c>
    </row>
    <row r="352" spans="1:10">
      <c r="A352" s="104"/>
      <c r="B352" s="106"/>
      <c r="C352" s="106"/>
      <c r="G352" s="106" t="s">
        <v>2517</v>
      </c>
      <c r="H352" s="106" t="s">
        <v>3524</v>
      </c>
      <c r="I352" s="106" t="s">
        <v>2518</v>
      </c>
      <c r="J352" s="106" t="s">
        <v>3525</v>
      </c>
    </row>
    <row r="353" spans="1:10">
      <c r="A353" s="104"/>
      <c r="B353" s="106"/>
      <c r="C353" s="106"/>
      <c r="G353" s="106" t="s">
        <v>2517</v>
      </c>
      <c r="H353" s="106" t="s">
        <v>3524</v>
      </c>
      <c r="I353" s="106" t="s">
        <v>2519</v>
      </c>
      <c r="J353" s="106" t="s">
        <v>3526</v>
      </c>
    </row>
    <row r="354" spans="1:10">
      <c r="A354" s="104"/>
      <c r="B354" s="106"/>
      <c r="C354" s="106"/>
      <c r="G354" s="106" t="s">
        <v>2517</v>
      </c>
      <c r="H354" s="106" t="s">
        <v>3524</v>
      </c>
      <c r="I354" s="106" t="s">
        <v>2520</v>
      </c>
      <c r="J354" s="106" t="s">
        <v>3527</v>
      </c>
    </row>
    <row r="355" spans="1:10">
      <c r="A355" s="104"/>
      <c r="B355" s="106"/>
      <c r="C355" s="106"/>
      <c r="G355" s="106" t="s">
        <v>2517</v>
      </c>
      <c r="H355" s="106" t="s">
        <v>3524</v>
      </c>
      <c r="I355" s="106" t="s">
        <v>2521</v>
      </c>
      <c r="J355" s="106" t="s">
        <v>3528</v>
      </c>
    </row>
    <row r="356" spans="1:10">
      <c r="A356" s="104"/>
      <c r="B356" s="106"/>
      <c r="C356" s="106"/>
      <c r="G356" s="106" t="s">
        <v>2517</v>
      </c>
      <c r="H356" s="106" t="s">
        <v>3524</v>
      </c>
      <c r="I356" s="106" t="s">
        <v>2522</v>
      </c>
      <c r="J356" s="106" t="s">
        <v>3529</v>
      </c>
    </row>
    <row r="357" spans="1:10">
      <c r="A357" s="104"/>
      <c r="B357" s="106"/>
      <c r="C357" s="106"/>
      <c r="G357" s="106" t="s">
        <v>2517</v>
      </c>
      <c r="H357" s="106" t="s">
        <v>3524</v>
      </c>
      <c r="I357" s="106" t="s">
        <v>2523</v>
      </c>
      <c r="J357" s="106" t="s">
        <v>3530</v>
      </c>
    </row>
    <row r="358" spans="1:10">
      <c r="A358" s="104"/>
      <c r="B358" s="106"/>
      <c r="C358" s="106"/>
      <c r="G358" s="106" t="s">
        <v>2517</v>
      </c>
      <c r="H358" s="106" t="s">
        <v>3524</v>
      </c>
      <c r="I358" s="106" t="s">
        <v>2524</v>
      </c>
      <c r="J358" s="106" t="s">
        <v>3531</v>
      </c>
    </row>
    <row r="359" spans="1:10">
      <c r="A359" s="104"/>
      <c r="B359" s="106"/>
      <c r="C359" s="106"/>
      <c r="G359" s="106" t="s">
        <v>2517</v>
      </c>
      <c r="H359" s="106" t="s">
        <v>3524</v>
      </c>
      <c r="I359" s="106" t="s">
        <v>2525</v>
      </c>
      <c r="J359" s="106" t="s">
        <v>3532</v>
      </c>
    </row>
    <row r="360" spans="1:10">
      <c r="A360" s="104"/>
      <c r="B360" s="106"/>
      <c r="C360" s="106"/>
      <c r="G360" s="106" t="s">
        <v>2517</v>
      </c>
      <c r="H360" s="106" t="s">
        <v>3524</v>
      </c>
      <c r="I360" s="106" t="s">
        <v>2526</v>
      </c>
      <c r="J360" s="106" t="s">
        <v>3533</v>
      </c>
    </row>
    <row r="361" spans="1:10">
      <c r="A361" s="104"/>
      <c r="B361" s="106"/>
      <c r="C361" s="106"/>
      <c r="G361" s="106" t="s">
        <v>2527</v>
      </c>
      <c r="H361" s="106" t="s">
        <v>3534</v>
      </c>
      <c r="I361" s="106" t="s">
        <v>2528</v>
      </c>
      <c r="J361" s="106" t="s">
        <v>3535</v>
      </c>
    </row>
    <row r="362" spans="1:10">
      <c r="A362" s="104"/>
      <c r="B362" s="106"/>
      <c r="C362" s="106"/>
      <c r="G362" s="106" t="s">
        <v>2527</v>
      </c>
      <c r="H362" s="106" t="s">
        <v>3534</v>
      </c>
      <c r="I362" s="106" t="s">
        <v>2529</v>
      </c>
      <c r="J362" s="106" t="s">
        <v>3536</v>
      </c>
    </row>
    <row r="363" spans="1:10">
      <c r="A363" s="104"/>
      <c r="B363" s="106"/>
      <c r="C363" s="106"/>
      <c r="G363" s="106" t="s">
        <v>2527</v>
      </c>
      <c r="H363" s="106" t="s">
        <v>3534</v>
      </c>
      <c r="I363" s="106" t="s">
        <v>2530</v>
      </c>
      <c r="J363" s="106" t="s">
        <v>3537</v>
      </c>
    </row>
    <row r="364" spans="1:10">
      <c r="A364" s="104"/>
      <c r="B364" s="106"/>
      <c r="C364" s="106"/>
      <c r="G364" s="106" t="s">
        <v>2527</v>
      </c>
      <c r="H364" s="106" t="s">
        <v>3534</v>
      </c>
      <c r="I364" s="106" t="s">
        <v>2531</v>
      </c>
      <c r="J364" s="106" t="s">
        <v>3538</v>
      </c>
    </row>
    <row r="365" spans="1:10">
      <c r="A365" s="104"/>
      <c r="B365" s="106"/>
      <c r="C365" s="106"/>
      <c r="G365" s="106" t="s">
        <v>2527</v>
      </c>
      <c r="H365" s="106" t="s">
        <v>3534</v>
      </c>
      <c r="I365" s="106" t="s">
        <v>2532</v>
      </c>
      <c r="J365" s="106" t="s">
        <v>3539</v>
      </c>
    </row>
    <row r="366" spans="1:10">
      <c r="A366" s="104"/>
      <c r="B366" s="106"/>
      <c r="C366" s="106"/>
      <c r="G366" s="106" t="s">
        <v>2527</v>
      </c>
      <c r="H366" s="106" t="s">
        <v>3534</v>
      </c>
      <c r="I366" s="106" t="s">
        <v>2533</v>
      </c>
      <c r="J366" s="106" t="s">
        <v>3540</v>
      </c>
    </row>
    <row r="367" spans="1:10">
      <c r="A367" s="104"/>
      <c r="B367" s="106"/>
      <c r="C367" s="106"/>
      <c r="G367" s="106" t="s">
        <v>2527</v>
      </c>
      <c r="H367" s="106" t="s">
        <v>3534</v>
      </c>
      <c r="I367" s="106" t="s">
        <v>2534</v>
      </c>
      <c r="J367" s="106" t="s">
        <v>3541</v>
      </c>
    </row>
    <row r="368" spans="1:10">
      <c r="A368" s="104"/>
      <c r="B368" s="106"/>
      <c r="C368" s="106"/>
      <c r="G368" s="106" t="s">
        <v>2527</v>
      </c>
      <c r="H368" s="106" t="s">
        <v>3534</v>
      </c>
      <c r="I368" s="106" t="s">
        <v>2535</v>
      </c>
      <c r="J368" s="106" t="s">
        <v>3542</v>
      </c>
    </row>
    <row r="369" spans="1:10">
      <c r="A369" s="104"/>
      <c r="B369" s="106"/>
      <c r="C369" s="106"/>
      <c r="G369" s="106" t="s">
        <v>2527</v>
      </c>
      <c r="H369" s="106" t="s">
        <v>3534</v>
      </c>
      <c r="I369" s="106" t="s">
        <v>2536</v>
      </c>
      <c r="J369" s="106" t="s">
        <v>3543</v>
      </c>
    </row>
    <row r="370" spans="1:10">
      <c r="A370" s="104"/>
      <c r="B370" s="106"/>
      <c r="C370" s="106"/>
      <c r="G370" s="106" t="s">
        <v>2537</v>
      </c>
      <c r="H370" s="106" t="s">
        <v>3544</v>
      </c>
      <c r="I370" s="106" t="s">
        <v>2538</v>
      </c>
      <c r="J370" s="106" t="s">
        <v>3545</v>
      </c>
    </row>
    <row r="371" spans="1:10">
      <c r="A371" s="104"/>
      <c r="B371" s="106"/>
      <c r="C371" s="106"/>
      <c r="G371" s="106" t="s">
        <v>2537</v>
      </c>
      <c r="H371" s="106" t="s">
        <v>3544</v>
      </c>
      <c r="I371" s="106" t="s">
        <v>2539</v>
      </c>
      <c r="J371" s="106" t="s">
        <v>3546</v>
      </c>
    </row>
    <row r="372" spans="1:10">
      <c r="A372" s="104"/>
      <c r="B372" s="106"/>
      <c r="C372" s="106"/>
      <c r="G372" s="106" t="s">
        <v>2540</v>
      </c>
      <c r="H372" s="106" t="s">
        <v>3547</v>
      </c>
      <c r="I372" s="106" t="s">
        <v>2541</v>
      </c>
      <c r="J372" s="106" t="s">
        <v>3548</v>
      </c>
    </row>
    <row r="373" spans="1:10">
      <c r="A373" s="104"/>
      <c r="B373" s="106"/>
      <c r="C373" s="106"/>
      <c r="G373" s="106" t="s">
        <v>2540</v>
      </c>
      <c r="H373" s="106" t="s">
        <v>3547</v>
      </c>
      <c r="I373" s="106" t="s">
        <v>2542</v>
      </c>
      <c r="J373" s="106" t="s">
        <v>3549</v>
      </c>
    </row>
    <row r="374" spans="1:10">
      <c r="A374" s="104"/>
      <c r="B374" s="106"/>
      <c r="C374" s="106"/>
      <c r="G374" s="106" t="s">
        <v>2540</v>
      </c>
      <c r="H374" s="106" t="s">
        <v>3547</v>
      </c>
      <c r="I374" s="106" t="s">
        <v>2543</v>
      </c>
      <c r="J374" s="106" t="s">
        <v>3550</v>
      </c>
    </row>
    <row r="375" spans="1:10">
      <c r="A375" s="104"/>
      <c r="B375" s="106"/>
      <c r="C375" s="106"/>
      <c r="G375" s="106" t="s">
        <v>2540</v>
      </c>
      <c r="H375" s="106" t="s">
        <v>3547</v>
      </c>
      <c r="I375" s="106" t="s">
        <v>2544</v>
      </c>
      <c r="J375" s="106" t="s">
        <v>3551</v>
      </c>
    </row>
    <row r="376" spans="1:10">
      <c r="A376" s="104"/>
      <c r="B376" s="106"/>
      <c r="C376" s="106"/>
      <c r="G376" s="106" t="s">
        <v>2540</v>
      </c>
      <c r="H376" s="106" t="s">
        <v>3547</v>
      </c>
      <c r="I376" s="106" t="s">
        <v>2545</v>
      </c>
      <c r="J376" s="106" t="s">
        <v>3552</v>
      </c>
    </row>
    <row r="377" spans="1:10">
      <c r="A377" s="104"/>
      <c r="B377" s="106"/>
      <c r="C377" s="106"/>
      <c r="G377" s="106" t="s">
        <v>2540</v>
      </c>
      <c r="H377" s="106" t="s">
        <v>3547</v>
      </c>
      <c r="I377" s="106" t="s">
        <v>2546</v>
      </c>
      <c r="J377" s="106" t="s">
        <v>3553</v>
      </c>
    </row>
    <row r="378" spans="1:10">
      <c r="A378" s="104"/>
      <c r="B378" s="106"/>
      <c r="C378" s="106"/>
      <c r="G378" s="106" t="s">
        <v>2540</v>
      </c>
      <c r="H378" s="106" t="s">
        <v>3547</v>
      </c>
      <c r="I378" s="106" t="s">
        <v>2547</v>
      </c>
      <c r="J378" s="106" t="s">
        <v>3554</v>
      </c>
    </row>
    <row r="379" spans="1:10">
      <c r="A379" s="104"/>
      <c r="B379" s="106"/>
      <c r="C379" s="106"/>
      <c r="G379" s="106" t="s">
        <v>2548</v>
      </c>
      <c r="H379" s="106" t="s">
        <v>3555</v>
      </c>
      <c r="I379" s="106" t="s">
        <v>2549</v>
      </c>
      <c r="J379" s="106" t="s">
        <v>3556</v>
      </c>
    </row>
    <row r="380" spans="1:10">
      <c r="A380" s="104"/>
      <c r="B380" s="106"/>
      <c r="C380" s="106"/>
      <c r="G380" s="106" t="s">
        <v>2548</v>
      </c>
      <c r="H380" s="106" t="s">
        <v>3555</v>
      </c>
      <c r="I380" s="106" t="s">
        <v>2550</v>
      </c>
      <c r="J380" s="106" t="s">
        <v>3557</v>
      </c>
    </row>
    <row r="381" spans="1:10">
      <c r="A381" s="104"/>
      <c r="B381" s="106"/>
      <c r="C381" s="106"/>
      <c r="G381" s="106" t="s">
        <v>2548</v>
      </c>
      <c r="H381" s="106" t="s">
        <v>3555</v>
      </c>
      <c r="I381" s="106" t="s">
        <v>2551</v>
      </c>
      <c r="J381" s="106" t="s">
        <v>3558</v>
      </c>
    </row>
    <row r="382" spans="1:10">
      <c r="A382" s="104"/>
      <c r="B382" s="106"/>
      <c r="C382" s="106"/>
      <c r="G382" s="106" t="s">
        <v>2548</v>
      </c>
      <c r="H382" s="106" t="s">
        <v>3555</v>
      </c>
      <c r="I382" s="106" t="s">
        <v>2552</v>
      </c>
      <c r="J382" s="106" t="s">
        <v>3559</v>
      </c>
    </row>
    <row r="383" spans="1:10">
      <c r="A383" s="104"/>
      <c r="B383" s="106"/>
      <c r="C383" s="106"/>
      <c r="G383" s="106" t="s">
        <v>2548</v>
      </c>
      <c r="H383" s="106" t="s">
        <v>3555</v>
      </c>
      <c r="I383" s="106" t="s">
        <v>2553</v>
      </c>
      <c r="J383" s="106" t="s">
        <v>3560</v>
      </c>
    </row>
    <row r="384" spans="1:10">
      <c r="A384" s="104"/>
      <c r="B384" s="106"/>
      <c r="C384" s="106"/>
      <c r="G384" s="106" t="s">
        <v>2548</v>
      </c>
      <c r="H384" s="106" t="s">
        <v>3555</v>
      </c>
      <c r="I384" s="106" t="s">
        <v>2554</v>
      </c>
      <c r="J384" s="106" t="s">
        <v>3561</v>
      </c>
    </row>
    <row r="385" spans="1:10">
      <c r="A385" s="104"/>
      <c r="B385" s="106"/>
      <c r="C385" s="106"/>
      <c r="G385" s="106" t="s">
        <v>2548</v>
      </c>
      <c r="H385" s="106" t="s">
        <v>3555</v>
      </c>
      <c r="I385" s="106" t="s">
        <v>2555</v>
      </c>
      <c r="J385" s="106" t="s">
        <v>3562</v>
      </c>
    </row>
    <row r="386" spans="1:10">
      <c r="A386" s="104"/>
      <c r="B386" s="106"/>
      <c r="C386" s="106"/>
      <c r="G386" s="106" t="s">
        <v>2556</v>
      </c>
      <c r="H386" s="106" t="s">
        <v>3563</v>
      </c>
      <c r="I386" s="106" t="s">
        <v>2557</v>
      </c>
      <c r="J386" s="106" t="s">
        <v>3563</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3564</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3565</v>
      </c>
      <c r="I585" s="106" t="s">
        <v>3073</v>
      </c>
      <c r="J585" s="106" t="s">
        <v>3566</v>
      </c>
    </row>
    <row r="586" spans="1:10">
      <c r="A586" s="104"/>
      <c r="B586" s="106"/>
      <c r="C586" s="106"/>
      <c r="G586" s="106" t="s">
        <v>3072</v>
      </c>
      <c r="H586" s="106" t="s">
        <v>3565</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3567</v>
      </c>
      <c r="I588" s="106" t="s">
        <v>3080</v>
      </c>
      <c r="J588" s="106" t="s">
        <v>3568</v>
      </c>
    </row>
    <row r="589" spans="1:10">
      <c r="A589" s="104"/>
      <c r="B589" s="106"/>
      <c r="C589" s="106"/>
      <c r="G589" s="106" t="s">
        <v>3079</v>
      </c>
      <c r="H589" s="106" t="s">
        <v>3567</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3569</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3570</v>
      </c>
    </row>
    <row r="45" spans="1:2">
      <c r="A45" s="112" t="s">
        <v>851</v>
      </c>
      <c r="B45" s="113" t="s">
        <v>3571</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3572</v>
      </c>
    </row>
    <row r="453" spans="1:2">
      <c r="A453" s="112">
        <v>5831</v>
      </c>
      <c r="B453" s="113" t="s">
        <v>1243</v>
      </c>
    </row>
    <row r="454" spans="1:2">
      <c r="A454" s="112">
        <v>5832</v>
      </c>
      <c r="B454" s="113" t="s">
        <v>3573</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40"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0" t="s">
        <v>33</v>
      </c>
      <c r="B1" s="379"/>
      <c r="C1" s="379"/>
      <c r="D1" s="379"/>
      <c r="E1" s="379"/>
      <c r="I1" s="179"/>
    </row>
    <row r="2" spans="1:9" ht="56.25" customHeight="1"/>
    <row r="3" spans="1:9" ht="17.25" customHeight="1">
      <c r="A3" s="380" t="s">
        <v>1641</v>
      </c>
      <c r="B3" s="381"/>
      <c r="C3" s="381"/>
      <c r="D3" s="381"/>
      <c r="E3" s="381"/>
      <c r="F3" s="381"/>
      <c r="G3" s="381"/>
      <c r="H3" s="381"/>
      <c r="I3" s="381"/>
    </row>
    <row r="5" spans="1:9" ht="18.75" customHeight="1">
      <c r="A5" s="382" t="s">
        <v>1642</v>
      </c>
      <c r="B5" s="381"/>
      <c r="C5" s="381"/>
      <c r="D5" s="381"/>
      <c r="E5" s="381"/>
      <c r="F5" s="381"/>
      <c r="G5" s="381"/>
      <c r="H5" s="381"/>
      <c r="I5" s="381"/>
    </row>
    <row r="6" spans="1:9" ht="54" customHeight="1">
      <c r="A6" s="383" t="s">
        <v>3340</v>
      </c>
      <c r="B6" s="384"/>
      <c r="C6" s="384"/>
      <c r="D6" s="384"/>
      <c r="E6" s="384"/>
      <c r="F6" s="384"/>
      <c r="G6" s="384"/>
      <c r="H6" s="384"/>
      <c r="I6" s="384"/>
    </row>
    <row r="7" spans="1:9" ht="59.25" customHeight="1">
      <c r="A7" s="385" t="s">
        <v>3341</v>
      </c>
      <c r="B7" s="384"/>
      <c r="C7" s="384"/>
      <c r="D7" s="384"/>
      <c r="E7" s="384"/>
      <c r="F7" s="384"/>
      <c r="G7" s="384"/>
      <c r="H7" s="384"/>
      <c r="I7" s="384"/>
    </row>
    <row r="8" spans="1:9" s="321" customFormat="1" ht="18.75" customHeight="1">
      <c r="A8" s="386" t="s">
        <v>1643</v>
      </c>
      <c r="B8" s="387"/>
      <c r="C8" s="387"/>
      <c r="D8" s="387"/>
      <c r="E8" s="387"/>
      <c r="F8" s="387"/>
      <c r="G8" s="387"/>
      <c r="H8" s="387"/>
      <c r="I8" s="387"/>
    </row>
    <row r="9" spans="1:9" s="321" customFormat="1" ht="61.5" customHeight="1">
      <c r="A9" s="334" t="s">
        <v>1644</v>
      </c>
      <c r="B9" s="387"/>
      <c r="C9" s="387"/>
      <c r="D9" s="387"/>
      <c r="E9" s="387"/>
      <c r="F9" s="387"/>
      <c r="G9" s="387"/>
      <c r="H9" s="387"/>
      <c r="I9" s="387"/>
    </row>
    <row r="10" spans="1:9" s="321" customFormat="1" ht="48.75" customHeight="1">
      <c r="A10" s="334" t="s">
        <v>3623</v>
      </c>
      <c r="B10" s="387"/>
      <c r="C10" s="387"/>
      <c r="D10" s="387"/>
      <c r="E10" s="387"/>
      <c r="F10" s="387"/>
      <c r="G10" s="387"/>
      <c r="H10" s="387"/>
      <c r="I10" s="387"/>
    </row>
    <row r="11" spans="1:9" s="321" customFormat="1" ht="35.25" customHeight="1">
      <c r="A11" s="334" t="s">
        <v>1645</v>
      </c>
      <c r="B11" s="387"/>
      <c r="C11" s="387"/>
      <c r="D11" s="387"/>
      <c r="E11" s="387"/>
      <c r="F11" s="387"/>
      <c r="G11" s="387"/>
      <c r="H11" s="387"/>
      <c r="I11" s="387"/>
    </row>
    <row r="12" spans="1:9" s="321" customFormat="1" ht="35.25" customHeight="1">
      <c r="A12" s="334" t="s">
        <v>3624</v>
      </c>
      <c r="B12" s="387"/>
      <c r="C12" s="387"/>
      <c r="D12" s="387"/>
      <c r="E12" s="387"/>
      <c r="F12" s="387"/>
      <c r="G12" s="387"/>
      <c r="H12" s="387"/>
      <c r="I12" s="387"/>
    </row>
    <row r="13" spans="1:9" s="321" customFormat="1" ht="18" customHeight="1">
      <c r="A13" s="388" t="s">
        <v>1646</v>
      </c>
      <c r="B13" s="387"/>
      <c r="C13" s="387"/>
      <c r="D13" s="387"/>
      <c r="E13" s="387"/>
      <c r="F13" s="387"/>
      <c r="G13" s="387"/>
      <c r="H13" s="387"/>
      <c r="I13" s="387"/>
    </row>
    <row r="14" spans="1:9" s="321" customFormat="1" ht="232.5" customHeight="1">
      <c r="B14" s="389" t="s">
        <v>3625</v>
      </c>
      <c r="C14" s="390"/>
      <c r="D14" s="390"/>
      <c r="E14" s="390"/>
      <c r="F14" s="390"/>
      <c r="G14" s="390"/>
      <c r="H14" s="390"/>
      <c r="I14" s="390"/>
    </row>
    <row r="15" spans="1:9" s="321" customFormat="1" ht="11.25" customHeight="1"/>
    <row r="16" spans="1:9" s="321" customFormat="1" ht="18.75" customHeight="1">
      <c r="A16" s="386" t="s">
        <v>3342</v>
      </c>
      <c r="B16" s="387"/>
      <c r="C16" s="387"/>
      <c r="D16" s="387"/>
      <c r="E16" s="387"/>
      <c r="F16" s="387"/>
      <c r="G16" s="387"/>
      <c r="H16" s="387"/>
      <c r="I16" s="387"/>
    </row>
    <row r="17" spans="1:10" s="321" customFormat="1" ht="39" customHeight="1">
      <c r="A17" s="391" t="s">
        <v>3626</v>
      </c>
      <c r="B17" s="387"/>
      <c r="C17" s="387"/>
      <c r="D17" s="387"/>
      <c r="E17" s="387"/>
      <c r="F17" s="387"/>
      <c r="G17" s="387"/>
      <c r="H17" s="387"/>
      <c r="I17" s="387"/>
    </row>
    <row r="18" spans="1:10" s="321" customFormat="1" ht="115.5" customHeight="1">
      <c r="D18"/>
      <c r="E18" s="392"/>
      <c r="F18" s="392"/>
      <c r="G18" s="392"/>
      <c r="H18" s="392"/>
      <c r="I18" s="392"/>
    </row>
    <row r="19" spans="1:10" s="321" customFormat="1" ht="74.25" customHeight="1">
      <c r="A19" s="393" t="s">
        <v>3627</v>
      </c>
      <c r="B19" s="394"/>
      <c r="C19" s="394"/>
      <c r="D19" s="394"/>
      <c r="E19" s="394"/>
      <c r="F19" s="394"/>
      <c r="G19" s="394"/>
      <c r="H19" s="394"/>
      <c r="I19" s="394"/>
    </row>
    <row r="20" spans="1:10" s="321" customFormat="1" ht="54" customHeight="1">
      <c r="A20" s="393" t="s">
        <v>3628</v>
      </c>
      <c r="B20" s="394"/>
      <c r="C20" s="394"/>
      <c r="D20" s="394"/>
      <c r="E20" s="394"/>
      <c r="F20" s="394"/>
      <c r="G20" s="394"/>
      <c r="H20" s="394"/>
      <c r="I20" s="394"/>
    </row>
    <row r="21" spans="1:10" s="321" customFormat="1" ht="30" customHeight="1">
      <c r="A21" s="393" t="s">
        <v>3629</v>
      </c>
      <c r="B21" s="396"/>
      <c r="C21" s="396"/>
      <c r="D21" s="396"/>
      <c r="E21" s="396"/>
      <c r="F21" s="396"/>
      <c r="G21" s="396"/>
      <c r="H21" s="396"/>
      <c r="I21" s="396"/>
    </row>
    <row r="22" spans="1:10" s="321" customFormat="1" ht="227.25" customHeight="1">
      <c r="A22" s="322"/>
      <c r="B22" s="389" t="s">
        <v>3634</v>
      </c>
      <c r="C22" s="334"/>
      <c r="D22" s="334"/>
      <c r="E22" s="334"/>
      <c r="F22" s="334"/>
      <c r="G22" s="334"/>
      <c r="H22" s="334"/>
      <c r="I22" s="334"/>
      <c r="J22" s="324"/>
    </row>
    <row r="23" spans="1:10" s="321" customFormat="1" ht="94.5" customHeight="1">
      <c r="A23" s="391" t="s">
        <v>3630</v>
      </c>
      <c r="B23" s="387"/>
      <c r="C23" s="387"/>
      <c r="D23" s="387"/>
      <c r="E23" s="387"/>
      <c r="F23" s="387"/>
      <c r="G23" s="387"/>
      <c r="H23" s="387"/>
      <c r="I23" s="387"/>
    </row>
    <row r="24" spans="1:10" s="321" customFormat="1" ht="199.5" customHeight="1">
      <c r="B24" s="389" t="s">
        <v>3631</v>
      </c>
      <c r="C24" s="334"/>
      <c r="D24" s="334"/>
      <c r="E24" s="334"/>
      <c r="F24" s="334"/>
      <c r="G24" s="334"/>
      <c r="H24" s="334"/>
      <c r="I24" s="334"/>
    </row>
    <row r="25" spans="1:10" s="321" customFormat="1" ht="19.5" customHeight="1">
      <c r="B25" s="323"/>
      <c r="C25" s="318"/>
      <c r="D25" s="318"/>
      <c r="E25" s="318"/>
      <c r="F25" s="318"/>
      <c r="G25" s="318"/>
      <c r="H25" s="318"/>
      <c r="I25" s="318"/>
    </row>
    <row r="26" spans="1:10" s="321" customFormat="1" ht="18.75" customHeight="1">
      <c r="A26" s="386" t="s">
        <v>1647</v>
      </c>
      <c r="B26" s="387"/>
      <c r="C26" s="387"/>
      <c r="D26" s="387"/>
      <c r="E26" s="387"/>
      <c r="F26" s="387"/>
      <c r="G26" s="387"/>
      <c r="H26" s="387"/>
      <c r="I26" s="387"/>
    </row>
    <row r="27" spans="1:10" s="321" customFormat="1" ht="70.5" customHeight="1">
      <c r="B27" s="395" t="s">
        <v>3632</v>
      </c>
      <c r="C27" s="334"/>
      <c r="D27" s="334"/>
      <c r="E27" s="334"/>
      <c r="F27" s="334"/>
      <c r="G27" s="334"/>
      <c r="H27" s="334"/>
      <c r="I27" s="334"/>
    </row>
    <row r="28" spans="1:10" s="321" customFormat="1" ht="60.75" customHeight="1">
      <c r="B28" s="395" t="s">
        <v>3343</v>
      </c>
      <c r="C28" s="390"/>
      <c r="D28" s="390"/>
      <c r="E28" s="390"/>
      <c r="F28" s="390"/>
      <c r="G28" s="390"/>
      <c r="H28" s="390"/>
      <c r="I28" s="390"/>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C53" sqref="C53:C5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0" t="s">
        <v>33</v>
      </c>
      <c r="B1" s="341"/>
      <c r="C1" s="342"/>
      <c r="D1" s="1"/>
      <c r="E1" s="348" t="s">
        <v>102</v>
      </c>
      <c r="F1" s="348"/>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3331</v>
      </c>
      <c r="B4" s="43"/>
      <c r="C4" s="5"/>
      <c r="D4" s="5"/>
      <c r="E4" s="5"/>
      <c r="F4" s="5"/>
      <c r="G4" s="6"/>
    </row>
    <row r="5" spans="1:8" s="8" customFormat="1" ht="6" customHeight="1">
      <c r="A5" s="49"/>
      <c r="B5" s="50"/>
      <c r="C5" s="7"/>
      <c r="D5" s="7"/>
      <c r="E5" s="7"/>
      <c r="F5" s="7"/>
    </row>
    <row r="6" spans="1:8" s="8" customFormat="1" ht="15" customHeight="1" thickBot="1">
      <c r="A6" s="343" t="s">
        <v>3636</v>
      </c>
      <c r="B6" s="344"/>
      <c r="C6" s="9"/>
      <c r="D6" s="9"/>
    </row>
    <row r="7" spans="1:8" s="2" customFormat="1" ht="21.75" customHeight="1">
      <c r="A7" s="51"/>
      <c r="B7" s="345"/>
      <c r="C7" s="347"/>
      <c r="D7" s="347"/>
      <c r="E7" s="347"/>
      <c r="F7" s="304"/>
    </row>
    <row r="8" spans="1:8" s="2" customFormat="1" ht="21.75" customHeight="1">
      <c r="A8" s="52"/>
      <c r="B8" s="346"/>
      <c r="C8" s="45" t="s">
        <v>35</v>
      </c>
      <c r="D8" s="45" t="s">
        <v>36</v>
      </c>
      <c r="E8" s="45" t="s">
        <v>37</v>
      </c>
      <c r="F8" s="45" t="s">
        <v>38</v>
      </c>
    </row>
    <row r="9" spans="1:8" s="8" customFormat="1" ht="26.25" customHeight="1">
      <c r="A9" s="53"/>
      <c r="B9" s="54" t="s">
        <v>38</v>
      </c>
      <c r="C9" s="155">
        <f>SUM(C12:C15)</f>
        <v>740</v>
      </c>
      <c r="D9" s="155">
        <f>SUM(D12:D15)</f>
        <v>1</v>
      </c>
      <c r="E9" s="155">
        <f>SUM(E12:E15)</f>
        <v>1</v>
      </c>
      <c r="F9" s="155">
        <f>SUM(F12:F15)</f>
        <v>742</v>
      </c>
      <c r="G9" s="10"/>
      <c r="H9" s="308"/>
    </row>
    <row r="10" spans="1:8" s="8" customFormat="1" ht="11.25" customHeight="1">
      <c r="A10" s="53"/>
      <c r="B10" s="55"/>
      <c r="C10" s="285"/>
      <c r="D10" s="285"/>
      <c r="E10" s="285"/>
      <c r="F10" s="285"/>
      <c r="G10" s="10"/>
    </row>
    <row r="11" spans="1:8" s="8" customFormat="1" ht="13.5" customHeight="1">
      <c r="A11" s="53"/>
      <c r="B11" s="55" t="s">
        <v>9</v>
      </c>
      <c r="C11" s="285"/>
      <c r="D11" s="285"/>
      <c r="E11" s="285"/>
      <c r="F11" s="285"/>
      <c r="G11" s="10"/>
    </row>
    <row r="12" spans="1:8" s="8" customFormat="1" ht="13.5" customHeight="1">
      <c r="A12" s="56"/>
      <c r="B12" s="57" t="s">
        <v>5</v>
      </c>
      <c r="C12" s="300">
        <f>SUM(C17:C20)</f>
        <v>34</v>
      </c>
      <c r="D12" s="300">
        <f>SUM(D17:D20)</f>
        <v>0</v>
      </c>
      <c r="E12" s="300">
        <f>SUM(E17:E20)</f>
        <v>0</v>
      </c>
      <c r="F12" s="155">
        <f>SUM(C12:E12)</f>
        <v>34</v>
      </c>
    </row>
    <row r="13" spans="1:8" s="8" customFormat="1" ht="13.5" customHeight="1">
      <c r="A13" s="56"/>
      <c r="B13" s="57" t="s">
        <v>6</v>
      </c>
      <c r="C13" s="300">
        <f>SUM(C21:C41)</f>
        <v>239</v>
      </c>
      <c r="D13" s="300">
        <f>SUM(D21:D41)</f>
        <v>1</v>
      </c>
      <c r="E13" s="300">
        <f>SUM(E21:E41)</f>
        <v>0</v>
      </c>
      <c r="F13" s="155">
        <f t="shared" ref="F13:F15" si="0">SUM(C13:E13)</f>
        <v>240</v>
      </c>
    </row>
    <row r="14" spans="1:8" s="8" customFormat="1" ht="13.5" customHeight="1">
      <c r="A14" s="56"/>
      <c r="B14" s="57" t="s">
        <v>44</v>
      </c>
      <c r="C14" s="300">
        <f>SUM(C42:C44)</f>
        <v>82</v>
      </c>
      <c r="D14" s="300">
        <f>SUM(D42:D44)</f>
        <v>0</v>
      </c>
      <c r="E14" s="300">
        <f>SUM(E42:E44)</f>
        <v>0</v>
      </c>
      <c r="F14" s="155">
        <f t="shared" si="0"/>
        <v>82</v>
      </c>
    </row>
    <row r="15" spans="1:8" s="8" customFormat="1" ht="13.5" customHeight="1">
      <c r="A15" s="56"/>
      <c r="B15" s="57" t="s">
        <v>7</v>
      </c>
      <c r="C15" s="300">
        <f>SUM(C45:C101)</f>
        <v>385</v>
      </c>
      <c r="D15" s="300">
        <f>SUM(D45:D101)</f>
        <v>0</v>
      </c>
      <c r="E15" s="300">
        <f>SUM(E45:E101)</f>
        <v>1</v>
      </c>
      <c r="F15" s="155">
        <f t="shared" si="0"/>
        <v>386</v>
      </c>
    </row>
    <row r="16" spans="1:8" s="8" customFormat="1" ht="9" customHeight="1">
      <c r="A16" s="56"/>
      <c r="B16" s="57"/>
      <c r="C16" s="234"/>
      <c r="D16" s="234"/>
      <c r="E16" s="234"/>
      <c r="F16" s="234"/>
    </row>
    <row r="17" spans="1:68" s="8" customFormat="1" ht="13.5" customHeight="1">
      <c r="A17" s="56"/>
      <c r="B17" s="55" t="s">
        <v>10</v>
      </c>
      <c r="C17" s="234"/>
      <c r="D17" s="234"/>
      <c r="E17" s="234"/>
      <c r="F17" s="234"/>
    </row>
    <row r="18" spans="1:68" s="88" customFormat="1" ht="15" customHeight="1">
      <c r="A18" s="58"/>
      <c r="B18" s="120" t="s">
        <v>3359</v>
      </c>
      <c r="C18" s="235">
        <v>32</v>
      </c>
      <c r="D18" s="235">
        <v>0</v>
      </c>
      <c r="E18" s="235">
        <v>0</v>
      </c>
      <c r="F18" s="155">
        <f>SUM(C18:E18)</f>
        <v>32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3637</v>
      </c>
      <c r="C19" s="235">
        <v>1</v>
      </c>
      <c r="D19" s="235">
        <v>0</v>
      </c>
      <c r="E19" s="235">
        <v>0</v>
      </c>
      <c r="F19" s="155">
        <f t="shared" ref="F19:F74" si="1">SUM(C19:E19)</f>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3638</v>
      </c>
      <c r="C20" s="235">
        <v>1</v>
      </c>
      <c r="D20" s="235">
        <v>0</v>
      </c>
      <c r="E20" s="235">
        <v>0</v>
      </c>
      <c r="F20" s="155">
        <f t="shared" si="1"/>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3461</v>
      </c>
      <c r="C21" s="235">
        <v>60</v>
      </c>
      <c r="D21" s="235">
        <v>0</v>
      </c>
      <c r="E21" s="235">
        <v>0</v>
      </c>
      <c r="F21" s="155">
        <f t="shared" si="1"/>
        <v>60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3415</v>
      </c>
      <c r="C22" s="235">
        <v>11</v>
      </c>
      <c r="D22" s="235">
        <v>0</v>
      </c>
      <c r="E22" s="235">
        <v>0</v>
      </c>
      <c r="F22" s="155">
        <f t="shared" si="1"/>
        <v>11</v>
      </c>
      <c r="G22" s="11"/>
      <c r="H22" s="11"/>
      <c r="I22" s="11"/>
    </row>
    <row r="23" spans="1:68" s="88" customFormat="1" ht="15" customHeight="1">
      <c r="A23" s="59"/>
      <c r="B23" s="120" t="s">
        <v>3360</v>
      </c>
      <c r="C23" s="235">
        <v>5</v>
      </c>
      <c r="D23" s="235">
        <v>0</v>
      </c>
      <c r="E23" s="235">
        <v>0</v>
      </c>
      <c r="F23" s="155">
        <f t="shared" si="1"/>
        <v>5</v>
      </c>
      <c r="G23" s="11"/>
      <c r="H23" s="11"/>
      <c r="I23" s="11"/>
    </row>
    <row r="24" spans="1:68" s="88" customFormat="1" ht="15" customHeight="1">
      <c r="A24" s="59"/>
      <c r="B24" s="120" t="s">
        <v>3639</v>
      </c>
      <c r="C24" s="235">
        <v>1</v>
      </c>
      <c r="D24" s="235">
        <v>0</v>
      </c>
      <c r="E24" s="235">
        <v>0</v>
      </c>
      <c r="F24" s="155">
        <f t="shared" si="1"/>
        <v>1</v>
      </c>
      <c r="G24" s="11"/>
      <c r="H24" s="11"/>
      <c r="I24" s="11"/>
    </row>
    <row r="25" spans="1:68" s="88" customFormat="1" ht="15" customHeight="1">
      <c r="A25" s="59"/>
      <c r="B25" s="120" t="s">
        <v>3361</v>
      </c>
      <c r="C25" s="235">
        <v>24</v>
      </c>
      <c r="D25" s="235">
        <v>0</v>
      </c>
      <c r="E25" s="235">
        <v>0</v>
      </c>
      <c r="F25" s="155">
        <f t="shared" si="1"/>
        <v>24</v>
      </c>
      <c r="G25" s="11"/>
      <c r="H25" s="11"/>
      <c r="I25" s="11"/>
    </row>
    <row r="26" spans="1:68" s="88" customFormat="1" ht="15" customHeight="1">
      <c r="A26" s="59"/>
      <c r="B26" s="120" t="s">
        <v>3428</v>
      </c>
      <c r="C26" s="235">
        <v>11</v>
      </c>
      <c r="D26" s="235">
        <v>0</v>
      </c>
      <c r="E26" s="235">
        <v>0</v>
      </c>
      <c r="F26" s="155">
        <f t="shared" si="1"/>
        <v>11</v>
      </c>
      <c r="G26" s="11"/>
      <c r="H26" s="11"/>
      <c r="I26" s="11"/>
    </row>
    <row r="27" spans="1:68" s="88" customFormat="1" ht="15" customHeight="1">
      <c r="A27" s="59"/>
      <c r="B27" s="120" t="s">
        <v>3362</v>
      </c>
      <c r="C27" s="235">
        <v>2</v>
      </c>
      <c r="D27" s="235">
        <v>0</v>
      </c>
      <c r="E27" s="235">
        <v>0</v>
      </c>
      <c r="F27" s="155">
        <f t="shared" si="1"/>
        <v>2</v>
      </c>
      <c r="G27" s="11"/>
      <c r="H27" s="11"/>
      <c r="I27" s="11"/>
    </row>
    <row r="28" spans="1:68" s="88" customFormat="1" ht="15" customHeight="1">
      <c r="A28" s="58"/>
      <c r="B28" s="120" t="s">
        <v>3449</v>
      </c>
      <c r="C28" s="235">
        <v>4</v>
      </c>
      <c r="D28" s="235">
        <v>0</v>
      </c>
      <c r="E28" s="235">
        <v>0</v>
      </c>
      <c r="F28" s="155">
        <f t="shared" si="1"/>
        <v>4</v>
      </c>
      <c r="G28" s="11"/>
      <c r="H28" s="11"/>
      <c r="I28" s="11"/>
    </row>
    <row r="29" spans="1:68" s="88" customFormat="1" ht="15" customHeight="1">
      <c r="A29" s="59"/>
      <c r="B29" s="120" t="s">
        <v>3429</v>
      </c>
      <c r="C29" s="235">
        <v>6</v>
      </c>
      <c r="D29" s="235">
        <v>0</v>
      </c>
      <c r="E29" s="235">
        <v>0</v>
      </c>
      <c r="F29" s="155">
        <f t="shared" si="1"/>
        <v>6</v>
      </c>
      <c r="G29" s="11"/>
      <c r="H29" s="11"/>
      <c r="I29" s="11"/>
    </row>
    <row r="30" spans="1:68" s="88" customFormat="1" ht="15" customHeight="1">
      <c r="A30" s="59"/>
      <c r="B30" s="120" t="s">
        <v>3450</v>
      </c>
      <c r="C30" s="235">
        <v>20</v>
      </c>
      <c r="D30" s="235">
        <v>0</v>
      </c>
      <c r="E30" s="235">
        <v>0</v>
      </c>
      <c r="F30" s="155">
        <f t="shared" si="1"/>
        <v>20</v>
      </c>
      <c r="G30" s="11"/>
      <c r="H30" s="11"/>
      <c r="I30" s="11"/>
    </row>
    <row r="31" spans="1:68" s="88" customFormat="1" ht="15" customHeight="1">
      <c r="A31" s="59"/>
      <c r="B31" s="120" t="s">
        <v>3451</v>
      </c>
      <c r="C31" s="235">
        <v>11</v>
      </c>
      <c r="D31" s="235">
        <v>0</v>
      </c>
      <c r="E31" s="235">
        <v>0</v>
      </c>
      <c r="F31" s="155">
        <f t="shared" si="1"/>
        <v>11</v>
      </c>
      <c r="G31" s="11"/>
      <c r="H31" s="11"/>
      <c r="I31" s="11"/>
    </row>
    <row r="32" spans="1:68" s="88" customFormat="1" ht="15" customHeight="1">
      <c r="A32" s="59"/>
      <c r="B32" s="120" t="s">
        <v>3462</v>
      </c>
      <c r="C32" s="235">
        <v>3</v>
      </c>
      <c r="D32" s="235">
        <v>0</v>
      </c>
      <c r="E32" s="235">
        <v>0</v>
      </c>
      <c r="F32" s="155">
        <f t="shared" si="1"/>
        <v>3</v>
      </c>
      <c r="G32" s="11"/>
      <c r="H32" s="11"/>
      <c r="I32" s="11"/>
    </row>
    <row r="33" spans="1:9" s="88" customFormat="1" ht="15" customHeight="1">
      <c r="A33" s="59"/>
      <c r="B33" s="120" t="s">
        <v>3452</v>
      </c>
      <c r="C33" s="235">
        <v>28</v>
      </c>
      <c r="D33" s="235">
        <v>0</v>
      </c>
      <c r="E33" s="235">
        <v>0</v>
      </c>
      <c r="F33" s="155">
        <f t="shared" si="1"/>
        <v>28</v>
      </c>
      <c r="G33" s="11"/>
      <c r="H33" s="11"/>
      <c r="I33" s="11"/>
    </row>
    <row r="34" spans="1:9" s="88" customFormat="1" ht="15" customHeight="1">
      <c r="A34" s="59"/>
      <c r="B34" s="120" t="s">
        <v>3463</v>
      </c>
      <c r="C34" s="235">
        <v>3</v>
      </c>
      <c r="D34" s="235">
        <v>0</v>
      </c>
      <c r="E34" s="235">
        <v>0</v>
      </c>
      <c r="F34" s="155">
        <f t="shared" si="1"/>
        <v>3</v>
      </c>
      <c r="G34" s="11"/>
      <c r="H34" s="11"/>
      <c r="I34" s="11"/>
    </row>
    <row r="35" spans="1:9" s="88" customFormat="1" ht="16.899999999999999" customHeight="1">
      <c r="A35" s="59"/>
      <c r="B35" s="120" t="s">
        <v>3416</v>
      </c>
      <c r="C35" s="235">
        <v>8</v>
      </c>
      <c r="D35" s="235">
        <v>0</v>
      </c>
      <c r="E35" s="235">
        <v>0</v>
      </c>
      <c r="F35" s="155">
        <f t="shared" si="1"/>
        <v>8</v>
      </c>
      <c r="G35" s="11"/>
      <c r="H35" s="11"/>
      <c r="I35" s="11"/>
    </row>
    <row r="36" spans="1:9" s="88" customFormat="1" ht="25.15" customHeight="1">
      <c r="A36" s="59"/>
      <c r="B36" s="120" t="s">
        <v>3430</v>
      </c>
      <c r="C36" s="235">
        <v>18</v>
      </c>
      <c r="D36" s="235">
        <v>0</v>
      </c>
      <c r="E36" s="235">
        <v>0</v>
      </c>
      <c r="F36" s="155">
        <f t="shared" si="1"/>
        <v>18</v>
      </c>
      <c r="G36" s="11"/>
      <c r="H36" s="11"/>
    </row>
    <row r="37" spans="1:9" s="88" customFormat="1" ht="15" customHeight="1">
      <c r="A37" s="59"/>
      <c r="B37" s="120" t="s">
        <v>3417</v>
      </c>
      <c r="C37" s="235">
        <v>2</v>
      </c>
      <c r="D37" s="235">
        <v>0</v>
      </c>
      <c r="E37" s="235">
        <v>0</v>
      </c>
      <c r="F37" s="155">
        <f t="shared" si="1"/>
        <v>2</v>
      </c>
      <c r="G37" s="11"/>
      <c r="H37" s="11"/>
    </row>
    <row r="38" spans="1:9" s="88" customFormat="1" ht="15" customHeight="1">
      <c r="A38" s="59"/>
      <c r="B38" s="120" t="s">
        <v>3418</v>
      </c>
      <c r="C38" s="235">
        <v>9</v>
      </c>
      <c r="D38" s="235">
        <v>1</v>
      </c>
      <c r="E38" s="235">
        <v>0</v>
      </c>
      <c r="F38" s="155">
        <f t="shared" si="1"/>
        <v>10</v>
      </c>
      <c r="G38" s="11"/>
      <c r="H38" s="11"/>
    </row>
    <row r="39" spans="1:9" s="88" customFormat="1" ht="15" customHeight="1">
      <c r="A39" s="59"/>
      <c r="B39" s="120" t="s">
        <v>3419</v>
      </c>
      <c r="C39" s="235">
        <v>5</v>
      </c>
      <c r="D39" s="235">
        <v>0</v>
      </c>
      <c r="E39" s="235">
        <v>0</v>
      </c>
      <c r="F39" s="155">
        <f t="shared" si="1"/>
        <v>5</v>
      </c>
      <c r="G39" s="11"/>
      <c r="H39" s="11"/>
    </row>
    <row r="40" spans="1:9" s="88" customFormat="1" ht="15" customHeight="1">
      <c r="A40" s="59"/>
      <c r="B40" s="120" t="s">
        <v>3464</v>
      </c>
      <c r="C40" s="235">
        <v>1</v>
      </c>
      <c r="D40" s="235">
        <v>0</v>
      </c>
      <c r="E40" s="235">
        <v>0</v>
      </c>
      <c r="F40" s="155">
        <f t="shared" si="1"/>
        <v>1</v>
      </c>
      <c r="G40" s="11"/>
      <c r="H40" s="11"/>
      <c r="I40" s="11"/>
    </row>
    <row r="41" spans="1:9" s="88" customFormat="1" ht="15" customHeight="1">
      <c r="A41" s="59"/>
      <c r="B41" s="120" t="s">
        <v>3465</v>
      </c>
      <c r="C41" s="127">
        <v>7</v>
      </c>
      <c r="D41" s="127">
        <v>0</v>
      </c>
      <c r="E41" s="127">
        <v>0</v>
      </c>
      <c r="F41" s="155">
        <f t="shared" si="1"/>
        <v>7</v>
      </c>
      <c r="G41" s="11"/>
      <c r="H41" s="11"/>
    </row>
    <row r="42" spans="1:9" s="88" customFormat="1" ht="15" customHeight="1">
      <c r="A42" s="59"/>
      <c r="B42" s="120" t="s">
        <v>3363</v>
      </c>
      <c r="C42" s="127">
        <v>28</v>
      </c>
      <c r="D42" s="127">
        <v>0</v>
      </c>
      <c r="E42" s="127">
        <v>0</v>
      </c>
      <c r="F42" s="155">
        <f t="shared" si="1"/>
        <v>28</v>
      </c>
      <c r="G42" s="11"/>
      <c r="H42" s="11"/>
    </row>
    <row r="43" spans="1:9" s="88" customFormat="1" ht="15" customHeight="1">
      <c r="A43" s="59"/>
      <c r="B43" s="120" t="s">
        <v>3431</v>
      </c>
      <c r="C43" s="127">
        <v>4</v>
      </c>
      <c r="D43" s="127">
        <v>0</v>
      </c>
      <c r="E43" s="127">
        <v>0</v>
      </c>
      <c r="F43" s="155">
        <f t="shared" si="1"/>
        <v>4</v>
      </c>
      <c r="G43" s="11"/>
      <c r="H43" s="11"/>
    </row>
    <row r="44" spans="1:9" s="88" customFormat="1" ht="15" customHeight="1">
      <c r="A44" s="59"/>
      <c r="B44" s="120" t="s">
        <v>3364</v>
      </c>
      <c r="C44" s="127">
        <v>50</v>
      </c>
      <c r="D44" s="127">
        <v>0</v>
      </c>
      <c r="E44" s="127">
        <v>0</v>
      </c>
      <c r="F44" s="155">
        <f t="shared" si="1"/>
        <v>50</v>
      </c>
      <c r="G44" s="11"/>
      <c r="H44" s="11"/>
    </row>
    <row r="45" spans="1:9" s="88" customFormat="1" ht="15" customHeight="1">
      <c r="A45" s="59"/>
      <c r="B45" s="120" t="s">
        <v>3432</v>
      </c>
      <c r="C45" s="127">
        <v>16</v>
      </c>
      <c r="D45" s="127">
        <v>0</v>
      </c>
      <c r="E45" s="127">
        <v>0</v>
      </c>
      <c r="F45" s="155">
        <f t="shared" si="1"/>
        <v>16</v>
      </c>
      <c r="G45" s="11"/>
      <c r="H45" s="11"/>
    </row>
    <row r="46" spans="1:9" s="88" customFormat="1" ht="15" customHeight="1">
      <c r="A46" s="59"/>
      <c r="B46" s="120" t="s">
        <v>3365</v>
      </c>
      <c r="C46" s="127">
        <v>43</v>
      </c>
      <c r="D46" s="127">
        <v>0</v>
      </c>
      <c r="E46" s="127">
        <v>0</v>
      </c>
      <c r="F46" s="155">
        <f t="shared" si="1"/>
        <v>43</v>
      </c>
      <c r="G46" s="11"/>
      <c r="H46" s="11"/>
    </row>
    <row r="47" spans="1:9" s="88" customFormat="1" ht="15" customHeight="1">
      <c r="A47" s="59"/>
      <c r="B47" s="120" t="s">
        <v>3366</v>
      </c>
      <c r="C47" s="127">
        <v>38</v>
      </c>
      <c r="D47" s="127">
        <v>0</v>
      </c>
      <c r="E47" s="127">
        <v>0</v>
      </c>
      <c r="F47" s="155">
        <f t="shared" si="1"/>
        <v>38</v>
      </c>
      <c r="G47" s="11"/>
      <c r="H47" s="11"/>
    </row>
    <row r="48" spans="1:9" s="88" customFormat="1" ht="15" customHeight="1">
      <c r="A48" s="59"/>
      <c r="B48" s="120" t="s">
        <v>3367</v>
      </c>
      <c r="C48" s="127">
        <v>26</v>
      </c>
      <c r="D48" s="127">
        <v>0</v>
      </c>
      <c r="E48" s="127">
        <v>0</v>
      </c>
      <c r="F48" s="155">
        <f t="shared" si="1"/>
        <v>26</v>
      </c>
      <c r="G48" s="11"/>
      <c r="H48" s="11"/>
    </row>
    <row r="49" spans="1:8" s="88" customFormat="1" ht="15" customHeight="1">
      <c r="A49" s="59"/>
      <c r="B49" s="120" t="s">
        <v>3368</v>
      </c>
      <c r="C49" s="127">
        <v>1</v>
      </c>
      <c r="D49" s="127">
        <v>0</v>
      </c>
      <c r="E49" s="127">
        <v>0</v>
      </c>
      <c r="F49" s="155">
        <f t="shared" si="1"/>
        <v>1</v>
      </c>
      <c r="G49" s="11"/>
      <c r="H49" s="11"/>
    </row>
    <row r="50" spans="1:8" s="88" customFormat="1" ht="15" customHeight="1">
      <c r="A50" s="59"/>
      <c r="B50" s="120" t="s">
        <v>3369</v>
      </c>
      <c r="C50" s="127">
        <v>9</v>
      </c>
      <c r="D50" s="127">
        <v>0</v>
      </c>
      <c r="E50" s="127">
        <v>0</v>
      </c>
      <c r="F50" s="155">
        <f t="shared" si="1"/>
        <v>9</v>
      </c>
      <c r="G50" s="11"/>
      <c r="H50" s="11"/>
    </row>
    <row r="51" spans="1:8" s="88" customFormat="1" ht="15" customHeight="1">
      <c r="A51" s="59"/>
      <c r="B51" s="120" t="s">
        <v>3370</v>
      </c>
      <c r="C51" s="127">
        <v>4</v>
      </c>
      <c r="D51" s="127">
        <v>0</v>
      </c>
      <c r="E51" s="127">
        <v>0</v>
      </c>
      <c r="F51" s="155">
        <f t="shared" si="1"/>
        <v>4</v>
      </c>
      <c r="G51" s="11"/>
      <c r="H51" s="11"/>
    </row>
    <row r="52" spans="1:8" s="88" customFormat="1" ht="15" customHeight="1">
      <c r="A52" s="59"/>
      <c r="B52" s="120" t="s">
        <v>3371</v>
      </c>
      <c r="C52" s="127">
        <v>28</v>
      </c>
      <c r="D52" s="127">
        <v>0</v>
      </c>
      <c r="E52" s="127">
        <v>0</v>
      </c>
      <c r="F52" s="155">
        <f t="shared" si="1"/>
        <v>28</v>
      </c>
      <c r="G52" s="11"/>
      <c r="H52" s="11"/>
    </row>
    <row r="53" spans="1:8" s="88" customFormat="1" ht="15" customHeight="1">
      <c r="A53" s="59"/>
      <c r="B53" s="120" t="s">
        <v>3466</v>
      </c>
      <c r="C53" s="127">
        <v>1</v>
      </c>
      <c r="D53" s="127">
        <v>0</v>
      </c>
      <c r="E53" s="127">
        <v>0</v>
      </c>
      <c r="F53" s="155">
        <f t="shared" si="1"/>
        <v>1</v>
      </c>
      <c r="G53" s="11"/>
      <c r="H53" s="11"/>
    </row>
    <row r="54" spans="1:8" s="88" customFormat="1" ht="15" customHeight="1">
      <c r="A54" s="59"/>
      <c r="B54" s="120" t="s">
        <v>3640</v>
      </c>
      <c r="C54" s="127">
        <v>1</v>
      </c>
      <c r="D54" s="127">
        <v>0</v>
      </c>
      <c r="E54" s="127">
        <v>0</v>
      </c>
      <c r="F54" s="155">
        <f t="shared" si="1"/>
        <v>1</v>
      </c>
      <c r="G54" s="11"/>
      <c r="H54" s="11"/>
    </row>
    <row r="55" spans="1:8" s="88" customFormat="1" ht="15" customHeight="1">
      <c r="A55" s="59"/>
      <c r="B55" s="120" t="s">
        <v>3641</v>
      </c>
      <c r="C55" s="127">
        <v>1</v>
      </c>
      <c r="D55" s="127">
        <v>0</v>
      </c>
      <c r="E55" s="127">
        <v>0</v>
      </c>
      <c r="F55" s="155">
        <f t="shared" si="1"/>
        <v>1</v>
      </c>
      <c r="G55" s="11"/>
      <c r="H55" s="11"/>
    </row>
    <row r="56" spans="1:8" s="88" customFormat="1" ht="15" customHeight="1">
      <c r="A56" s="59"/>
      <c r="B56" s="120" t="s">
        <v>3643</v>
      </c>
      <c r="C56" s="127">
        <v>2</v>
      </c>
      <c r="D56" s="127">
        <v>0</v>
      </c>
      <c r="E56" s="127">
        <v>0</v>
      </c>
      <c r="F56" s="155">
        <f t="shared" si="1"/>
        <v>2</v>
      </c>
      <c r="G56" s="11"/>
      <c r="H56" s="11"/>
    </row>
    <row r="57" spans="1:8" s="88" customFormat="1" ht="15" customHeight="1">
      <c r="A57" s="59"/>
      <c r="B57" s="120" t="s">
        <v>3472</v>
      </c>
      <c r="C57" s="127">
        <v>2</v>
      </c>
      <c r="D57" s="127">
        <v>0</v>
      </c>
      <c r="E57" s="127">
        <v>0</v>
      </c>
      <c r="F57" s="155">
        <f t="shared" si="1"/>
        <v>2</v>
      </c>
      <c r="G57" s="11"/>
      <c r="H57" s="11"/>
    </row>
    <row r="58" spans="1:8" s="88" customFormat="1" ht="15" customHeight="1">
      <c r="A58" s="59"/>
      <c r="B58" s="120" t="s">
        <v>3412</v>
      </c>
      <c r="C58" s="127">
        <v>1</v>
      </c>
      <c r="D58" s="127">
        <v>0</v>
      </c>
      <c r="E58" s="127">
        <v>0</v>
      </c>
      <c r="F58" s="155">
        <f t="shared" si="1"/>
        <v>1</v>
      </c>
      <c r="G58" s="11"/>
      <c r="H58" s="11"/>
    </row>
    <row r="59" spans="1:8" s="88" customFormat="1" ht="15" customHeight="1">
      <c r="A59" s="59"/>
      <c r="B59" s="120" t="s">
        <v>3467</v>
      </c>
      <c r="C59" s="127">
        <v>1</v>
      </c>
      <c r="D59" s="127">
        <v>0</v>
      </c>
      <c r="E59" s="127">
        <v>0</v>
      </c>
      <c r="F59" s="155">
        <f t="shared" si="1"/>
        <v>1</v>
      </c>
      <c r="G59" s="11"/>
      <c r="H59" s="11"/>
    </row>
    <row r="60" spans="1:8" s="88" customFormat="1" ht="15" customHeight="1">
      <c r="A60" s="59"/>
      <c r="B60" s="120" t="s">
        <v>3511</v>
      </c>
      <c r="C60" s="127">
        <v>3</v>
      </c>
      <c r="D60" s="127">
        <v>0</v>
      </c>
      <c r="E60" s="127">
        <v>0</v>
      </c>
      <c r="F60" s="155">
        <f t="shared" si="1"/>
        <v>3</v>
      </c>
      <c r="G60" s="11"/>
      <c r="H60" s="11"/>
    </row>
    <row r="61" spans="1:8" s="88" customFormat="1" ht="15" customHeight="1">
      <c r="A61" s="59"/>
      <c r="B61" s="120" t="s">
        <v>3372</v>
      </c>
      <c r="C61" s="127">
        <v>26</v>
      </c>
      <c r="D61" s="127">
        <v>0</v>
      </c>
      <c r="E61" s="127">
        <v>0</v>
      </c>
      <c r="F61" s="155">
        <f t="shared" si="1"/>
        <v>26</v>
      </c>
      <c r="G61" s="11"/>
      <c r="H61" s="11"/>
    </row>
    <row r="62" spans="1:8" s="88" customFormat="1" ht="15" customHeight="1">
      <c r="A62" s="59"/>
      <c r="B62" s="120" t="s">
        <v>3468</v>
      </c>
      <c r="C62" s="127">
        <v>4</v>
      </c>
      <c r="D62" s="127">
        <v>0</v>
      </c>
      <c r="E62" s="127">
        <v>0</v>
      </c>
      <c r="F62" s="155">
        <f t="shared" si="1"/>
        <v>4</v>
      </c>
      <c r="G62" s="11"/>
      <c r="H62" s="11"/>
    </row>
    <row r="63" spans="1:8" s="88" customFormat="1" ht="15" customHeight="1">
      <c r="A63" s="59"/>
      <c r="B63" s="120" t="s">
        <v>3433</v>
      </c>
      <c r="C63" s="127">
        <v>33</v>
      </c>
      <c r="D63" s="127">
        <v>0</v>
      </c>
      <c r="E63" s="127">
        <v>0</v>
      </c>
      <c r="F63" s="155">
        <f t="shared" si="1"/>
        <v>33</v>
      </c>
      <c r="G63" s="11"/>
      <c r="H63" s="11"/>
    </row>
    <row r="64" spans="1:8" s="88" customFormat="1" ht="15" customHeight="1">
      <c r="A64" s="59"/>
      <c r="B64" s="120" t="s">
        <v>3373</v>
      </c>
      <c r="C64" s="127">
        <v>4</v>
      </c>
      <c r="D64" s="127">
        <v>0</v>
      </c>
      <c r="E64" s="127">
        <v>0</v>
      </c>
      <c r="F64" s="155">
        <f t="shared" si="1"/>
        <v>4</v>
      </c>
      <c r="G64" s="11"/>
      <c r="H64" s="11"/>
    </row>
    <row r="65" spans="1:8" s="88" customFormat="1" ht="15" customHeight="1">
      <c r="A65" s="59"/>
      <c r="B65" s="120" t="s">
        <v>3374</v>
      </c>
      <c r="C65" s="127">
        <v>36</v>
      </c>
      <c r="D65" s="127">
        <v>0</v>
      </c>
      <c r="E65" s="127">
        <v>1</v>
      </c>
      <c r="F65" s="155">
        <f t="shared" si="1"/>
        <v>37</v>
      </c>
      <c r="G65" s="11"/>
      <c r="H65" s="11"/>
    </row>
    <row r="66" spans="1:8" s="88" customFormat="1" ht="15" customHeight="1">
      <c r="A66" s="59"/>
      <c r="B66" s="120" t="s">
        <v>3469</v>
      </c>
      <c r="C66" s="127">
        <v>7</v>
      </c>
      <c r="D66" s="127">
        <v>0</v>
      </c>
      <c r="E66" s="127">
        <v>0</v>
      </c>
      <c r="F66" s="155">
        <f t="shared" si="1"/>
        <v>7</v>
      </c>
      <c r="G66" s="11"/>
      <c r="H66" s="11"/>
    </row>
    <row r="67" spans="1:8" s="88" customFormat="1" ht="15" customHeight="1">
      <c r="A67" s="59"/>
      <c r="B67" s="120" t="s">
        <v>3375</v>
      </c>
      <c r="C67" s="127">
        <v>19</v>
      </c>
      <c r="D67" s="127">
        <v>0</v>
      </c>
      <c r="E67" s="127">
        <v>0</v>
      </c>
      <c r="F67" s="155">
        <f t="shared" si="1"/>
        <v>19</v>
      </c>
      <c r="G67" s="11"/>
      <c r="H67" s="11"/>
    </row>
    <row r="68" spans="1:8" s="88" customFormat="1" ht="15" customHeight="1">
      <c r="A68" s="59"/>
      <c r="B68" s="120" t="s">
        <v>3376</v>
      </c>
      <c r="C68" s="127">
        <v>26</v>
      </c>
      <c r="D68" s="127">
        <v>0</v>
      </c>
      <c r="E68" s="127">
        <v>0</v>
      </c>
      <c r="F68" s="155">
        <f t="shared" si="1"/>
        <v>26</v>
      </c>
      <c r="G68" s="11"/>
      <c r="H68" s="11"/>
    </row>
    <row r="69" spans="1:8" s="88" customFormat="1" ht="15" customHeight="1">
      <c r="A69" s="59"/>
      <c r="B69" s="120" t="s">
        <v>3377</v>
      </c>
      <c r="C69" s="127">
        <v>20</v>
      </c>
      <c r="D69" s="127">
        <v>0</v>
      </c>
      <c r="E69" s="127">
        <v>0</v>
      </c>
      <c r="F69" s="155">
        <f t="shared" si="1"/>
        <v>20</v>
      </c>
      <c r="G69" s="11"/>
      <c r="H69" s="11"/>
    </row>
    <row r="70" spans="1:8" s="88" customFormat="1" ht="15" customHeight="1">
      <c r="A70" s="59"/>
      <c r="B70" s="120" t="s">
        <v>3644</v>
      </c>
      <c r="C70" s="127">
        <v>1</v>
      </c>
      <c r="D70" s="127">
        <v>0</v>
      </c>
      <c r="E70" s="127">
        <v>0</v>
      </c>
      <c r="F70" s="155">
        <f t="shared" si="1"/>
        <v>1</v>
      </c>
      <c r="G70" s="11"/>
      <c r="H70" s="11"/>
    </row>
    <row r="71" spans="1:8" s="88" customFormat="1" ht="15" customHeight="1">
      <c r="A71" s="59"/>
      <c r="B71" s="120" t="s">
        <v>3378</v>
      </c>
      <c r="C71" s="127">
        <v>26</v>
      </c>
      <c r="D71" s="127">
        <v>0</v>
      </c>
      <c r="E71" s="127">
        <v>0</v>
      </c>
      <c r="F71" s="155">
        <f t="shared" si="1"/>
        <v>26</v>
      </c>
      <c r="G71" s="11"/>
      <c r="H71" s="11"/>
    </row>
    <row r="72" spans="1:8" s="88" customFormat="1" ht="15" customHeight="1">
      <c r="A72" s="59"/>
      <c r="B72" s="120" t="s">
        <v>3379</v>
      </c>
      <c r="C72" s="127">
        <v>3</v>
      </c>
      <c r="D72" s="127">
        <v>0</v>
      </c>
      <c r="E72" s="127">
        <v>0</v>
      </c>
      <c r="F72" s="155">
        <f t="shared" si="1"/>
        <v>3</v>
      </c>
      <c r="G72" s="11"/>
      <c r="H72" s="11"/>
    </row>
    <row r="73" spans="1:8" s="88" customFormat="1" ht="15" customHeight="1">
      <c r="A73" s="59"/>
      <c r="B73" s="120" t="s">
        <v>3380</v>
      </c>
      <c r="C73" s="127">
        <v>1</v>
      </c>
      <c r="D73" s="127">
        <v>0</v>
      </c>
      <c r="E73" s="127">
        <v>0</v>
      </c>
      <c r="F73" s="155">
        <f t="shared" si="1"/>
        <v>1</v>
      </c>
      <c r="G73" s="11"/>
      <c r="H73" s="11"/>
    </row>
    <row r="74" spans="1:8" s="88" customFormat="1" ht="15" customHeight="1">
      <c r="A74" s="59"/>
      <c r="B74" s="120" t="s">
        <v>3470</v>
      </c>
      <c r="C74" s="127">
        <v>2</v>
      </c>
      <c r="D74" s="127">
        <v>0</v>
      </c>
      <c r="E74" s="127">
        <v>0</v>
      </c>
      <c r="F74" s="155">
        <f t="shared" si="1"/>
        <v>2</v>
      </c>
      <c r="G74" s="11"/>
      <c r="H74" s="11"/>
    </row>
    <row r="75" spans="1:8" s="88" customFormat="1" ht="15" customHeight="1">
      <c r="A75" s="59"/>
      <c r="B75" s="120"/>
      <c r="C75" s="127"/>
      <c r="D75" s="127"/>
      <c r="E75" s="127"/>
      <c r="F75" s="155"/>
      <c r="G75" s="11"/>
      <c r="H75" s="11"/>
    </row>
    <row r="76" spans="1:8" s="88" customFormat="1" ht="15" customHeight="1">
      <c r="A76" s="59"/>
      <c r="B76" s="120"/>
      <c r="C76" s="127"/>
      <c r="D76" s="127"/>
      <c r="E76" s="127"/>
      <c r="F76" s="155"/>
      <c r="G76" s="11"/>
      <c r="H76" s="11"/>
    </row>
    <row r="77" spans="1:8" s="88" customFormat="1" ht="15" customHeight="1">
      <c r="A77" s="59"/>
      <c r="B77" s="120"/>
      <c r="C77" s="127"/>
      <c r="D77" s="127"/>
      <c r="E77" s="127"/>
      <c r="F77" s="155"/>
      <c r="G77" s="11"/>
      <c r="H77" s="11"/>
    </row>
    <row r="78" spans="1:8" s="88" customFormat="1" ht="15" customHeight="1">
      <c r="A78" s="59"/>
      <c r="B78" s="120"/>
      <c r="C78" s="127"/>
      <c r="D78" s="127"/>
      <c r="E78" s="127"/>
      <c r="F78" s="155"/>
      <c r="G78" s="11"/>
      <c r="H78" s="11"/>
    </row>
    <row r="79" spans="1:8" s="88" customFormat="1" ht="15" customHeight="1">
      <c r="A79" s="59"/>
      <c r="B79" s="120"/>
      <c r="C79" s="127"/>
      <c r="D79" s="127"/>
      <c r="E79" s="127"/>
      <c r="F79" s="155"/>
      <c r="G79" s="11"/>
      <c r="H79" s="11"/>
    </row>
    <row r="80" spans="1:8" s="88" customFormat="1" ht="15" customHeight="1">
      <c r="A80" s="59"/>
      <c r="B80" s="120"/>
      <c r="C80" s="127"/>
      <c r="D80" s="127"/>
      <c r="E80" s="127"/>
      <c r="F80" s="155"/>
      <c r="G80" s="11"/>
      <c r="H80" s="11"/>
    </row>
    <row r="81" spans="1:8" s="88" customFormat="1" ht="15" customHeight="1">
      <c r="A81" s="59"/>
      <c r="B81" s="120"/>
      <c r="C81" s="127"/>
      <c r="D81" s="127"/>
      <c r="E81" s="127"/>
      <c r="F81" s="155"/>
      <c r="G81" s="11"/>
      <c r="H81" s="11"/>
    </row>
    <row r="82" spans="1:8" s="88" customFormat="1" ht="15" customHeight="1">
      <c r="A82" s="59"/>
      <c r="B82" s="120"/>
      <c r="C82" s="127"/>
      <c r="D82" s="127"/>
      <c r="E82" s="127"/>
      <c r="F82" s="155"/>
      <c r="G82" s="11"/>
      <c r="H82" s="11"/>
    </row>
    <row r="83" spans="1:8" s="88" customFormat="1" ht="15" customHeight="1">
      <c r="A83" s="59"/>
      <c r="B83" s="120"/>
      <c r="C83" s="127"/>
      <c r="D83" s="127"/>
      <c r="E83" s="127"/>
      <c r="F83" s="155"/>
      <c r="G83" s="11"/>
      <c r="H83" s="11"/>
    </row>
    <row r="84" spans="1:8" s="88" customFormat="1" ht="15" customHeight="1">
      <c r="A84" s="59"/>
      <c r="B84" s="120"/>
      <c r="C84" s="127"/>
      <c r="D84" s="127"/>
      <c r="E84" s="127"/>
      <c r="F84" s="155"/>
      <c r="G84" s="11"/>
      <c r="H84" s="11"/>
    </row>
    <row r="85" spans="1:8" s="88" customFormat="1" ht="15" customHeight="1">
      <c r="A85" s="59"/>
      <c r="B85" s="120"/>
      <c r="C85" s="127"/>
      <c r="D85" s="127"/>
      <c r="E85" s="127"/>
      <c r="F85" s="155"/>
      <c r="G85" s="11"/>
      <c r="H85" s="11"/>
    </row>
    <row r="86" spans="1:8" ht="15" customHeight="1">
      <c r="B86" s="122"/>
      <c r="F86" s="155"/>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4" workbookViewId="0">
      <selection activeCell="E12" sqref="E12:E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0" t="s">
        <v>33</v>
      </c>
      <c r="B1" s="341"/>
      <c r="C1" s="342"/>
      <c r="D1" s="1"/>
      <c r="E1" s="348" t="s">
        <v>102</v>
      </c>
      <c r="F1" s="348"/>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3354</v>
      </c>
      <c r="B4" s="43"/>
      <c r="C4" s="5"/>
      <c r="D4" s="5"/>
      <c r="E4" s="5"/>
      <c r="F4" s="5"/>
      <c r="G4" s="6"/>
    </row>
    <row r="5" spans="1:10" s="8" customFormat="1" ht="6" customHeight="1">
      <c r="A5" s="49"/>
      <c r="B5" s="50"/>
      <c r="C5" s="7"/>
      <c r="D5" s="7"/>
      <c r="E5" s="7"/>
      <c r="F5" s="7"/>
    </row>
    <row r="6" spans="1:10" s="8" customFormat="1" ht="15" customHeight="1" thickBot="1">
      <c r="A6" s="343" t="s">
        <v>3636</v>
      </c>
      <c r="B6" s="344"/>
      <c r="C6" s="9"/>
      <c r="D6" s="9"/>
    </row>
    <row r="7" spans="1:10" s="2" customFormat="1" ht="21.75" customHeight="1">
      <c r="A7" s="51"/>
      <c r="B7" s="345"/>
      <c r="C7" s="347"/>
      <c r="D7" s="347"/>
      <c r="E7" s="347"/>
      <c r="F7" s="221"/>
    </row>
    <row r="8" spans="1:10" s="2" customFormat="1" ht="21.75" customHeight="1">
      <c r="A8" s="52"/>
      <c r="B8" s="346"/>
      <c r="C8" s="45" t="s">
        <v>35</v>
      </c>
      <c r="D8" s="45" t="s">
        <v>36</v>
      </c>
      <c r="E8" s="45" t="s">
        <v>37</v>
      </c>
      <c r="F8" s="45" t="s">
        <v>38</v>
      </c>
    </row>
    <row r="9" spans="1:10" s="8" customFormat="1" ht="26.25" customHeight="1">
      <c r="A9" s="53"/>
      <c r="B9" s="54" t="s">
        <v>38</v>
      </c>
      <c r="C9" s="155">
        <f>SUM(C12:C15)</f>
        <v>54</v>
      </c>
      <c r="D9" s="155">
        <f t="shared" ref="D9:F9" si="0">SUM(D12:D15)</f>
        <v>0</v>
      </c>
      <c r="E9" s="155">
        <f t="shared" si="0"/>
        <v>0</v>
      </c>
      <c r="F9" s="155">
        <f t="shared" si="0"/>
        <v>54</v>
      </c>
      <c r="G9" s="10"/>
      <c r="H9" s="10"/>
      <c r="I9" s="10"/>
      <c r="J9" s="10"/>
    </row>
    <row r="10" spans="1:10" s="8" customFormat="1" ht="11.25" customHeight="1">
      <c r="A10" s="53"/>
      <c r="B10" s="55"/>
      <c r="C10" s="285"/>
      <c r="D10" s="285"/>
      <c r="E10" s="285"/>
      <c r="F10" s="285"/>
      <c r="G10" s="10"/>
      <c r="H10" s="10"/>
      <c r="I10" s="10"/>
      <c r="J10" s="10"/>
    </row>
    <row r="11" spans="1:10" s="8" customFormat="1" ht="13.5" customHeight="1">
      <c r="A11" s="53"/>
      <c r="B11" s="55" t="s">
        <v>9</v>
      </c>
      <c r="C11" s="285"/>
      <c r="D11" s="285"/>
      <c r="E11" s="285"/>
      <c r="F11" s="285"/>
      <c r="G11" s="10"/>
      <c r="H11" s="10"/>
      <c r="I11" s="10"/>
      <c r="J11" s="10"/>
    </row>
    <row r="12" spans="1:10" s="8" customFormat="1" ht="13.5" customHeight="1">
      <c r="A12" s="56"/>
      <c r="B12" s="57" t="s">
        <v>5</v>
      </c>
      <c r="C12" s="300">
        <f>C18</f>
        <v>13</v>
      </c>
      <c r="D12" s="300">
        <f>D18</f>
        <v>0</v>
      </c>
      <c r="E12" s="300">
        <f>E18</f>
        <v>0</v>
      </c>
      <c r="F12" s="155">
        <f>SUM(C12:E12)</f>
        <v>13</v>
      </c>
      <c r="G12" s="10"/>
      <c r="H12" s="10"/>
      <c r="I12" s="10"/>
      <c r="J12" s="10"/>
    </row>
    <row r="13" spans="1:10" s="8" customFormat="1" ht="13.5" customHeight="1">
      <c r="A13" s="56"/>
      <c r="B13" s="57" t="s">
        <v>6</v>
      </c>
      <c r="C13" s="300">
        <f>SUM(C19:C23)</f>
        <v>8</v>
      </c>
      <c r="D13" s="300">
        <f>SUM(D19:D23)</f>
        <v>0</v>
      </c>
      <c r="E13" s="300">
        <f>SUM(E19:E23)</f>
        <v>0</v>
      </c>
      <c r="F13" s="155">
        <f t="shared" ref="F13:F15" si="1">SUM(C13:E13)</f>
        <v>8</v>
      </c>
      <c r="G13" s="10"/>
      <c r="H13" s="10"/>
      <c r="I13" s="10"/>
      <c r="J13" s="10"/>
    </row>
    <row r="14" spans="1:10" s="8" customFormat="1" ht="13.5" customHeight="1">
      <c r="A14" s="56"/>
      <c r="B14" s="57" t="s">
        <v>44</v>
      </c>
      <c r="C14" s="300">
        <f>SUM(C24:C25)</f>
        <v>12</v>
      </c>
      <c r="D14" s="300">
        <f>SUM(D24:D25)</f>
        <v>0</v>
      </c>
      <c r="E14" s="300">
        <f>SUM(E24:E25)</f>
        <v>0</v>
      </c>
      <c r="F14" s="155">
        <f t="shared" si="1"/>
        <v>12</v>
      </c>
      <c r="G14" s="10"/>
      <c r="H14" s="10"/>
      <c r="I14" s="10"/>
      <c r="J14" s="10"/>
    </row>
    <row r="15" spans="1:10" s="8" customFormat="1" ht="13.5" customHeight="1">
      <c r="A15" s="56"/>
      <c r="B15" s="57" t="s">
        <v>7</v>
      </c>
      <c r="C15" s="300">
        <f>SUM(C26:C90)</f>
        <v>21</v>
      </c>
      <c r="D15" s="300">
        <f>SUM(D26:D90)</f>
        <v>0</v>
      </c>
      <c r="E15" s="300">
        <f>SUM(E26:E90)</f>
        <v>0</v>
      </c>
      <c r="F15" s="155">
        <f t="shared" si="1"/>
        <v>21</v>
      </c>
      <c r="G15" s="10"/>
      <c r="H15" s="10"/>
      <c r="I15" s="10"/>
      <c r="J15" s="10"/>
    </row>
    <row r="16" spans="1:10" s="8" customFormat="1" ht="9" customHeight="1">
      <c r="A16" s="56"/>
      <c r="B16" s="57"/>
      <c r="C16" s="234"/>
      <c r="D16" s="234"/>
      <c r="E16" s="234"/>
      <c r="F16" s="234"/>
      <c r="G16" s="10"/>
      <c r="H16" s="10"/>
      <c r="I16" s="10"/>
      <c r="J16" s="10"/>
    </row>
    <row r="17" spans="1:68" s="8" customFormat="1" ht="13.5" customHeight="1">
      <c r="A17" s="56"/>
      <c r="B17" s="55" t="s">
        <v>10</v>
      </c>
      <c r="C17" s="234"/>
      <c r="D17" s="234"/>
      <c r="E17" s="234"/>
      <c r="F17" s="234"/>
      <c r="G17" s="280"/>
      <c r="H17" s="280"/>
      <c r="I17" s="280"/>
      <c r="J17" s="10"/>
    </row>
    <row r="18" spans="1:68" s="88" customFormat="1" ht="15" customHeight="1">
      <c r="A18" s="58"/>
      <c r="B18" s="120" t="s">
        <v>3359</v>
      </c>
      <c r="C18" s="235">
        <v>13</v>
      </c>
      <c r="D18" s="235">
        <v>0</v>
      </c>
      <c r="E18" s="235">
        <v>0</v>
      </c>
      <c r="F18" s="155">
        <f>SUM(C18:E18)</f>
        <v>13</v>
      </c>
      <c r="G18" s="228"/>
      <c r="H18" s="228"/>
      <c r="I18" s="280"/>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3461</v>
      </c>
      <c r="C19" s="235">
        <v>1</v>
      </c>
      <c r="D19" s="235">
        <v>0</v>
      </c>
      <c r="E19" s="235">
        <v>0</v>
      </c>
      <c r="F19" s="155">
        <f t="shared" ref="F19:F37" si="2">SUM(C19:E19)</f>
        <v>1</v>
      </c>
      <c r="G19" s="228"/>
      <c r="H19" s="228"/>
      <c r="I19" s="280"/>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3415</v>
      </c>
      <c r="C20" s="235">
        <v>2</v>
      </c>
      <c r="D20" s="235">
        <v>0</v>
      </c>
      <c r="E20" s="235">
        <v>0</v>
      </c>
      <c r="F20" s="155">
        <f t="shared" si="2"/>
        <v>2</v>
      </c>
      <c r="G20" s="228"/>
      <c r="H20" s="228"/>
      <c r="I20" s="280"/>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3452</v>
      </c>
      <c r="C21" s="235">
        <v>3</v>
      </c>
      <c r="D21" s="235">
        <v>0</v>
      </c>
      <c r="E21" s="235">
        <v>0</v>
      </c>
      <c r="F21" s="155">
        <f t="shared" si="2"/>
        <v>3</v>
      </c>
      <c r="G21" s="228"/>
      <c r="H21" s="228"/>
      <c r="I21" s="280"/>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3418</v>
      </c>
      <c r="C22" s="235">
        <v>1</v>
      </c>
      <c r="D22" s="235">
        <v>0</v>
      </c>
      <c r="E22" s="235">
        <v>0</v>
      </c>
      <c r="F22" s="155">
        <f t="shared" si="2"/>
        <v>1</v>
      </c>
      <c r="G22" s="228"/>
      <c r="H22" s="228"/>
      <c r="I22" s="280"/>
      <c r="J22" s="10"/>
    </row>
    <row r="23" spans="1:68" s="88" customFormat="1" ht="15" customHeight="1">
      <c r="A23" s="59"/>
      <c r="B23" s="120" t="s">
        <v>3419</v>
      </c>
      <c r="C23" s="235">
        <v>1</v>
      </c>
      <c r="D23" s="235">
        <v>0</v>
      </c>
      <c r="E23" s="235">
        <v>0</v>
      </c>
      <c r="F23" s="155">
        <f t="shared" si="2"/>
        <v>1</v>
      </c>
      <c r="G23" s="228"/>
      <c r="H23" s="228"/>
      <c r="I23" s="280"/>
      <c r="J23" s="10"/>
    </row>
    <row r="24" spans="1:68" s="88" customFormat="1" ht="15" customHeight="1">
      <c r="A24" s="59"/>
      <c r="B24" s="120" t="s">
        <v>3363</v>
      </c>
      <c r="C24" s="235">
        <v>6</v>
      </c>
      <c r="D24" s="235">
        <v>0</v>
      </c>
      <c r="E24" s="235">
        <v>0</v>
      </c>
      <c r="F24" s="155">
        <f t="shared" si="2"/>
        <v>6</v>
      </c>
      <c r="G24" s="228"/>
      <c r="H24" s="228"/>
      <c r="I24" s="280"/>
      <c r="J24" s="10"/>
    </row>
    <row r="25" spans="1:68" s="88" customFormat="1" ht="15" customHeight="1">
      <c r="A25" s="59"/>
      <c r="B25" s="120" t="s">
        <v>3364</v>
      </c>
      <c r="C25" s="235">
        <v>6</v>
      </c>
      <c r="D25" s="235">
        <v>0</v>
      </c>
      <c r="E25" s="235">
        <v>0</v>
      </c>
      <c r="F25" s="155">
        <f t="shared" si="2"/>
        <v>6</v>
      </c>
      <c r="G25" s="228"/>
      <c r="H25" s="228"/>
      <c r="I25" s="280"/>
      <c r="J25" s="10"/>
    </row>
    <row r="26" spans="1:68" s="88" customFormat="1" ht="15" customHeight="1">
      <c r="A26" s="59"/>
      <c r="B26" s="120" t="s">
        <v>3432</v>
      </c>
      <c r="C26" s="235">
        <v>1</v>
      </c>
      <c r="D26" s="235">
        <v>0</v>
      </c>
      <c r="E26" s="235">
        <v>0</v>
      </c>
      <c r="F26" s="155">
        <f t="shared" si="2"/>
        <v>1</v>
      </c>
      <c r="G26" s="228"/>
      <c r="H26" s="228"/>
      <c r="I26" s="280"/>
      <c r="J26" s="10"/>
    </row>
    <row r="27" spans="1:68" s="88" customFormat="1" ht="15" customHeight="1">
      <c r="A27" s="59"/>
      <c r="B27" s="120" t="s">
        <v>3365</v>
      </c>
      <c r="C27" s="235">
        <v>2</v>
      </c>
      <c r="D27" s="235">
        <v>0</v>
      </c>
      <c r="E27" s="235">
        <v>0</v>
      </c>
      <c r="F27" s="155">
        <f t="shared" si="2"/>
        <v>2</v>
      </c>
      <c r="G27" s="228"/>
      <c r="H27" s="228"/>
      <c r="I27" s="280"/>
      <c r="J27" s="10"/>
    </row>
    <row r="28" spans="1:68" s="88" customFormat="1" ht="15" customHeight="1">
      <c r="A28" s="58"/>
      <c r="B28" s="120" t="s">
        <v>3366</v>
      </c>
      <c r="C28" s="235">
        <v>5</v>
      </c>
      <c r="D28" s="235">
        <v>0</v>
      </c>
      <c r="E28" s="235">
        <v>0</v>
      </c>
      <c r="F28" s="155">
        <f t="shared" si="2"/>
        <v>5</v>
      </c>
      <c r="G28" s="228"/>
      <c r="H28" s="228"/>
      <c r="I28" s="280"/>
      <c r="J28" s="10"/>
    </row>
    <row r="29" spans="1:68" s="88" customFormat="1" ht="15" customHeight="1">
      <c r="A29" s="59"/>
      <c r="B29" s="120" t="s">
        <v>3367</v>
      </c>
      <c r="C29" s="235">
        <v>2</v>
      </c>
      <c r="D29" s="235">
        <v>0</v>
      </c>
      <c r="E29" s="235">
        <v>0</v>
      </c>
      <c r="F29" s="155">
        <f t="shared" si="2"/>
        <v>2</v>
      </c>
      <c r="G29" s="228"/>
      <c r="H29" s="228"/>
      <c r="I29" s="280"/>
      <c r="J29" s="10"/>
    </row>
    <row r="30" spans="1:68" s="88" customFormat="1" ht="15" customHeight="1">
      <c r="A30" s="59"/>
      <c r="B30" s="120" t="s">
        <v>3370</v>
      </c>
      <c r="C30" s="235">
        <v>1</v>
      </c>
      <c r="D30" s="235">
        <v>0</v>
      </c>
      <c r="E30" s="235">
        <v>0</v>
      </c>
      <c r="F30" s="155">
        <f t="shared" si="2"/>
        <v>1</v>
      </c>
      <c r="G30" s="228"/>
      <c r="H30" s="228"/>
      <c r="I30" s="280"/>
      <c r="J30" s="10"/>
    </row>
    <row r="31" spans="1:68" s="88" customFormat="1" ht="15" customHeight="1">
      <c r="A31" s="59"/>
      <c r="B31" s="120" t="s">
        <v>3371</v>
      </c>
      <c r="C31" s="235">
        <v>1</v>
      </c>
      <c r="D31" s="235">
        <v>0</v>
      </c>
      <c r="E31" s="235">
        <v>0</v>
      </c>
      <c r="F31" s="155">
        <f t="shared" si="2"/>
        <v>1</v>
      </c>
      <c r="G31" s="228"/>
      <c r="H31" s="228"/>
      <c r="I31" s="280"/>
      <c r="J31" s="10"/>
    </row>
    <row r="32" spans="1:68" s="88" customFormat="1" ht="15" customHeight="1">
      <c r="A32" s="59"/>
      <c r="B32" s="120" t="s">
        <v>3471</v>
      </c>
      <c r="C32" s="235">
        <v>1</v>
      </c>
      <c r="D32" s="235">
        <v>0</v>
      </c>
      <c r="E32" s="235">
        <v>0</v>
      </c>
      <c r="F32" s="155">
        <f t="shared" si="2"/>
        <v>1</v>
      </c>
      <c r="G32" s="228"/>
      <c r="H32" s="228"/>
      <c r="I32" s="280"/>
      <c r="J32" s="10"/>
    </row>
    <row r="33" spans="1:10" s="88" customFormat="1" ht="15" customHeight="1">
      <c r="A33" s="59"/>
      <c r="B33" s="120" t="s">
        <v>3642</v>
      </c>
      <c r="C33" s="235">
        <v>1</v>
      </c>
      <c r="D33" s="235">
        <v>0</v>
      </c>
      <c r="E33" s="235">
        <v>0</v>
      </c>
      <c r="F33" s="155">
        <f t="shared" si="2"/>
        <v>1</v>
      </c>
      <c r="G33" s="228"/>
      <c r="H33" s="228"/>
      <c r="I33" s="280"/>
      <c r="J33" s="10"/>
    </row>
    <row r="34" spans="1:10" s="88" customFormat="1" ht="15" customHeight="1">
      <c r="A34" s="59"/>
      <c r="B34" s="120" t="s">
        <v>3412</v>
      </c>
      <c r="C34" s="235">
        <v>1</v>
      </c>
      <c r="D34" s="235">
        <v>0</v>
      </c>
      <c r="E34" s="235">
        <v>0</v>
      </c>
      <c r="F34" s="155">
        <f t="shared" si="2"/>
        <v>1</v>
      </c>
      <c r="G34" s="228"/>
      <c r="H34" s="228"/>
      <c r="I34" s="280"/>
      <c r="J34" s="10"/>
    </row>
    <row r="35" spans="1:10" s="88" customFormat="1" ht="25.15" customHeight="1">
      <c r="A35" s="59"/>
      <c r="B35" s="120" t="s">
        <v>3433</v>
      </c>
      <c r="C35" s="235">
        <v>1</v>
      </c>
      <c r="D35" s="235">
        <v>0</v>
      </c>
      <c r="E35" s="235">
        <v>0</v>
      </c>
      <c r="F35" s="155">
        <f t="shared" si="2"/>
        <v>1</v>
      </c>
      <c r="G35" s="228"/>
      <c r="H35" s="228"/>
      <c r="I35" s="280"/>
      <c r="J35" s="10"/>
    </row>
    <row r="36" spans="1:10" s="88" customFormat="1" ht="15" customHeight="1">
      <c r="A36" s="59"/>
      <c r="B36" s="120" t="s">
        <v>3373</v>
      </c>
      <c r="C36" s="235">
        <v>2</v>
      </c>
      <c r="D36" s="235">
        <v>0</v>
      </c>
      <c r="E36" s="235">
        <v>0</v>
      </c>
      <c r="F36" s="155">
        <f t="shared" si="2"/>
        <v>2</v>
      </c>
      <c r="G36" s="228"/>
      <c r="H36" s="228"/>
      <c r="I36" s="280"/>
      <c r="J36" s="10"/>
    </row>
    <row r="37" spans="1:10" s="88" customFormat="1" ht="15" customHeight="1">
      <c r="A37" s="59"/>
      <c r="B37" s="120" t="s">
        <v>3380</v>
      </c>
      <c r="C37" s="235">
        <v>3</v>
      </c>
      <c r="D37" s="235">
        <v>0</v>
      </c>
      <c r="E37" s="235">
        <v>0</v>
      </c>
      <c r="F37" s="155">
        <f t="shared" si="2"/>
        <v>3</v>
      </c>
      <c r="G37" s="228"/>
      <c r="H37" s="228"/>
      <c r="I37" s="280"/>
      <c r="J37" s="10"/>
    </row>
    <row r="38" spans="1:10" s="88" customFormat="1" ht="15" customHeight="1">
      <c r="A38" s="59"/>
      <c r="B38" s="120"/>
      <c r="C38" s="235"/>
      <c r="D38" s="235"/>
      <c r="E38" s="235"/>
      <c r="F38" s="155"/>
      <c r="G38" s="228"/>
      <c r="H38" s="228"/>
      <c r="I38" s="280"/>
      <c r="J38" s="10"/>
    </row>
    <row r="39" spans="1:10" s="88" customFormat="1" ht="15" customHeight="1">
      <c r="A39" s="59"/>
      <c r="B39" s="120"/>
      <c r="C39" s="235"/>
      <c r="D39" s="235"/>
      <c r="E39" s="235"/>
      <c r="F39" s="155"/>
      <c r="G39" s="228"/>
      <c r="H39" s="228"/>
      <c r="I39" s="280"/>
      <c r="J39" s="10"/>
    </row>
    <row r="40" spans="1:10" s="88" customFormat="1" ht="15" customHeight="1">
      <c r="A40" s="59"/>
      <c r="B40" s="120"/>
      <c r="C40" s="235"/>
      <c r="D40" s="235"/>
      <c r="E40" s="235"/>
      <c r="F40" s="155"/>
      <c r="G40" s="228"/>
      <c r="H40" s="228"/>
      <c r="I40" s="280"/>
      <c r="J40" s="10"/>
    </row>
    <row r="41" spans="1:10" s="88" customFormat="1" ht="15" customHeight="1">
      <c r="A41" s="59"/>
      <c r="B41" s="120"/>
      <c r="C41" s="127"/>
      <c r="D41" s="127"/>
      <c r="E41" s="127"/>
      <c r="F41" s="155"/>
      <c r="G41" s="228"/>
      <c r="H41" s="228"/>
      <c r="I41" s="280"/>
      <c r="J41" s="10"/>
    </row>
    <row r="42" spans="1:10" s="88" customFormat="1" ht="15" customHeight="1">
      <c r="A42" s="59"/>
      <c r="B42" s="120"/>
      <c r="C42" s="127"/>
      <c r="D42" s="127"/>
      <c r="E42" s="127"/>
      <c r="F42" s="155"/>
      <c r="G42" s="228"/>
      <c r="H42" s="228"/>
      <c r="I42" s="280"/>
      <c r="J42" s="10"/>
    </row>
    <row r="43" spans="1:10" s="88" customFormat="1" ht="15" customHeight="1">
      <c r="A43" s="59"/>
      <c r="B43" s="120"/>
      <c r="C43" s="127"/>
      <c r="D43" s="127"/>
      <c r="E43" s="127"/>
      <c r="F43" s="155"/>
      <c r="G43" s="228"/>
      <c r="H43" s="228"/>
      <c r="I43" s="280"/>
      <c r="J43" s="10"/>
    </row>
    <row r="44" spans="1:10" s="88" customFormat="1" ht="15" customHeight="1">
      <c r="A44" s="59"/>
      <c r="B44" s="120"/>
      <c r="C44" s="127"/>
      <c r="D44" s="127"/>
      <c r="E44" s="127"/>
      <c r="F44" s="155"/>
      <c r="G44" s="228"/>
      <c r="H44" s="228"/>
      <c r="I44" s="280"/>
      <c r="J44" s="10"/>
    </row>
    <row r="45" spans="1:10" s="88" customFormat="1" ht="15" customHeight="1">
      <c r="A45" s="59"/>
      <c r="B45" s="120"/>
      <c r="C45" s="127"/>
      <c r="D45" s="127"/>
      <c r="E45" s="127"/>
      <c r="F45" s="155"/>
      <c r="G45" s="228"/>
      <c r="H45" s="228"/>
      <c r="I45" s="280"/>
      <c r="J45" s="10"/>
    </row>
    <row r="46" spans="1:10" s="88" customFormat="1" ht="15" customHeight="1">
      <c r="A46" s="59"/>
      <c r="B46" s="120"/>
      <c r="C46" s="127"/>
      <c r="D46" s="127"/>
      <c r="E46" s="127"/>
      <c r="F46" s="155"/>
      <c r="G46" s="11"/>
      <c r="H46" s="11"/>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2"/>
      <c r="B81" s="121"/>
      <c r="C81" s="222"/>
      <c r="D81" s="222"/>
      <c r="E81" s="222"/>
      <c r="F81" s="222"/>
    </row>
    <row r="82" spans="1:6" s="15" customFormat="1" ht="15" customHeight="1">
      <c r="A82" s="90"/>
      <c r="B82" s="220"/>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activeCell="E12" sqref="E12:E15"/>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0" t="s">
        <v>33</v>
      </c>
      <c r="B1" s="341"/>
      <c r="C1" s="342"/>
      <c r="D1" s="1"/>
      <c r="E1" s="348" t="s">
        <v>102</v>
      </c>
      <c r="F1" s="348"/>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3" t="s">
        <v>3636</v>
      </c>
      <c r="B6" s="344"/>
      <c r="C6" s="9"/>
    </row>
    <row r="7" spans="1:7" s="2" customFormat="1" ht="21.75" customHeight="1">
      <c r="A7" s="51"/>
      <c r="B7" s="345"/>
      <c r="C7" s="347"/>
      <c r="D7" s="347"/>
      <c r="E7" s="347"/>
      <c r="F7" s="138"/>
    </row>
    <row r="8" spans="1:7" s="2" customFormat="1" ht="21.75" customHeight="1">
      <c r="A8" s="52"/>
      <c r="B8" s="346"/>
      <c r="C8" s="45" t="s">
        <v>35</v>
      </c>
      <c r="D8" s="45" t="s">
        <v>36</v>
      </c>
      <c r="E8" s="45" t="s">
        <v>37</v>
      </c>
      <c r="F8" s="45" t="s">
        <v>38</v>
      </c>
    </row>
    <row r="9" spans="1:7" s="8" customFormat="1" ht="26.25" customHeight="1">
      <c r="A9" s="53"/>
      <c r="B9" s="54" t="s">
        <v>38</v>
      </c>
      <c r="C9" s="155">
        <f>SUM(C12:C15)</f>
        <v>77</v>
      </c>
      <c r="D9" s="155">
        <f>SUM(D12:D15)</f>
        <v>1</v>
      </c>
      <c r="E9" s="155">
        <f>SUM(E12:E15)</f>
        <v>0</v>
      </c>
      <c r="F9" s="155">
        <f>SUM(C9:E9)</f>
        <v>78</v>
      </c>
      <c r="G9" s="10"/>
    </row>
    <row r="10" spans="1:7" s="8" customFormat="1" ht="9.9499999999999993" customHeight="1">
      <c r="A10" s="53"/>
      <c r="B10" s="55"/>
      <c r="C10" s="285"/>
      <c r="D10" s="285"/>
      <c r="E10" s="285"/>
      <c r="F10" s="285"/>
      <c r="G10" s="10"/>
    </row>
    <row r="11" spans="1:7" s="8" customFormat="1" ht="15" customHeight="1">
      <c r="A11" s="53"/>
      <c r="B11" s="55" t="s">
        <v>9</v>
      </c>
      <c r="C11" s="285"/>
      <c r="D11" s="285"/>
      <c r="E11" s="285"/>
      <c r="F11" s="285"/>
      <c r="G11" s="10"/>
    </row>
    <row r="12" spans="1:7" s="8" customFormat="1" ht="15" customHeight="1">
      <c r="A12" s="56"/>
      <c r="B12" s="57" t="s">
        <v>5</v>
      </c>
      <c r="C12" s="234">
        <f>C18</f>
        <v>2</v>
      </c>
      <c r="D12" s="234">
        <f>D18</f>
        <v>0</v>
      </c>
      <c r="E12" s="234">
        <f>E18</f>
        <v>0</v>
      </c>
      <c r="F12" s="285">
        <f>SUM(C12:E12)</f>
        <v>2</v>
      </c>
    </row>
    <row r="13" spans="1:7" s="8" customFormat="1" ht="15" customHeight="1">
      <c r="A13" s="56"/>
      <c r="B13" s="57" t="s">
        <v>6</v>
      </c>
      <c r="C13" s="234">
        <f>SUM(C19:C24)</f>
        <v>14</v>
      </c>
      <c r="D13" s="234">
        <f>SUM(D19:D24)</f>
        <v>0</v>
      </c>
      <c r="E13" s="234">
        <f>SUM(E19:E24)</f>
        <v>0</v>
      </c>
      <c r="F13" s="285">
        <f t="shared" ref="F13:F15" si="0">SUM(C13:E13)</f>
        <v>14</v>
      </c>
    </row>
    <row r="14" spans="1:7" s="8" customFormat="1" ht="15" customHeight="1">
      <c r="A14" s="56"/>
      <c r="B14" s="57" t="s">
        <v>44</v>
      </c>
      <c r="C14" s="234">
        <f>SUM(C25:C26)</f>
        <v>5</v>
      </c>
      <c r="D14" s="234">
        <f>SUM(D25:D26)</f>
        <v>0</v>
      </c>
      <c r="E14" s="234">
        <f>SUM(E25:E26)</f>
        <v>0</v>
      </c>
      <c r="F14" s="285">
        <f t="shared" si="0"/>
        <v>5</v>
      </c>
    </row>
    <row r="15" spans="1:7" s="8" customFormat="1" ht="15" customHeight="1">
      <c r="A15" s="56"/>
      <c r="B15" s="57" t="s">
        <v>7</v>
      </c>
      <c r="C15" s="234">
        <f>SUM(C27:C100)</f>
        <v>56</v>
      </c>
      <c r="D15" s="234">
        <f>SUM(D27:D100)</f>
        <v>1</v>
      </c>
      <c r="E15" s="234">
        <f>SUM(E27:E100)</f>
        <v>0</v>
      </c>
      <c r="F15" s="285">
        <f t="shared" si="0"/>
        <v>57</v>
      </c>
    </row>
    <row r="16" spans="1:7" s="8" customFormat="1" ht="9.9499999999999993" customHeight="1">
      <c r="A16" s="56"/>
      <c r="B16" s="57"/>
      <c r="C16" s="233"/>
      <c r="D16" s="233"/>
      <c r="E16" s="233"/>
      <c r="F16" s="234"/>
    </row>
    <row r="17" spans="1:8" s="8" customFormat="1" ht="13.5" customHeight="1">
      <c r="A17" s="56"/>
      <c r="B17" s="55" t="s">
        <v>10</v>
      </c>
      <c r="C17" s="233"/>
      <c r="D17" s="233"/>
      <c r="E17" s="233"/>
      <c r="F17" s="234"/>
    </row>
    <row r="18" spans="1:8" s="88" customFormat="1" ht="15" customHeight="1">
      <c r="A18" s="62"/>
      <c r="B18" s="120" t="s">
        <v>3637</v>
      </c>
      <c r="C18" s="203">
        <v>2</v>
      </c>
      <c r="D18" s="203">
        <v>0</v>
      </c>
      <c r="E18" s="203">
        <v>0</v>
      </c>
      <c r="F18" s="155">
        <f t="shared" ref="F18:F44" si="1">SUM(C18:E18)</f>
        <v>2</v>
      </c>
      <c r="G18" s="11"/>
      <c r="H18" s="11"/>
    </row>
    <row r="19" spans="1:8" s="88" customFormat="1" ht="15" customHeight="1">
      <c r="A19" s="62"/>
      <c r="B19" s="120" t="s">
        <v>3461</v>
      </c>
      <c r="C19" s="203">
        <v>5</v>
      </c>
      <c r="D19" s="203">
        <v>0</v>
      </c>
      <c r="E19" s="203">
        <v>0</v>
      </c>
      <c r="F19" s="155">
        <f t="shared" si="1"/>
        <v>5</v>
      </c>
      <c r="G19" s="11"/>
      <c r="H19" s="11"/>
    </row>
    <row r="20" spans="1:8" s="88" customFormat="1" ht="15" customHeight="1">
      <c r="A20" s="62"/>
      <c r="B20" s="120" t="s">
        <v>3361</v>
      </c>
      <c r="C20" s="203">
        <v>2</v>
      </c>
      <c r="D20" s="203">
        <v>0</v>
      </c>
      <c r="E20" s="203">
        <v>0</v>
      </c>
      <c r="F20" s="155">
        <f t="shared" si="1"/>
        <v>2</v>
      </c>
      <c r="G20" s="11"/>
      <c r="H20" s="11"/>
    </row>
    <row r="21" spans="1:8" s="88" customFormat="1" ht="15" customHeight="1">
      <c r="A21" s="62"/>
      <c r="B21" s="120" t="s">
        <v>3450</v>
      </c>
      <c r="C21" s="203">
        <v>1</v>
      </c>
      <c r="D21" s="203">
        <v>0</v>
      </c>
      <c r="E21" s="203">
        <v>0</v>
      </c>
      <c r="F21" s="155">
        <f t="shared" si="1"/>
        <v>1</v>
      </c>
      <c r="G21" s="11"/>
      <c r="H21" s="11"/>
    </row>
    <row r="22" spans="1:8" s="88" customFormat="1" ht="15" customHeight="1">
      <c r="A22" s="62"/>
      <c r="B22" s="120" t="s">
        <v>3451</v>
      </c>
      <c r="C22" s="203">
        <v>1</v>
      </c>
      <c r="D22" s="203">
        <v>0</v>
      </c>
      <c r="E22" s="203">
        <v>0</v>
      </c>
      <c r="F22" s="155">
        <f t="shared" si="1"/>
        <v>1</v>
      </c>
      <c r="G22" s="11"/>
      <c r="H22" s="11"/>
    </row>
    <row r="23" spans="1:8" s="88" customFormat="1" ht="15" customHeight="1">
      <c r="A23" s="62"/>
      <c r="B23" s="120" t="s">
        <v>3430</v>
      </c>
      <c r="C23" s="203">
        <v>3</v>
      </c>
      <c r="D23" s="203">
        <v>0</v>
      </c>
      <c r="E23" s="203">
        <v>0</v>
      </c>
      <c r="F23" s="155">
        <f t="shared" si="1"/>
        <v>3</v>
      </c>
      <c r="G23" s="11"/>
      <c r="H23" s="11"/>
    </row>
    <row r="24" spans="1:8" s="88" customFormat="1" ht="15" customHeight="1">
      <c r="A24" s="62"/>
      <c r="B24" s="120" t="s">
        <v>3465</v>
      </c>
      <c r="C24" s="203">
        <v>2</v>
      </c>
      <c r="D24" s="203">
        <v>0</v>
      </c>
      <c r="E24" s="203">
        <v>0</v>
      </c>
      <c r="F24" s="155">
        <f t="shared" si="1"/>
        <v>2</v>
      </c>
      <c r="G24" s="11"/>
      <c r="H24" s="11"/>
    </row>
    <row r="25" spans="1:8" s="88" customFormat="1" ht="15" customHeight="1">
      <c r="A25" s="62"/>
      <c r="B25" s="120" t="s">
        <v>3363</v>
      </c>
      <c r="C25" s="203">
        <v>1</v>
      </c>
      <c r="D25" s="203">
        <v>0</v>
      </c>
      <c r="E25" s="203">
        <v>0</v>
      </c>
      <c r="F25" s="155">
        <f t="shared" si="1"/>
        <v>1</v>
      </c>
      <c r="G25" s="11"/>
      <c r="H25" s="11"/>
    </row>
    <row r="26" spans="1:8" s="88" customFormat="1" ht="15" customHeight="1">
      <c r="A26" s="62"/>
      <c r="B26" s="62" t="s">
        <v>3364</v>
      </c>
      <c r="C26" s="203">
        <v>4</v>
      </c>
      <c r="D26" s="203">
        <v>0</v>
      </c>
      <c r="E26" s="203">
        <v>0</v>
      </c>
      <c r="F26" s="155">
        <f t="shared" si="1"/>
        <v>4</v>
      </c>
      <c r="G26" s="11"/>
      <c r="H26" s="11"/>
    </row>
    <row r="27" spans="1:8" s="88" customFormat="1" ht="15" customHeight="1">
      <c r="A27" s="62"/>
      <c r="B27" s="120" t="s">
        <v>3432</v>
      </c>
      <c r="C27" s="203">
        <v>2</v>
      </c>
      <c r="D27" s="203">
        <v>0</v>
      </c>
      <c r="E27" s="203">
        <v>0</v>
      </c>
      <c r="F27" s="155">
        <f t="shared" si="1"/>
        <v>2</v>
      </c>
      <c r="G27" s="11"/>
      <c r="H27" s="11"/>
    </row>
    <row r="28" spans="1:8" s="88" customFormat="1" ht="15" customHeight="1">
      <c r="A28" s="62"/>
      <c r="B28" s="120" t="s">
        <v>3366</v>
      </c>
      <c r="C28" s="203">
        <v>9</v>
      </c>
      <c r="D28" s="203">
        <v>0</v>
      </c>
      <c r="E28" s="203">
        <v>0</v>
      </c>
      <c r="F28" s="155">
        <f t="shared" si="1"/>
        <v>9</v>
      </c>
      <c r="G28" s="11"/>
      <c r="H28" s="11"/>
    </row>
    <row r="29" spans="1:8" s="88" customFormat="1" ht="15" customHeight="1">
      <c r="A29" s="62"/>
      <c r="B29" s="62" t="s">
        <v>3367</v>
      </c>
      <c r="C29" s="203">
        <v>2</v>
      </c>
      <c r="D29" s="203">
        <v>0</v>
      </c>
      <c r="E29" s="203">
        <v>0</v>
      </c>
      <c r="F29" s="155">
        <f t="shared" si="1"/>
        <v>2</v>
      </c>
      <c r="G29" s="11"/>
      <c r="H29" s="11"/>
    </row>
    <row r="30" spans="1:8" s="88" customFormat="1" ht="15" customHeight="1">
      <c r="A30" s="62"/>
      <c r="B30" s="62" t="s">
        <v>3371</v>
      </c>
      <c r="C30" s="203">
        <v>10</v>
      </c>
      <c r="D30" s="203">
        <v>0</v>
      </c>
      <c r="E30" s="203">
        <v>0</v>
      </c>
      <c r="F30" s="155">
        <f t="shared" si="1"/>
        <v>10</v>
      </c>
      <c r="G30" s="11"/>
      <c r="H30" s="11"/>
    </row>
    <row r="31" spans="1:8" s="88" customFormat="1" ht="15" customHeight="1">
      <c r="A31" s="62"/>
      <c r="B31" s="62" t="s">
        <v>3466</v>
      </c>
      <c r="C31" s="203">
        <v>0</v>
      </c>
      <c r="D31" s="203">
        <v>1</v>
      </c>
      <c r="E31" s="203">
        <v>0</v>
      </c>
      <c r="F31" s="155">
        <f t="shared" si="1"/>
        <v>1</v>
      </c>
      <c r="G31" s="11"/>
      <c r="H31" s="11"/>
    </row>
    <row r="32" spans="1:8" s="88" customFormat="1" ht="15" customHeight="1">
      <c r="A32" s="62"/>
      <c r="B32" s="62" t="s">
        <v>3471</v>
      </c>
      <c r="C32" s="203">
        <v>1</v>
      </c>
      <c r="D32" s="203">
        <v>0</v>
      </c>
      <c r="E32" s="203">
        <v>0</v>
      </c>
      <c r="F32" s="155">
        <f t="shared" si="1"/>
        <v>1</v>
      </c>
      <c r="G32" s="11"/>
      <c r="H32" s="11"/>
    </row>
    <row r="33" spans="1:8" s="88" customFormat="1" ht="15" customHeight="1">
      <c r="A33" s="62"/>
      <c r="B33" s="62" t="s">
        <v>3645</v>
      </c>
      <c r="C33" s="203">
        <v>1</v>
      </c>
      <c r="D33" s="203">
        <v>0</v>
      </c>
      <c r="E33" s="203">
        <v>0</v>
      </c>
      <c r="F33" s="155">
        <f t="shared" si="1"/>
        <v>1</v>
      </c>
      <c r="G33" s="11"/>
      <c r="H33" s="11"/>
    </row>
    <row r="34" spans="1:8" s="88" customFormat="1" ht="15" customHeight="1">
      <c r="A34" s="62"/>
      <c r="B34" s="62" t="s">
        <v>3472</v>
      </c>
      <c r="C34" s="203">
        <v>3</v>
      </c>
      <c r="D34" s="203">
        <v>0</v>
      </c>
      <c r="E34" s="203">
        <v>0</v>
      </c>
      <c r="F34" s="155">
        <f t="shared" si="1"/>
        <v>3</v>
      </c>
      <c r="G34" s="11"/>
      <c r="H34" s="11"/>
    </row>
    <row r="35" spans="1:8" s="88" customFormat="1" ht="15" customHeight="1">
      <c r="A35" s="62"/>
      <c r="B35" s="62" t="s">
        <v>3372</v>
      </c>
      <c r="C35" s="203">
        <v>2</v>
      </c>
      <c r="D35" s="203">
        <v>0</v>
      </c>
      <c r="E35" s="203">
        <v>0</v>
      </c>
      <c r="F35" s="155">
        <f t="shared" si="1"/>
        <v>2</v>
      </c>
      <c r="G35" s="11"/>
      <c r="H35" s="11"/>
    </row>
    <row r="36" spans="1:8" s="88" customFormat="1" ht="15" customHeight="1">
      <c r="A36" s="62"/>
      <c r="B36" s="62" t="s">
        <v>3433</v>
      </c>
      <c r="C36" s="203">
        <v>5</v>
      </c>
      <c r="D36" s="203">
        <v>0</v>
      </c>
      <c r="E36" s="203">
        <v>0</v>
      </c>
      <c r="F36" s="155">
        <f t="shared" si="1"/>
        <v>5</v>
      </c>
      <c r="G36" s="11"/>
      <c r="H36" s="11"/>
    </row>
    <row r="37" spans="1:8" s="88" customFormat="1" ht="15" customHeight="1">
      <c r="A37" s="62"/>
      <c r="B37" s="62" t="s">
        <v>3373</v>
      </c>
      <c r="C37" s="203">
        <v>2</v>
      </c>
      <c r="D37" s="203">
        <v>0</v>
      </c>
      <c r="E37" s="203">
        <v>0</v>
      </c>
      <c r="F37" s="155">
        <f t="shared" si="1"/>
        <v>2</v>
      </c>
      <c r="G37" s="11"/>
      <c r="H37" s="11"/>
    </row>
    <row r="38" spans="1:8" s="88" customFormat="1" ht="15" customHeight="1">
      <c r="A38" s="62"/>
      <c r="B38" s="62" t="s">
        <v>3374</v>
      </c>
      <c r="C38" s="203">
        <v>4</v>
      </c>
      <c r="D38" s="203">
        <v>0</v>
      </c>
      <c r="E38" s="203">
        <v>0</v>
      </c>
      <c r="F38" s="155">
        <f t="shared" si="1"/>
        <v>4</v>
      </c>
      <c r="G38" s="11"/>
      <c r="H38" s="11"/>
    </row>
    <row r="39" spans="1:8" s="88" customFormat="1" ht="15" customHeight="1">
      <c r="A39" s="62"/>
      <c r="B39" s="62" t="s">
        <v>3469</v>
      </c>
      <c r="C39" s="203">
        <v>1</v>
      </c>
      <c r="D39" s="203">
        <v>0</v>
      </c>
      <c r="E39" s="203">
        <v>0</v>
      </c>
      <c r="F39" s="155">
        <f t="shared" si="1"/>
        <v>1</v>
      </c>
      <c r="G39" s="11"/>
      <c r="H39" s="11"/>
    </row>
    <row r="40" spans="1:8" s="88" customFormat="1" ht="15" customHeight="1">
      <c r="A40" s="62"/>
      <c r="B40" s="62" t="s">
        <v>3375</v>
      </c>
      <c r="C40" s="203">
        <v>2</v>
      </c>
      <c r="D40" s="203">
        <v>0</v>
      </c>
      <c r="E40" s="203">
        <v>0</v>
      </c>
      <c r="F40" s="155">
        <f t="shared" si="1"/>
        <v>2</v>
      </c>
      <c r="G40" s="11"/>
      <c r="H40" s="11"/>
    </row>
    <row r="41" spans="1:8" s="88" customFormat="1" ht="15" customHeight="1">
      <c r="A41" s="62"/>
      <c r="B41" s="62" t="s">
        <v>3376</v>
      </c>
      <c r="C41" s="203">
        <v>5</v>
      </c>
      <c r="D41" s="203">
        <v>0</v>
      </c>
      <c r="E41" s="203">
        <v>0</v>
      </c>
      <c r="F41" s="155">
        <f t="shared" si="1"/>
        <v>5</v>
      </c>
      <c r="G41" s="11"/>
      <c r="H41" s="11"/>
    </row>
    <row r="42" spans="1:8" s="88" customFormat="1" ht="15" customHeight="1">
      <c r="A42" s="62"/>
      <c r="B42" s="62" t="s">
        <v>3377</v>
      </c>
      <c r="C42" s="203">
        <v>4</v>
      </c>
      <c r="D42" s="203">
        <v>0</v>
      </c>
      <c r="E42" s="203">
        <v>0</v>
      </c>
      <c r="F42" s="155">
        <f t="shared" si="1"/>
        <v>4</v>
      </c>
      <c r="G42" s="11"/>
      <c r="H42" s="11"/>
    </row>
    <row r="43" spans="1:8" s="88" customFormat="1" ht="15" customHeight="1">
      <c r="A43" s="62"/>
      <c r="B43" s="62" t="s">
        <v>3380</v>
      </c>
      <c r="C43" s="203">
        <v>2</v>
      </c>
      <c r="D43" s="203">
        <v>0</v>
      </c>
      <c r="E43" s="203">
        <v>0</v>
      </c>
      <c r="F43" s="155">
        <f t="shared" si="1"/>
        <v>2</v>
      </c>
      <c r="G43" s="11"/>
      <c r="H43" s="11"/>
    </row>
    <row r="44" spans="1:8" s="88" customFormat="1" ht="15" customHeight="1">
      <c r="A44" s="62"/>
      <c r="B44" s="62" t="s">
        <v>3470</v>
      </c>
      <c r="C44" s="203">
        <v>1</v>
      </c>
      <c r="D44" s="203">
        <v>0</v>
      </c>
      <c r="E44" s="203">
        <v>0</v>
      </c>
      <c r="F44" s="155">
        <f t="shared" si="1"/>
        <v>1</v>
      </c>
      <c r="G44" s="11"/>
      <c r="H44" s="11"/>
    </row>
    <row r="45" spans="1:8" s="88" customFormat="1" ht="15" customHeight="1">
      <c r="A45" s="62"/>
      <c r="B45" s="62"/>
      <c r="C45" s="203"/>
      <c r="D45" s="203"/>
      <c r="E45" s="203"/>
      <c r="F45" s="155"/>
      <c r="G45" s="11"/>
      <c r="H45" s="11"/>
    </row>
    <row r="46" spans="1:8" s="88" customFormat="1" ht="15" customHeight="1">
      <c r="A46" s="62"/>
      <c r="B46" s="62"/>
      <c r="C46" s="203"/>
      <c r="D46" s="203"/>
      <c r="E46" s="203"/>
      <c r="F46" s="155"/>
      <c r="G46" s="11"/>
      <c r="H46" s="11"/>
    </row>
    <row r="47" spans="1:8" s="88" customFormat="1" ht="15" customHeight="1">
      <c r="A47" s="62"/>
      <c r="B47" s="62"/>
      <c r="C47" s="203"/>
      <c r="D47" s="203"/>
      <c r="E47" s="203"/>
      <c r="F47" s="155"/>
      <c r="G47" s="11"/>
      <c r="H47" s="11"/>
    </row>
    <row r="48" spans="1:8" s="88" customFormat="1" ht="15" customHeight="1">
      <c r="A48" s="62"/>
      <c r="B48" s="62"/>
      <c r="C48" s="203"/>
      <c r="D48" s="203"/>
      <c r="E48" s="203"/>
      <c r="F48" s="155"/>
      <c r="G48" s="11"/>
      <c r="H48" s="11"/>
    </row>
    <row r="49" spans="1:8" s="88" customFormat="1" ht="15" customHeight="1">
      <c r="A49" s="62"/>
      <c r="B49" s="62"/>
      <c r="C49" s="203"/>
      <c r="D49" s="203"/>
      <c r="E49" s="203"/>
      <c r="F49" s="155"/>
      <c r="G49" s="11"/>
      <c r="H49" s="11"/>
    </row>
    <row r="50" spans="1:8" s="88" customFormat="1" ht="15" customHeight="1">
      <c r="A50" s="62"/>
      <c r="B50" s="62"/>
      <c r="C50" s="203"/>
      <c r="D50" s="203"/>
      <c r="E50" s="203"/>
      <c r="F50" s="155"/>
      <c r="G50" s="11"/>
      <c r="H50" s="11"/>
    </row>
    <row r="51" spans="1:8" s="88" customFormat="1" ht="15" customHeight="1">
      <c r="A51" s="62"/>
      <c r="B51" s="62"/>
      <c r="C51" s="290"/>
      <c r="D51" s="290"/>
      <c r="E51" s="290"/>
      <c r="F51" s="155"/>
      <c r="G51" s="11"/>
      <c r="H51" s="11"/>
    </row>
    <row r="52" spans="1:8" s="88" customFormat="1" ht="15" customHeight="1">
      <c r="A52" s="62"/>
      <c r="B52" s="62"/>
      <c r="C52" s="290"/>
      <c r="D52" s="290"/>
      <c r="E52" s="290"/>
      <c r="F52" s="155"/>
      <c r="G52" s="11"/>
      <c r="H52" s="11"/>
    </row>
    <row r="53" spans="1:8" s="88" customFormat="1" ht="15" customHeight="1">
      <c r="A53" s="62"/>
      <c r="B53" s="62"/>
      <c r="C53" s="290"/>
      <c r="D53" s="290"/>
      <c r="E53" s="290"/>
      <c r="F53" s="155"/>
      <c r="G53" s="11"/>
      <c r="H53" s="11"/>
    </row>
    <row r="54" spans="1:8" s="88" customFormat="1" ht="15" customHeight="1">
      <c r="A54" s="62"/>
      <c r="B54" s="62"/>
      <c r="C54" s="290"/>
      <c r="D54" s="290"/>
      <c r="E54" s="290"/>
      <c r="F54" s="155"/>
      <c r="G54" s="11"/>
      <c r="H54" s="11"/>
    </row>
    <row r="55" spans="1:8" s="88" customFormat="1" ht="15" customHeight="1">
      <c r="A55" s="62"/>
      <c r="B55" s="62"/>
      <c r="C55" s="290"/>
      <c r="D55" s="290"/>
      <c r="E55" s="290"/>
      <c r="F55" s="155"/>
      <c r="G55" s="11"/>
      <c r="H55" s="11"/>
    </row>
    <row r="56" spans="1:8" s="88" customFormat="1" ht="15" customHeight="1">
      <c r="A56" s="62"/>
      <c r="B56" s="62"/>
      <c r="C56" s="290"/>
      <c r="D56" s="290"/>
      <c r="E56" s="290"/>
      <c r="F56" s="155"/>
      <c r="G56" s="11"/>
      <c r="H56" s="11"/>
    </row>
    <row r="57" spans="1:8" s="88" customFormat="1" ht="15" customHeight="1">
      <c r="A57" s="62"/>
      <c r="B57" s="62"/>
      <c r="C57" s="95"/>
      <c r="D57" s="95"/>
      <c r="E57" s="95"/>
      <c r="F57" s="155"/>
      <c r="G57" s="11"/>
      <c r="H57" s="11"/>
    </row>
    <row r="58" spans="1:8" s="88" customFormat="1" ht="15" customHeight="1">
      <c r="A58" s="62"/>
      <c r="B58" s="62"/>
      <c r="C58" s="95"/>
      <c r="D58" s="95"/>
      <c r="E58" s="95"/>
      <c r="F58" s="155"/>
      <c r="G58" s="11"/>
      <c r="H58" s="11"/>
    </row>
    <row r="59" spans="1:8" s="88" customFormat="1" ht="15" customHeight="1">
      <c r="A59" s="62"/>
      <c r="B59" s="62"/>
      <c r="C59" s="95"/>
      <c r="D59" s="95"/>
      <c r="E59" s="95"/>
      <c r="F59" s="155"/>
      <c r="G59" s="11"/>
      <c r="H59" s="11"/>
    </row>
    <row r="60" spans="1:8" s="88" customFormat="1" ht="15" customHeight="1">
      <c r="A60" s="62"/>
      <c r="B60" s="62"/>
      <c r="C60" s="95"/>
      <c r="D60" s="95"/>
      <c r="E60" s="95"/>
      <c r="F60" s="155"/>
      <c r="G60" s="11"/>
      <c r="H60" s="11"/>
    </row>
    <row r="61" spans="1:8" s="88" customFormat="1" ht="15" customHeight="1">
      <c r="A61" s="62"/>
      <c r="B61" s="62"/>
      <c r="C61" s="95"/>
      <c r="D61" s="95"/>
      <c r="E61" s="95"/>
      <c r="F61" s="155"/>
      <c r="G61" s="11"/>
      <c r="H61" s="11"/>
    </row>
    <row r="62" spans="1:8" s="88" customFormat="1" ht="15" customHeight="1">
      <c r="A62" s="62"/>
      <c r="B62" s="62"/>
      <c r="C62" s="95"/>
      <c r="D62" s="95"/>
      <c r="E62" s="95"/>
      <c r="F62" s="155"/>
      <c r="G62" s="11"/>
      <c r="H62" s="11"/>
    </row>
    <row r="63" spans="1:8" s="88" customFormat="1" ht="15" customHeight="1">
      <c r="A63" s="62"/>
      <c r="B63" s="62"/>
      <c r="C63" s="95"/>
      <c r="D63" s="95"/>
      <c r="E63" s="95"/>
      <c r="F63" s="155"/>
      <c r="G63" s="11"/>
      <c r="H63" s="11"/>
    </row>
    <row r="64" spans="1:8" s="88" customFormat="1" ht="15" customHeight="1">
      <c r="A64" s="62"/>
      <c r="B64" s="62"/>
      <c r="C64" s="95"/>
      <c r="D64" s="95"/>
      <c r="E64" s="95"/>
      <c r="F64" s="155"/>
      <c r="G64" s="11"/>
      <c r="H64" s="11"/>
    </row>
    <row r="65" spans="1:8" s="88" customFormat="1" ht="15" customHeight="1">
      <c r="A65" s="62"/>
      <c r="B65" s="62"/>
      <c r="C65" s="95"/>
      <c r="D65" s="95"/>
      <c r="E65" s="95"/>
      <c r="F65" s="155"/>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55"/>
      <c r="G67" s="11"/>
      <c r="H67" s="11"/>
    </row>
    <row r="68" spans="1:8" s="88" customFormat="1" ht="15" customHeight="1">
      <c r="A68" s="62"/>
      <c r="B68" s="62"/>
      <c r="C68" s="95"/>
      <c r="D68" s="95"/>
      <c r="E68" s="95"/>
      <c r="F68" s="155"/>
      <c r="G68" s="11"/>
      <c r="H68" s="11"/>
    </row>
    <row r="69" spans="1:8" s="88" customFormat="1" ht="15" customHeight="1">
      <c r="A69" s="62"/>
      <c r="B69" s="62"/>
      <c r="C69" s="95"/>
      <c r="D69" s="95"/>
      <c r="E69" s="95"/>
      <c r="F69" s="155"/>
      <c r="G69" s="11"/>
      <c r="H69" s="11"/>
    </row>
    <row r="70" spans="1:8" s="88" customFormat="1" ht="15" customHeight="1">
      <c r="A70" s="62"/>
      <c r="B70" s="62"/>
      <c r="C70" s="95"/>
      <c r="D70" s="95"/>
      <c r="E70" s="95"/>
      <c r="F70" s="155"/>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1"/>
    <col min="12" max="12" width="8.42578125" style="2"/>
    <col min="13" max="13" width="17" style="2" customWidth="1"/>
    <col min="14" max="14" width="14.28515625" style="2" customWidth="1"/>
    <col min="15" max="16384" width="8.42578125" style="2"/>
  </cols>
  <sheetData>
    <row r="1" spans="1:133" ht="15">
      <c r="A1" s="340" t="s">
        <v>33</v>
      </c>
      <c r="B1" s="351"/>
      <c r="C1" s="351"/>
      <c r="D1" s="351"/>
      <c r="E1" s="37"/>
      <c r="F1" s="37"/>
      <c r="G1" s="1"/>
      <c r="I1" s="1"/>
      <c r="J1" s="179"/>
    </row>
    <row r="2" spans="1:133" ht="5.25" customHeight="1">
      <c r="B2" s="3"/>
      <c r="D2" s="1"/>
      <c r="E2" s="1"/>
      <c r="F2" s="1"/>
      <c r="G2" s="1"/>
      <c r="I2" s="1"/>
      <c r="J2" s="1"/>
    </row>
    <row r="3" spans="1:133" s="67" customFormat="1" ht="15" customHeight="1">
      <c r="A3" s="42" t="s">
        <v>3333</v>
      </c>
      <c r="B3" s="42"/>
      <c r="C3" s="42"/>
      <c r="D3" s="42"/>
      <c r="E3" s="42"/>
      <c r="F3" s="42"/>
      <c r="G3" s="42"/>
      <c r="H3" s="42"/>
      <c r="I3" s="42"/>
      <c r="J3" s="42"/>
      <c r="K3" s="245"/>
    </row>
    <row r="4" spans="1:133" s="67" customFormat="1" ht="15" customHeight="1">
      <c r="A4" s="43" t="s">
        <v>3334</v>
      </c>
      <c r="B4" s="43"/>
      <c r="C4" s="43"/>
      <c r="D4" s="68"/>
      <c r="E4" s="68"/>
      <c r="F4" s="68"/>
      <c r="G4" s="68"/>
      <c r="H4" s="68"/>
      <c r="I4" s="68"/>
      <c r="J4" s="68"/>
      <c r="K4" s="249"/>
    </row>
    <row r="5" spans="1:133" s="67" customFormat="1" ht="6" customHeight="1">
      <c r="B5" s="180"/>
      <c r="C5" s="181"/>
      <c r="D5" s="181"/>
      <c r="E5" s="181"/>
      <c r="F5" s="181"/>
      <c r="G5" s="181"/>
      <c r="H5" s="181"/>
      <c r="I5" s="181"/>
      <c r="J5" s="181"/>
      <c r="K5" s="249"/>
    </row>
    <row r="6" spans="1:133" s="184" customFormat="1" ht="30" customHeight="1" thickBot="1">
      <c r="A6" s="335" t="s">
        <v>3636</v>
      </c>
      <c r="B6" s="352"/>
      <c r="C6" s="352"/>
      <c r="D6" s="182"/>
      <c r="E6" s="183"/>
      <c r="H6" s="185"/>
      <c r="I6" s="185"/>
      <c r="J6" s="185"/>
      <c r="K6" s="326"/>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54" t="s">
        <v>3263</v>
      </c>
      <c r="E7" s="354"/>
      <c r="F7" s="46"/>
      <c r="G7" s="355" t="s">
        <v>3264</v>
      </c>
      <c r="H7" s="46"/>
      <c r="I7" s="357" t="s">
        <v>3265</v>
      </c>
      <c r="J7" s="357"/>
      <c r="K7" s="245"/>
    </row>
    <row r="8" spans="1:133" s="67" customFormat="1" ht="21.95" customHeight="1">
      <c r="B8" s="353"/>
      <c r="C8" s="46"/>
      <c r="D8" s="186" t="s">
        <v>3260</v>
      </c>
      <c r="E8" s="186" t="s">
        <v>37</v>
      </c>
      <c r="F8" s="46"/>
      <c r="G8" s="356"/>
      <c r="H8" s="46"/>
      <c r="I8" s="186" t="s">
        <v>3260</v>
      </c>
      <c r="J8" s="186" t="s">
        <v>37</v>
      </c>
      <c r="K8" s="245"/>
    </row>
    <row r="9" spans="1:133" s="34" customFormat="1" ht="26.25" customHeight="1">
      <c r="A9" s="187"/>
      <c r="B9" s="188" t="s">
        <v>38</v>
      </c>
      <c r="C9" s="189"/>
      <c r="D9" s="190">
        <f>'ATR-A2.1'!F9</f>
        <v>796</v>
      </c>
      <c r="E9" s="190">
        <f>'ATR-A2.1'!E9</f>
        <v>1</v>
      </c>
      <c r="F9" s="191"/>
      <c r="G9" s="291">
        <f>SUM(G12:G15)</f>
        <v>131600.5</v>
      </c>
      <c r="H9" s="291"/>
      <c r="I9" s="193">
        <f>(D9*100000/G9)/2</f>
        <v>302.43046189034237</v>
      </c>
      <c r="J9" s="193">
        <f>(E9*100000/G9)/2</f>
        <v>0.37993776619389746</v>
      </c>
      <c r="K9" s="260"/>
      <c r="L9" s="33"/>
      <c r="M9" s="33"/>
    </row>
    <row r="10" spans="1:133" ht="9" customHeight="1">
      <c r="A10" s="67"/>
      <c r="B10" s="188"/>
      <c r="C10" s="194"/>
      <c r="D10" s="190"/>
      <c r="E10" s="190"/>
      <c r="F10" s="191"/>
      <c r="G10" s="291"/>
      <c r="H10" s="291"/>
      <c r="I10" s="193"/>
      <c r="J10" s="292"/>
      <c r="K10" s="260"/>
      <c r="L10" s="6"/>
    </row>
    <row r="11" spans="1:133" s="34" customFormat="1" ht="13.5" customHeight="1">
      <c r="A11" s="187"/>
      <c r="B11" s="55" t="s">
        <v>9</v>
      </c>
      <c r="C11" s="196"/>
      <c r="D11" s="190"/>
      <c r="E11" s="190"/>
      <c r="F11" s="191"/>
      <c r="G11" s="219"/>
      <c r="H11" s="219"/>
      <c r="I11" s="193"/>
      <c r="J11" s="292"/>
      <c r="K11" s="260"/>
      <c r="L11" s="33"/>
    </row>
    <row r="12" spans="1:133" ht="13.5" customHeight="1">
      <c r="A12" s="67"/>
      <c r="B12" s="57" t="s">
        <v>5</v>
      </c>
      <c r="C12" s="197"/>
      <c r="D12" s="236">
        <f>D18</f>
        <v>47</v>
      </c>
      <c r="E12" s="236">
        <f>E18</f>
        <v>0</v>
      </c>
      <c r="F12" s="198"/>
      <c r="G12" s="219">
        <f>G18</f>
        <v>6922.5</v>
      </c>
      <c r="H12" s="219"/>
      <c r="I12" s="193">
        <f>(D12*100000/G12)/2</f>
        <v>339.47273383893105</v>
      </c>
      <c r="J12" s="193">
        <f>(E12*100000/G12)/2</f>
        <v>0</v>
      </c>
      <c r="K12" s="260"/>
      <c r="L12" s="33"/>
    </row>
    <row r="13" spans="1:133" ht="13.5" customHeight="1">
      <c r="A13" s="67"/>
      <c r="B13" s="57" t="s">
        <v>6</v>
      </c>
      <c r="C13" s="197"/>
      <c r="D13" s="236">
        <f>SUM(D19:D22)</f>
        <v>248</v>
      </c>
      <c r="E13" s="236">
        <f>SUM(E19:E22)</f>
        <v>0</v>
      </c>
      <c r="F13" s="198"/>
      <c r="G13" s="219">
        <f>SUM(G19:G22)</f>
        <v>26642.5</v>
      </c>
      <c r="H13" s="219"/>
      <c r="I13" s="193">
        <f t="shared" ref="I13:I15" si="0">(D13*100000/G13)/2</f>
        <v>465.42178849582433</v>
      </c>
      <c r="J13" s="193">
        <f t="shared" ref="J13:J15" si="1">(E13*100000/G13)/2</f>
        <v>0</v>
      </c>
      <c r="K13" s="260"/>
      <c r="L13" s="33"/>
    </row>
    <row r="14" spans="1:133" ht="13.5" customHeight="1">
      <c r="A14" s="67"/>
      <c r="B14" s="57" t="s">
        <v>44</v>
      </c>
      <c r="C14" s="197"/>
      <c r="D14" s="236">
        <f>D23</f>
        <v>94</v>
      </c>
      <c r="E14" s="236">
        <f>E23</f>
        <v>0</v>
      </c>
      <c r="F14" s="198"/>
      <c r="G14" s="219">
        <f>G23</f>
        <v>8505</v>
      </c>
      <c r="H14" s="219"/>
      <c r="I14" s="193">
        <f t="shared" si="0"/>
        <v>552.61610817166377</v>
      </c>
      <c r="J14" s="193">
        <f t="shared" si="1"/>
        <v>0</v>
      </c>
      <c r="K14" s="260"/>
      <c r="L14" s="33"/>
    </row>
    <row r="15" spans="1:133" ht="13.5" customHeight="1">
      <c r="A15" s="67"/>
      <c r="B15" s="57" t="s">
        <v>7</v>
      </c>
      <c r="C15" s="197"/>
      <c r="D15" s="236">
        <f>SUM(D24:D37)</f>
        <v>407</v>
      </c>
      <c r="E15" s="236">
        <f>SUM(E24:E37)</f>
        <v>1</v>
      </c>
      <c r="F15" s="198"/>
      <c r="G15" s="219">
        <f>SUM(G24:G38)</f>
        <v>89530.5</v>
      </c>
      <c r="H15" s="219"/>
      <c r="I15" s="193">
        <f t="shared" si="0"/>
        <v>227.29684297529892</v>
      </c>
      <c r="J15" s="193">
        <f t="shared" si="1"/>
        <v>0.55846890165921115</v>
      </c>
      <c r="K15" s="260"/>
      <c r="L15" s="33"/>
      <c r="N15" s="6"/>
    </row>
    <row r="16" spans="1:133" ht="9" customHeight="1">
      <c r="A16" s="67"/>
      <c r="B16" s="199"/>
      <c r="C16" s="197"/>
      <c r="D16" s="236"/>
      <c r="E16" s="236"/>
      <c r="F16" s="198"/>
      <c r="G16" s="219"/>
      <c r="H16" s="219"/>
      <c r="I16" s="193"/>
      <c r="J16" s="193"/>
      <c r="K16" s="260"/>
      <c r="L16" s="33"/>
    </row>
    <row r="17" spans="1:14" ht="13.5" customHeight="1">
      <c r="A17" s="67"/>
      <c r="B17" s="55" t="s">
        <v>3266</v>
      </c>
      <c r="C17" s="197"/>
      <c r="D17" s="236"/>
      <c r="E17" s="236"/>
      <c r="F17" s="198"/>
      <c r="G17" s="219"/>
      <c r="H17" s="219"/>
      <c r="I17" s="193"/>
      <c r="J17" s="193"/>
      <c r="K17" s="228"/>
      <c r="L17" s="33"/>
      <c r="M17" s="228"/>
      <c r="N17" s="228"/>
    </row>
    <row r="18" spans="1:14" ht="13.5" customHeight="1">
      <c r="A18" s="200" t="s">
        <v>39</v>
      </c>
      <c r="B18" s="136" t="s">
        <v>573</v>
      </c>
      <c r="C18" s="197"/>
      <c r="D18" s="236">
        <f>'ATR-A2.1'!F18+'ATR-A2.1'!F19+'ATR-A2.1'!F20</f>
        <v>47</v>
      </c>
      <c r="E18" s="236">
        <f>'ATR-A2.1'!E18+'ATR-A2.1'!E19+'ATR-A2.1'!E20</f>
        <v>0</v>
      </c>
      <c r="F18" s="198"/>
      <c r="G18" s="219">
        <v>6922.5</v>
      </c>
      <c r="H18" s="219"/>
      <c r="I18" s="193">
        <f t="shared" ref="I18:I38" si="2">(D18*100000/G18)/2</f>
        <v>339.47273383893105</v>
      </c>
      <c r="J18" s="193">
        <f t="shared" ref="J18:J38" si="3">(E18*100000/G18)/2</f>
        <v>0</v>
      </c>
      <c r="K18" s="228"/>
      <c r="L18" s="33"/>
      <c r="M18" s="228"/>
      <c r="N18" s="228"/>
    </row>
    <row r="19" spans="1:14" ht="13.5" customHeight="1">
      <c r="A19" s="200" t="s">
        <v>40</v>
      </c>
      <c r="B19" s="136" t="s">
        <v>580</v>
      </c>
      <c r="C19" s="197"/>
      <c r="D19" s="236"/>
      <c r="E19" s="236"/>
      <c r="F19" s="198"/>
      <c r="G19" s="219">
        <v>118.5</v>
      </c>
      <c r="H19" s="219"/>
      <c r="I19" s="193">
        <f t="shared" si="2"/>
        <v>0</v>
      </c>
      <c r="J19" s="193">
        <f t="shared" si="3"/>
        <v>0</v>
      </c>
      <c r="K19" s="228"/>
      <c r="L19" s="33"/>
      <c r="M19" s="228"/>
      <c r="N19" s="228"/>
    </row>
    <row r="20" spans="1:14" ht="13.5" customHeight="1">
      <c r="A20" s="200" t="s">
        <v>41</v>
      </c>
      <c r="B20" s="136" t="s">
        <v>589</v>
      </c>
      <c r="C20" s="197"/>
      <c r="D20" s="236">
        <f>SUM('ATR-A2.1'!F21:F39)</f>
        <v>240</v>
      </c>
      <c r="E20" s="236">
        <f>SUM('ATR-A2.1'!E21:E39)</f>
        <v>0</v>
      </c>
      <c r="F20" s="198"/>
      <c r="G20" s="219">
        <v>25194</v>
      </c>
      <c r="H20" s="219"/>
      <c r="I20" s="193">
        <f t="shared" si="2"/>
        <v>476.30388187663732</v>
      </c>
      <c r="J20" s="193">
        <f t="shared" si="3"/>
        <v>0</v>
      </c>
      <c r="K20" s="228"/>
      <c r="L20" s="33"/>
      <c r="M20" s="228"/>
      <c r="N20" s="228"/>
    </row>
    <row r="21" spans="1:14" s="34" customFormat="1" ht="13.5" customHeight="1">
      <c r="A21" s="200" t="s">
        <v>622</v>
      </c>
      <c r="B21" s="85" t="s">
        <v>623</v>
      </c>
      <c r="C21" s="202"/>
      <c r="D21" s="236">
        <v>0</v>
      </c>
      <c r="E21" s="236">
        <v>0</v>
      </c>
      <c r="F21" s="192"/>
      <c r="G21" s="219">
        <v>203.5</v>
      </c>
      <c r="H21" s="219"/>
      <c r="I21" s="193">
        <f t="shared" si="2"/>
        <v>0</v>
      </c>
      <c r="J21" s="193">
        <f t="shared" si="3"/>
        <v>0</v>
      </c>
      <c r="K21" s="228"/>
      <c r="L21" s="33"/>
      <c r="M21" s="228"/>
      <c r="N21" s="228"/>
    </row>
    <row r="22" spans="1:14" ht="13.5" customHeight="1">
      <c r="A22" s="200" t="s">
        <v>42</v>
      </c>
      <c r="B22" s="136" t="s">
        <v>3267</v>
      </c>
      <c r="C22" s="197"/>
      <c r="D22" s="236">
        <f>SUM('ATR-A2.1'!F40:F41)</f>
        <v>8</v>
      </c>
      <c r="E22" s="236">
        <f>SUM('ATR-A2.1'!E40:E41)</f>
        <v>0</v>
      </c>
      <c r="F22" s="198"/>
      <c r="G22" s="219">
        <v>1126.5</v>
      </c>
      <c r="H22" s="219"/>
      <c r="I22" s="193">
        <f t="shared" si="2"/>
        <v>355.0821127385708</v>
      </c>
      <c r="J22" s="193">
        <f t="shared" si="3"/>
        <v>0</v>
      </c>
      <c r="K22" s="228"/>
      <c r="L22" s="33"/>
      <c r="M22" s="228"/>
      <c r="N22" s="228"/>
    </row>
    <row r="23" spans="1:14" ht="13.5" customHeight="1">
      <c r="A23" s="200" t="s">
        <v>43</v>
      </c>
      <c r="B23" s="136" t="s">
        <v>44</v>
      </c>
      <c r="C23" s="197"/>
      <c r="D23" s="236">
        <f>SUM('ATR-A2.1'!F42:F44)</f>
        <v>94</v>
      </c>
      <c r="E23" s="236">
        <f>SUM('ATR-A2.1'!E42:E44)</f>
        <v>0</v>
      </c>
      <c r="F23" s="198"/>
      <c r="G23" s="219">
        <v>8505</v>
      </c>
      <c r="H23" s="219"/>
      <c r="I23" s="193">
        <f t="shared" si="2"/>
        <v>552.61610817166377</v>
      </c>
      <c r="J23" s="193">
        <f t="shared" si="3"/>
        <v>0</v>
      </c>
      <c r="K23" s="228"/>
      <c r="L23" s="33"/>
      <c r="M23" s="228"/>
      <c r="N23" s="228"/>
    </row>
    <row r="24" spans="1:14" ht="13.5" customHeight="1">
      <c r="A24" s="200" t="s">
        <v>3339</v>
      </c>
      <c r="B24" s="85" t="s">
        <v>3635</v>
      </c>
      <c r="C24" s="197"/>
      <c r="D24" s="236">
        <f>SUM('ATR-A2.1'!F45:F47)</f>
        <v>105</v>
      </c>
      <c r="E24" s="236">
        <f>SUM('ATR-A2.1'!E45:E47)</f>
        <v>0</v>
      </c>
      <c r="F24" s="198"/>
      <c r="G24" s="219">
        <v>19184</v>
      </c>
      <c r="H24" s="219"/>
      <c r="I24" s="193">
        <f t="shared" si="2"/>
        <v>273.66555462885736</v>
      </c>
      <c r="J24" s="193">
        <f t="shared" si="3"/>
        <v>0</v>
      </c>
      <c r="K24" s="228"/>
      <c r="L24" s="33"/>
      <c r="M24" s="228"/>
      <c r="N24" s="228"/>
    </row>
    <row r="25" spans="1:14" ht="13.5" customHeight="1">
      <c r="A25" s="200" t="s">
        <v>45</v>
      </c>
      <c r="B25" s="136" t="s">
        <v>637</v>
      </c>
      <c r="C25" s="197"/>
      <c r="D25" s="236">
        <f>SUM('ATR-A2.1'!F48:F50)</f>
        <v>38</v>
      </c>
      <c r="E25" s="236">
        <f>SUM('ATR-A2.1'!E48:E50)</f>
        <v>0</v>
      </c>
      <c r="F25" s="203"/>
      <c r="G25" s="219">
        <v>4819.5</v>
      </c>
      <c r="H25" s="219"/>
      <c r="I25" s="193">
        <f t="shared" si="2"/>
        <v>394.23176678078642</v>
      </c>
      <c r="J25" s="193">
        <f t="shared" si="3"/>
        <v>0</v>
      </c>
      <c r="K25" s="228"/>
      <c r="L25" s="33"/>
    </row>
    <row r="26" spans="1:14" s="34" customFormat="1" ht="13.5" customHeight="1">
      <c r="A26" s="200" t="s">
        <v>46</v>
      </c>
      <c r="B26" s="136" t="s">
        <v>644</v>
      </c>
      <c r="C26" s="202"/>
      <c r="D26" s="236">
        <f>SUM('ATR-A2.1'!F51:F52)</f>
        <v>34</v>
      </c>
      <c r="E26" s="236">
        <f>SUM('ATR-A2.1'!E51:E52)</f>
        <v>0</v>
      </c>
      <c r="F26" s="192"/>
      <c r="G26" s="219">
        <v>9880</v>
      </c>
      <c r="H26" s="219"/>
      <c r="I26" s="193">
        <f t="shared" si="2"/>
        <v>172.06477732793522</v>
      </c>
      <c r="J26" s="193">
        <f t="shared" si="3"/>
        <v>0</v>
      </c>
      <c r="K26" s="228"/>
      <c r="L26" s="33"/>
    </row>
    <row r="27" spans="1:14" ht="13.5" customHeight="1">
      <c r="A27" s="200" t="s">
        <v>47</v>
      </c>
      <c r="B27" s="136" t="s">
        <v>648</v>
      </c>
      <c r="C27" s="197"/>
      <c r="D27" s="236">
        <f>SUM('ATR-A2.1'!F53:F56)</f>
        <v>4</v>
      </c>
      <c r="E27" s="236">
        <f>SUM('ATR-A2.1'!E53:E56)</f>
        <v>0</v>
      </c>
      <c r="F27" s="198"/>
      <c r="G27" s="219">
        <v>2114</v>
      </c>
      <c r="H27" s="219"/>
      <c r="I27" s="193">
        <f t="shared" si="2"/>
        <v>94.607379375591293</v>
      </c>
      <c r="J27" s="193">
        <f t="shared" si="3"/>
        <v>0</v>
      </c>
      <c r="K27" s="228"/>
      <c r="L27" s="33"/>
    </row>
    <row r="28" spans="1:14" s="34" customFormat="1" ht="13.5" customHeight="1">
      <c r="A28" s="200" t="s">
        <v>48</v>
      </c>
      <c r="B28" s="136" t="s">
        <v>656</v>
      </c>
      <c r="C28" s="189"/>
      <c r="D28" s="236">
        <f>SUM('ATR-A2.1'!F57:F57)</f>
        <v>1</v>
      </c>
      <c r="E28" s="236">
        <f>SUM('ATR-A2.1'!E57:E57)</f>
        <v>0</v>
      </c>
      <c r="F28" s="192"/>
      <c r="G28" s="219">
        <v>1792</v>
      </c>
      <c r="H28" s="219"/>
      <c r="I28" s="193">
        <f t="shared" si="2"/>
        <v>27.901785714285715</v>
      </c>
      <c r="J28" s="193">
        <f t="shared" si="3"/>
        <v>0</v>
      </c>
      <c r="K28" s="228"/>
      <c r="L28" s="33"/>
    </row>
    <row r="29" spans="1:14" ht="13.5" customHeight="1">
      <c r="A29" s="200" t="s">
        <v>53</v>
      </c>
      <c r="B29" s="136" t="s">
        <v>661</v>
      </c>
      <c r="C29" s="197"/>
      <c r="D29" s="236">
        <f>SUM('ATR-A2.1'!F58:F58)</f>
        <v>2</v>
      </c>
      <c r="E29" s="236">
        <f>SUM('ATR-A2.1'!E58:E58)</f>
        <v>0</v>
      </c>
      <c r="F29" s="198"/>
      <c r="G29" s="219">
        <v>538.5</v>
      </c>
      <c r="H29" s="219"/>
      <c r="I29" s="193">
        <f t="shared" si="2"/>
        <v>185.70102135561746</v>
      </c>
      <c r="J29" s="193">
        <f t="shared" si="3"/>
        <v>0</v>
      </c>
      <c r="K29" s="228"/>
      <c r="L29" s="33"/>
    </row>
    <row r="30" spans="1:14" s="34" customFormat="1" ht="13.5" customHeight="1">
      <c r="A30" s="200" t="s">
        <v>49</v>
      </c>
      <c r="B30" s="136" t="s">
        <v>662</v>
      </c>
      <c r="C30" s="196"/>
      <c r="D30" s="236">
        <f>SUM('ATR-A2.1'!F59:F61)</f>
        <v>5</v>
      </c>
      <c r="E30" s="236">
        <f>SUM('ATR-A2.1'!E59:E61)</f>
        <v>0</v>
      </c>
      <c r="F30" s="192"/>
      <c r="G30" s="219">
        <v>5085.5</v>
      </c>
      <c r="H30" s="219"/>
      <c r="I30" s="193">
        <f t="shared" si="2"/>
        <v>49.159374692753907</v>
      </c>
      <c r="J30" s="193">
        <f t="shared" si="3"/>
        <v>0</v>
      </c>
      <c r="K30" s="228"/>
      <c r="L30" s="33"/>
    </row>
    <row r="31" spans="1:14" ht="13.5" customHeight="1">
      <c r="A31" s="200" t="s">
        <v>50</v>
      </c>
      <c r="B31" s="136" t="s">
        <v>3268</v>
      </c>
      <c r="C31" s="197"/>
      <c r="D31" s="236">
        <f>SUM('ATR-A2.1'!F62:F66)</f>
        <v>73</v>
      </c>
      <c r="E31" s="236">
        <f>SUM('ATR-A2.1'!E62:E66)</f>
        <v>0</v>
      </c>
      <c r="F31" s="198"/>
      <c r="G31" s="219">
        <v>7324.5</v>
      </c>
      <c r="H31" s="219"/>
      <c r="I31" s="193">
        <f t="shared" si="2"/>
        <v>498.3275308894805</v>
      </c>
      <c r="J31" s="193">
        <f t="shared" si="3"/>
        <v>0</v>
      </c>
      <c r="K31" s="228"/>
      <c r="L31" s="33"/>
    </row>
    <row r="32" spans="1:14" ht="13.5" customHeight="1">
      <c r="A32" s="200" t="s">
        <v>54</v>
      </c>
      <c r="B32" s="85" t="s">
        <v>3269</v>
      </c>
      <c r="C32" s="197"/>
      <c r="D32" s="236">
        <f>SUM('ATR-A2.1'!F67)</f>
        <v>37</v>
      </c>
      <c r="E32" s="236">
        <f>SUM('ATR-A2.1'!E67)</f>
        <v>1</v>
      </c>
      <c r="F32" s="198"/>
      <c r="G32" s="219">
        <v>7100</v>
      </c>
      <c r="H32" s="219"/>
      <c r="I32" s="193">
        <f t="shared" si="2"/>
        <v>260.56338028169012</v>
      </c>
      <c r="J32" s="193">
        <f t="shared" si="3"/>
        <v>7.042253521126761</v>
      </c>
      <c r="K32" s="228"/>
      <c r="L32" s="33"/>
    </row>
    <row r="33" spans="1:12" ht="13.5" customHeight="1">
      <c r="A33" s="200" t="s">
        <v>55</v>
      </c>
      <c r="B33" s="136" t="s">
        <v>680</v>
      </c>
      <c r="C33" s="194"/>
      <c r="D33" s="236">
        <f>SUM('ATR-A2.1'!F68)</f>
        <v>7</v>
      </c>
      <c r="E33" s="236">
        <f>SUM('ATR-A2.1'!E68)</f>
        <v>0</v>
      </c>
      <c r="F33" s="203"/>
      <c r="G33" s="219">
        <v>10608</v>
      </c>
      <c r="H33" s="219"/>
      <c r="I33" s="193">
        <f t="shared" si="2"/>
        <v>32.993966817496229</v>
      </c>
      <c r="J33" s="193">
        <f t="shared" si="3"/>
        <v>0</v>
      </c>
      <c r="K33" s="228"/>
      <c r="L33" s="33"/>
    </row>
    <row r="34" spans="1:12" s="34" customFormat="1" ht="13.5" customHeight="1">
      <c r="A34" s="200" t="s">
        <v>681</v>
      </c>
      <c r="B34" s="136" t="s">
        <v>682</v>
      </c>
      <c r="C34" s="196"/>
      <c r="D34" s="236">
        <f>SUM('ATR-A2.1'!F69:F71)</f>
        <v>65</v>
      </c>
      <c r="E34" s="236">
        <f>SUM('ATR-A2.1'!E69:E71)</f>
        <v>0</v>
      </c>
      <c r="F34" s="192"/>
      <c r="G34" s="219">
        <v>12974</v>
      </c>
      <c r="H34" s="219"/>
      <c r="I34" s="193">
        <f t="shared" si="2"/>
        <v>250.50100200400803</v>
      </c>
      <c r="J34" s="193">
        <f t="shared" si="3"/>
        <v>0</v>
      </c>
      <c r="K34" s="228"/>
      <c r="L34" s="33"/>
    </row>
    <row r="35" spans="1:12" ht="13.5" customHeight="1">
      <c r="A35" s="200" t="s">
        <v>689</v>
      </c>
      <c r="B35" s="136" t="s">
        <v>3270</v>
      </c>
      <c r="C35" s="197"/>
      <c r="D35" s="236">
        <f>SUM('ATR-A2.1'!F72:F73)</f>
        <v>27</v>
      </c>
      <c r="E35" s="236">
        <f>SUM('ATR-A2.1'!E72:E73)</f>
        <v>0</v>
      </c>
      <c r="F35" s="198"/>
      <c r="G35" s="219">
        <v>2443.5</v>
      </c>
      <c r="H35" s="219"/>
      <c r="I35" s="193">
        <f t="shared" si="2"/>
        <v>552.4861878453039</v>
      </c>
      <c r="J35" s="193">
        <f t="shared" si="3"/>
        <v>0</v>
      </c>
      <c r="K35" s="228"/>
      <c r="L35" s="33"/>
    </row>
    <row r="36" spans="1:12" s="34" customFormat="1" ht="13.5" customHeight="1">
      <c r="A36" s="200" t="s">
        <v>698</v>
      </c>
      <c r="B36" s="136" t="s">
        <v>699</v>
      </c>
      <c r="C36" s="202"/>
      <c r="D36" s="236">
        <f>SUM('ATR-A2.1'!F74:F75)</f>
        <v>7</v>
      </c>
      <c r="E36" s="236">
        <f>SUM('ATR-A2.1'!E74:E75)</f>
        <v>0</v>
      </c>
      <c r="F36" s="192"/>
      <c r="G36" s="219">
        <v>3166</v>
      </c>
      <c r="H36" s="219"/>
      <c r="I36" s="193">
        <f t="shared" si="2"/>
        <v>110.54958938723942</v>
      </c>
      <c r="J36" s="193">
        <f t="shared" si="3"/>
        <v>0</v>
      </c>
      <c r="K36" s="228"/>
      <c r="L36" s="33"/>
    </row>
    <row r="37" spans="1:12" ht="13.5" customHeight="1">
      <c r="A37" s="200" t="s">
        <v>704</v>
      </c>
      <c r="B37" s="85" t="s">
        <v>3271</v>
      </c>
      <c r="C37" s="197"/>
      <c r="D37" s="236">
        <f>SUM('ATR-A2.1'!F76)</f>
        <v>2</v>
      </c>
      <c r="E37" s="236">
        <f>SUM('ATR-A2.1'!E76)</f>
        <v>0</v>
      </c>
      <c r="F37" s="198"/>
      <c r="G37" s="219">
        <v>2495</v>
      </c>
      <c r="H37" s="219"/>
      <c r="I37" s="193">
        <f t="shared" si="2"/>
        <v>40.080160320641284</v>
      </c>
      <c r="J37" s="193">
        <f t="shared" si="3"/>
        <v>0</v>
      </c>
      <c r="K37" s="228"/>
      <c r="L37" s="33"/>
    </row>
    <row r="38" spans="1:12" ht="13.5" customHeight="1">
      <c r="A38" s="200" t="s">
        <v>710</v>
      </c>
      <c r="B38" s="85" t="s">
        <v>711</v>
      </c>
      <c r="C38" s="197"/>
      <c r="D38" s="236">
        <v>0</v>
      </c>
      <c r="E38" s="236">
        <v>0</v>
      </c>
      <c r="F38" s="198"/>
      <c r="G38" s="219">
        <v>6</v>
      </c>
      <c r="H38" s="219"/>
      <c r="I38" s="193">
        <f t="shared" si="2"/>
        <v>0</v>
      </c>
      <c r="J38" s="193">
        <f t="shared" si="3"/>
        <v>0</v>
      </c>
      <c r="K38" s="228"/>
      <c r="L38" s="33"/>
    </row>
    <row r="39" spans="1:12" s="11" customFormat="1" ht="15" customHeight="1">
      <c r="A39" s="171" t="s">
        <v>149</v>
      </c>
      <c r="B39" s="204" t="s">
        <v>712</v>
      </c>
      <c r="C39" s="66"/>
      <c r="D39" s="233"/>
      <c r="E39" s="236"/>
      <c r="F39" s="233"/>
      <c r="G39" s="198"/>
      <c r="H39" s="198"/>
      <c r="I39" s="193" t="s">
        <v>3272</v>
      </c>
      <c r="J39" s="195" t="s">
        <v>3272</v>
      </c>
      <c r="K39" s="228"/>
    </row>
    <row r="40" spans="1:12" s="11" customFormat="1" ht="9" customHeight="1">
      <c r="A40" s="205"/>
      <c r="B40" s="206"/>
      <c r="C40" s="207"/>
      <c r="D40" s="207"/>
      <c r="E40" s="207"/>
      <c r="F40" s="207"/>
      <c r="G40" s="207"/>
      <c r="H40" s="328"/>
      <c r="I40" s="328"/>
      <c r="J40" s="328"/>
      <c r="K40" s="230"/>
    </row>
    <row r="41" spans="1:12" ht="18" customHeight="1">
      <c r="A41" s="349" t="s">
        <v>3273</v>
      </c>
      <c r="B41" s="349"/>
      <c r="C41" s="349"/>
      <c r="D41" s="349"/>
      <c r="E41" s="349"/>
      <c r="F41" s="349"/>
      <c r="G41" s="349"/>
      <c r="H41" s="349"/>
      <c r="I41" s="349"/>
      <c r="J41" s="208"/>
      <c r="K41" s="327"/>
    </row>
    <row r="42" spans="1:12" ht="24.75" customHeight="1">
      <c r="A42" s="350" t="s">
        <v>3274</v>
      </c>
      <c r="B42" s="350"/>
      <c r="C42" s="350"/>
      <c r="D42" s="350"/>
      <c r="E42" s="350"/>
      <c r="F42" s="350"/>
      <c r="G42" s="350"/>
      <c r="H42" s="350"/>
      <c r="I42" s="350"/>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7" workbookViewId="0">
      <selection activeCell="K12" sqref="K12:K38"/>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0" t="s">
        <v>33</v>
      </c>
      <c r="B1" s="351"/>
      <c r="C1" s="351"/>
      <c r="D1" s="351"/>
      <c r="E1" s="37"/>
      <c r="F1" s="37"/>
      <c r="G1" s="1"/>
      <c r="I1" s="1"/>
      <c r="J1" s="179"/>
    </row>
    <row r="2" spans="1:133" ht="5.25" customHeight="1">
      <c r="B2" s="3"/>
      <c r="D2" s="1"/>
      <c r="E2" s="1"/>
      <c r="F2" s="1"/>
      <c r="G2" s="1"/>
      <c r="I2" s="1"/>
      <c r="J2" s="1"/>
    </row>
    <row r="3" spans="1:133" s="67" customFormat="1" ht="15" customHeight="1">
      <c r="A3" s="42" t="s">
        <v>3336</v>
      </c>
      <c r="B3" s="42"/>
      <c r="C3" s="42"/>
      <c r="D3" s="42"/>
      <c r="E3" s="42"/>
      <c r="F3" s="42"/>
      <c r="G3" s="42"/>
      <c r="H3" s="42"/>
      <c r="I3" s="42"/>
      <c r="J3" s="42"/>
    </row>
    <row r="4" spans="1:133" s="67" customFormat="1" ht="15" customHeight="1">
      <c r="A4" s="43" t="s">
        <v>3335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3636</v>
      </c>
      <c r="B6" s="352"/>
      <c r="C6" s="35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54" t="s">
        <v>3263</v>
      </c>
      <c r="E7" s="354"/>
      <c r="F7" s="46"/>
      <c r="G7" s="355" t="s">
        <v>3264</v>
      </c>
      <c r="H7" s="46"/>
      <c r="I7" s="357" t="s">
        <v>3265</v>
      </c>
      <c r="J7" s="357"/>
    </row>
    <row r="8" spans="1:133" s="67" customFormat="1" ht="21.95" customHeight="1">
      <c r="B8" s="353"/>
      <c r="C8" s="46"/>
      <c r="D8" s="186" t="s">
        <v>3260</v>
      </c>
      <c r="E8" s="186" t="s">
        <v>37</v>
      </c>
      <c r="F8" s="46"/>
      <c r="G8" s="356"/>
      <c r="H8" s="46"/>
      <c r="I8" s="186" t="s">
        <v>3260</v>
      </c>
      <c r="J8" s="186" t="s">
        <v>37</v>
      </c>
    </row>
    <row r="9" spans="1:133" s="34" customFormat="1" ht="26.25" customHeight="1">
      <c r="A9" s="187"/>
      <c r="B9" s="188" t="s">
        <v>38</v>
      </c>
      <c r="C9" s="189"/>
      <c r="D9" s="190">
        <f>SUM(D12:D15)</f>
        <v>742</v>
      </c>
      <c r="E9" s="190">
        <f>SUM(E12:E15)</f>
        <v>1</v>
      </c>
      <c r="F9" s="191"/>
      <c r="G9" s="291">
        <f>SUM(G12:G15)</f>
        <v>108606.5</v>
      </c>
      <c r="H9" s="291"/>
      <c r="I9" s="193">
        <f>(D9*100000/G9)/2</f>
        <v>341.60018046801986</v>
      </c>
      <c r="J9" s="193">
        <f>(E9*100000/G9)/2</f>
        <v>0.46037760170892167</v>
      </c>
      <c r="K9" s="33"/>
      <c r="L9" s="33"/>
      <c r="M9" s="33"/>
    </row>
    <row r="10" spans="1:133" ht="9" customHeight="1">
      <c r="A10" s="67"/>
      <c r="B10" s="188"/>
      <c r="C10" s="194"/>
      <c r="D10" s="190"/>
      <c r="E10" s="190"/>
      <c r="F10" s="191"/>
      <c r="G10" s="291"/>
      <c r="H10" s="291"/>
      <c r="I10" s="193"/>
      <c r="J10" s="292"/>
      <c r="K10" s="33"/>
      <c r="L10" s="6"/>
    </row>
    <row r="11" spans="1:133" s="34" customFormat="1" ht="13.5" customHeight="1">
      <c r="A11" s="187"/>
      <c r="B11" s="55" t="s">
        <v>9</v>
      </c>
      <c r="C11" s="196"/>
      <c r="D11" s="190"/>
      <c r="E11" s="190"/>
      <c r="F11" s="191"/>
      <c r="G11" s="219"/>
      <c r="H11" s="219"/>
      <c r="I11" s="193"/>
      <c r="J11" s="292"/>
      <c r="K11" s="33"/>
      <c r="L11" s="33"/>
    </row>
    <row r="12" spans="1:133" ht="13.5" customHeight="1">
      <c r="A12" s="67"/>
      <c r="B12" s="57" t="s">
        <v>5</v>
      </c>
      <c r="C12" s="197"/>
      <c r="D12" s="236">
        <f>D18</f>
        <v>34</v>
      </c>
      <c r="E12" s="236">
        <f>E18</f>
        <v>0</v>
      </c>
      <c r="F12" s="195"/>
      <c r="G12" s="219">
        <f>G18</f>
        <v>4093.5</v>
      </c>
      <c r="H12" s="219"/>
      <c r="I12" s="193">
        <f>(D12*100000/G12)/2</f>
        <v>415.29253694882129</v>
      </c>
      <c r="J12" s="193">
        <f>(E12*100000/G12)/2</f>
        <v>0</v>
      </c>
      <c r="K12" s="33"/>
      <c r="L12" s="33"/>
    </row>
    <row r="13" spans="1:133" ht="13.5" customHeight="1">
      <c r="A13" s="67"/>
      <c r="B13" s="57" t="s">
        <v>6</v>
      </c>
      <c r="C13" s="197"/>
      <c r="D13" s="236">
        <f>SUM(D19:D22)</f>
        <v>240</v>
      </c>
      <c r="E13" s="236">
        <f>SUM(E19:E22)</f>
        <v>0</v>
      </c>
      <c r="F13" s="195"/>
      <c r="G13" s="219">
        <f>SUM(G19:G22)</f>
        <v>24693.5</v>
      </c>
      <c r="H13" s="219"/>
      <c r="I13" s="193">
        <f t="shared" ref="I13:I15" si="0">(D13*100000/G13)/2</f>
        <v>485.95784315710614</v>
      </c>
      <c r="J13" s="193">
        <f t="shared" ref="J13:J15" si="1">(E13*100000/G13)/2</f>
        <v>0</v>
      </c>
      <c r="K13" s="33"/>
      <c r="L13" s="33"/>
    </row>
    <row r="14" spans="1:133" ht="13.5" customHeight="1">
      <c r="A14" s="67"/>
      <c r="B14" s="57" t="s">
        <v>44</v>
      </c>
      <c r="C14" s="197"/>
      <c r="D14" s="236">
        <f>D23</f>
        <v>82</v>
      </c>
      <c r="E14" s="236">
        <f>E23</f>
        <v>0</v>
      </c>
      <c r="F14" s="195"/>
      <c r="G14" s="219">
        <f>G23</f>
        <v>5671.5</v>
      </c>
      <c r="H14" s="219"/>
      <c r="I14" s="193">
        <f t="shared" si="0"/>
        <v>722.91280966234683</v>
      </c>
      <c r="J14" s="193">
        <f t="shared" si="1"/>
        <v>0</v>
      </c>
      <c r="K14" s="33"/>
      <c r="L14" s="33"/>
    </row>
    <row r="15" spans="1:133" ht="13.5" customHeight="1">
      <c r="A15" s="67"/>
      <c r="B15" s="57" t="s">
        <v>7</v>
      </c>
      <c r="C15" s="197"/>
      <c r="D15" s="236">
        <f>SUM(D24:D38)</f>
        <v>386</v>
      </c>
      <c r="E15" s="236">
        <f>SUM(E24:E37)</f>
        <v>1</v>
      </c>
      <c r="F15" s="195"/>
      <c r="G15" s="219">
        <f>SUM(G24:G38)</f>
        <v>74148</v>
      </c>
      <c r="H15" s="219"/>
      <c r="I15" s="193">
        <f t="shared" si="0"/>
        <v>260.29023035011056</v>
      </c>
      <c r="J15" s="193">
        <f t="shared" si="1"/>
        <v>0.67432702163241087</v>
      </c>
      <c r="K15" s="33"/>
      <c r="L15" s="33"/>
      <c r="N15" s="6"/>
    </row>
    <row r="16" spans="1:133" ht="9" customHeight="1">
      <c r="A16" s="67"/>
      <c r="B16" s="199"/>
      <c r="C16" s="197"/>
      <c r="D16" s="236"/>
      <c r="E16" s="236"/>
      <c r="F16" s="195"/>
      <c r="G16" s="219"/>
      <c r="H16" s="219"/>
      <c r="I16" s="193"/>
      <c r="J16" s="193"/>
      <c r="K16" s="33"/>
      <c r="L16" s="33"/>
    </row>
    <row r="17" spans="1:13" ht="13.5" customHeight="1">
      <c r="A17" s="67"/>
      <c r="B17" s="55" t="s">
        <v>3266</v>
      </c>
      <c r="C17" s="197"/>
      <c r="D17" s="236"/>
      <c r="E17" s="236"/>
      <c r="F17" s="195"/>
      <c r="G17" s="219"/>
      <c r="H17" s="219"/>
      <c r="I17" s="193"/>
      <c r="J17" s="193"/>
      <c r="K17" s="33"/>
      <c r="L17" s="33"/>
    </row>
    <row r="18" spans="1:13" ht="13.5" customHeight="1">
      <c r="A18" s="200" t="s">
        <v>39</v>
      </c>
      <c r="B18" s="136" t="s">
        <v>573</v>
      </c>
      <c r="C18" s="197"/>
      <c r="D18" s="236">
        <f>'ATR-A2.2'!F18+'ATR-A2.2'!F19+'ATR-A2.2'!F20</f>
        <v>34</v>
      </c>
      <c r="E18" s="236">
        <f>'ATR-A2.2'!E18+'ATR-A2.2'!E19+'ATR-A2.2'!E20</f>
        <v>0</v>
      </c>
      <c r="F18" s="195"/>
      <c r="G18" s="219">
        <v>4093.5</v>
      </c>
      <c r="H18" s="219"/>
      <c r="I18" s="193">
        <f t="shared" ref="I18:I38" si="2">(D18*100000/G18)/2</f>
        <v>415.29253694882129</v>
      </c>
      <c r="J18" s="193">
        <f t="shared" ref="J18:J38" si="3">(E18*100000/G18)/2</f>
        <v>0</v>
      </c>
      <c r="K18" s="236"/>
      <c r="L18" s="33"/>
      <c r="M18" s="201"/>
    </row>
    <row r="19" spans="1:13" ht="13.5" customHeight="1">
      <c r="A19" s="200" t="s">
        <v>40</v>
      </c>
      <c r="B19" s="136" t="s">
        <v>580</v>
      </c>
      <c r="C19" s="197"/>
      <c r="D19" s="236"/>
      <c r="E19" s="236"/>
      <c r="F19" s="195"/>
      <c r="G19" s="219">
        <v>107.5</v>
      </c>
      <c r="H19" s="219"/>
      <c r="I19" s="193">
        <f t="shared" si="2"/>
        <v>0</v>
      </c>
      <c r="J19" s="193">
        <f t="shared" si="3"/>
        <v>0</v>
      </c>
      <c r="K19" s="236"/>
      <c r="L19" s="33"/>
      <c r="M19" s="201"/>
    </row>
    <row r="20" spans="1:13" ht="13.5" customHeight="1">
      <c r="A20" s="200" t="s">
        <v>41</v>
      </c>
      <c r="B20" s="136" t="s">
        <v>589</v>
      </c>
      <c r="C20" s="197"/>
      <c r="D20" s="236">
        <f>SUM('ATR-A2.2'!F21:F39)</f>
        <v>232</v>
      </c>
      <c r="E20" s="236">
        <f>SUM('ATR-A2.2'!E21:E39)</f>
        <v>0</v>
      </c>
      <c r="F20" s="195"/>
      <c r="G20" s="219">
        <v>23296</v>
      </c>
      <c r="H20" s="219"/>
      <c r="I20" s="193">
        <f t="shared" si="2"/>
        <v>497.93956043956047</v>
      </c>
      <c r="J20" s="193">
        <f t="shared" si="3"/>
        <v>0</v>
      </c>
      <c r="K20" s="236"/>
      <c r="L20" s="33"/>
    </row>
    <row r="21" spans="1:13" s="34" customFormat="1" ht="13.5" customHeight="1">
      <c r="A21" s="200" t="s">
        <v>622</v>
      </c>
      <c r="B21" s="85" t="s">
        <v>623</v>
      </c>
      <c r="C21" s="202"/>
      <c r="D21" s="236">
        <v>0</v>
      </c>
      <c r="E21" s="236">
        <v>0</v>
      </c>
      <c r="F21" s="191"/>
      <c r="G21" s="219">
        <v>191.5</v>
      </c>
      <c r="H21" s="219"/>
      <c r="I21" s="193">
        <f t="shared" si="2"/>
        <v>0</v>
      </c>
      <c r="J21" s="193">
        <f t="shared" si="3"/>
        <v>0</v>
      </c>
      <c r="K21" s="236"/>
      <c r="L21" s="33"/>
    </row>
    <row r="22" spans="1:13" ht="13.5" customHeight="1">
      <c r="A22" s="200" t="s">
        <v>42</v>
      </c>
      <c r="B22" s="136" t="s">
        <v>3267</v>
      </c>
      <c r="C22" s="197"/>
      <c r="D22" s="236">
        <f>SUM('ATR-A2.2'!F40:F41)</f>
        <v>8</v>
      </c>
      <c r="E22" s="236">
        <f>SUM('ATR-A2.2'!E40:E41)</f>
        <v>0</v>
      </c>
      <c r="F22" s="195"/>
      <c r="G22" s="219">
        <v>1098.5</v>
      </c>
      <c r="H22" s="219"/>
      <c r="I22" s="193">
        <f t="shared" si="2"/>
        <v>364.13290851160673</v>
      </c>
      <c r="J22" s="193">
        <f t="shared" si="3"/>
        <v>0</v>
      </c>
      <c r="K22" s="236"/>
      <c r="L22" s="33"/>
    </row>
    <row r="23" spans="1:13" ht="13.5" customHeight="1">
      <c r="A23" s="200" t="s">
        <v>43</v>
      </c>
      <c r="B23" s="136" t="s">
        <v>44</v>
      </c>
      <c r="C23" s="197"/>
      <c r="D23" s="236">
        <f>SUM('ATR-A2.2'!F42:F44)</f>
        <v>82</v>
      </c>
      <c r="E23" s="236">
        <f>SUM('ATR-A2.2'!E42:E44)</f>
        <v>0</v>
      </c>
      <c r="F23" s="195"/>
      <c r="G23" s="219">
        <v>5671.5</v>
      </c>
      <c r="H23" s="219"/>
      <c r="I23" s="193">
        <f t="shared" si="2"/>
        <v>722.91280966234683</v>
      </c>
      <c r="J23" s="193">
        <f t="shared" si="3"/>
        <v>0</v>
      </c>
      <c r="K23" s="236"/>
      <c r="L23" s="33"/>
    </row>
    <row r="24" spans="1:13" ht="13.5" customHeight="1">
      <c r="A24" s="200" t="s">
        <v>3339</v>
      </c>
      <c r="B24" s="85" t="s">
        <v>3515</v>
      </c>
      <c r="C24" s="197"/>
      <c r="D24" s="236">
        <f>SUM('ATR-A2.2'!F45:F47)</f>
        <v>97</v>
      </c>
      <c r="E24" s="236">
        <f>SUM('ATR-A2.2'!E45:E47)</f>
        <v>0</v>
      </c>
      <c r="F24" s="195"/>
      <c r="G24" s="219">
        <v>14038</v>
      </c>
      <c r="H24" s="219"/>
      <c r="I24" s="193">
        <f t="shared" si="2"/>
        <v>345.49081065678871</v>
      </c>
      <c r="J24" s="193">
        <f t="shared" si="3"/>
        <v>0</v>
      </c>
      <c r="K24" s="236"/>
      <c r="L24" s="33"/>
    </row>
    <row r="25" spans="1:13" ht="13.5" customHeight="1">
      <c r="A25" s="200" t="s">
        <v>45</v>
      </c>
      <c r="B25" s="136" t="s">
        <v>637</v>
      </c>
      <c r="C25" s="197"/>
      <c r="D25" s="236">
        <f>SUM('ATR-A2.2'!F48:F50)</f>
        <v>36</v>
      </c>
      <c r="E25" s="236">
        <f>SUM('ATR-A2.2'!E48:E50)</f>
        <v>0</v>
      </c>
      <c r="F25" s="203"/>
      <c r="G25" s="219">
        <v>3783.5</v>
      </c>
      <c r="H25" s="219"/>
      <c r="I25" s="193">
        <f t="shared" si="2"/>
        <v>475.74996696180784</v>
      </c>
      <c r="J25" s="193">
        <f t="shared" si="3"/>
        <v>0</v>
      </c>
      <c r="K25" s="236"/>
      <c r="L25" s="33"/>
    </row>
    <row r="26" spans="1:13" s="34" customFormat="1" ht="13.5" customHeight="1">
      <c r="A26" s="200" t="s">
        <v>46</v>
      </c>
      <c r="B26" s="136" t="s">
        <v>644</v>
      </c>
      <c r="C26" s="202"/>
      <c r="D26" s="236">
        <f>SUM('ATR-A2.2'!F51:F52)</f>
        <v>32</v>
      </c>
      <c r="E26" s="236">
        <f>SUM('ATR-A2.2'!E51:E52)</f>
        <v>0</v>
      </c>
      <c r="F26" s="191"/>
      <c r="G26" s="219">
        <v>7463</v>
      </c>
      <c r="H26" s="219"/>
      <c r="I26" s="193">
        <f t="shared" si="2"/>
        <v>214.39099557818571</v>
      </c>
      <c r="J26" s="193">
        <f t="shared" si="3"/>
        <v>0</v>
      </c>
      <c r="K26" s="236"/>
      <c r="L26" s="33"/>
    </row>
    <row r="27" spans="1:13" ht="13.5" customHeight="1">
      <c r="A27" s="200" t="s">
        <v>47</v>
      </c>
      <c r="B27" s="136" t="s">
        <v>648</v>
      </c>
      <c r="C27" s="197"/>
      <c r="D27" s="236">
        <f>SUM('ATR-A2.2'!F53:F54)</f>
        <v>2</v>
      </c>
      <c r="E27" s="236">
        <f>SUM('ATR-A2.2'!E53:E54)</f>
        <v>0</v>
      </c>
      <c r="F27" s="195"/>
      <c r="G27" s="219">
        <v>1794</v>
      </c>
      <c r="H27" s="219"/>
      <c r="I27" s="193">
        <f t="shared" si="2"/>
        <v>55.741360089186173</v>
      </c>
      <c r="J27" s="193">
        <f t="shared" si="3"/>
        <v>0</v>
      </c>
      <c r="K27" s="236"/>
      <c r="L27" s="33"/>
    </row>
    <row r="28" spans="1:13" s="34" customFormat="1" ht="13.5" customHeight="1">
      <c r="A28" s="200" t="s">
        <v>48</v>
      </c>
      <c r="B28" s="136" t="s">
        <v>656</v>
      </c>
      <c r="C28" s="189"/>
      <c r="D28" s="236">
        <f>SUM('ATR-A2.2'!F55:F55)</f>
        <v>1</v>
      </c>
      <c r="E28" s="236">
        <f>SUM('ATR-A2.2'!E55:E55)</f>
        <v>0</v>
      </c>
      <c r="F28" s="191"/>
      <c r="G28" s="219">
        <v>1390.5</v>
      </c>
      <c r="H28" s="219"/>
      <c r="I28" s="193">
        <f t="shared" si="2"/>
        <v>35.958288385472855</v>
      </c>
      <c r="J28" s="193">
        <f t="shared" si="3"/>
        <v>0</v>
      </c>
      <c r="K28" s="236"/>
      <c r="L28" s="33"/>
    </row>
    <row r="29" spans="1:13" ht="13.5" customHeight="1">
      <c r="A29" s="200" t="s">
        <v>53</v>
      </c>
      <c r="B29" s="136" t="s">
        <v>661</v>
      </c>
      <c r="C29" s="197"/>
      <c r="D29" s="236">
        <f>SUM('ATR-A2.2'!F56:F56)</f>
        <v>2</v>
      </c>
      <c r="E29" s="236">
        <f>SUM('ATR-A2.2'!E58:E58)</f>
        <v>0</v>
      </c>
      <c r="F29" s="195"/>
      <c r="G29" s="219">
        <v>343</v>
      </c>
      <c r="H29" s="219"/>
      <c r="I29" s="193">
        <f t="shared" si="2"/>
        <v>291.54518950437318</v>
      </c>
      <c r="J29" s="193">
        <f t="shared" si="3"/>
        <v>0</v>
      </c>
      <c r="K29" s="236"/>
      <c r="L29" s="33"/>
    </row>
    <row r="30" spans="1:13" s="34" customFormat="1" ht="13.5" customHeight="1">
      <c r="A30" s="200" t="s">
        <v>49</v>
      </c>
      <c r="B30" s="136" t="s">
        <v>662</v>
      </c>
      <c r="C30" s="196"/>
      <c r="D30" s="236">
        <f>SUM('ATR-A2.2'!F57:F59)</f>
        <v>4</v>
      </c>
      <c r="E30" s="236">
        <f>SUM('ATR-A2.2'!E59:E60)</f>
        <v>0</v>
      </c>
      <c r="F30" s="191"/>
      <c r="G30" s="219">
        <v>3157.5</v>
      </c>
      <c r="H30" s="219"/>
      <c r="I30" s="193">
        <f t="shared" si="2"/>
        <v>63.341250989707049</v>
      </c>
      <c r="J30" s="193">
        <f t="shared" si="3"/>
        <v>0</v>
      </c>
      <c r="K30" s="236"/>
      <c r="L30" s="33"/>
    </row>
    <row r="31" spans="1:13" ht="13.5" customHeight="1">
      <c r="A31" s="200" t="s">
        <v>50</v>
      </c>
      <c r="B31" s="136" t="s">
        <v>3268</v>
      </c>
      <c r="C31" s="197"/>
      <c r="D31" s="236">
        <f>SUM('ATR-A2.2'!F60:F64)</f>
        <v>70</v>
      </c>
      <c r="E31" s="236">
        <f>SUM('ATR-A2.2'!E61:E64)</f>
        <v>0</v>
      </c>
      <c r="F31" s="195"/>
      <c r="G31" s="219">
        <v>6598.5</v>
      </c>
      <c r="H31" s="219"/>
      <c r="I31" s="193">
        <f t="shared" si="2"/>
        <v>530.42358111692056</v>
      </c>
      <c r="J31" s="193">
        <f t="shared" si="3"/>
        <v>0</v>
      </c>
      <c r="K31" s="236"/>
      <c r="L31" s="33"/>
    </row>
    <row r="32" spans="1:13" ht="13.5" customHeight="1">
      <c r="A32" s="200" t="s">
        <v>54</v>
      </c>
      <c r="B32" s="85" t="s">
        <v>3269</v>
      </c>
      <c r="C32" s="197"/>
      <c r="D32" s="236">
        <f>SUM('ATR-A2.2'!F65)</f>
        <v>37</v>
      </c>
      <c r="E32" s="236">
        <f>SUM('ATR-A2.2'!E65)</f>
        <v>1</v>
      </c>
      <c r="F32" s="195"/>
      <c r="G32" s="219">
        <v>7095.5</v>
      </c>
      <c r="H32" s="219"/>
      <c r="I32" s="193">
        <f t="shared" si="2"/>
        <v>260.72863082235222</v>
      </c>
      <c r="J32" s="193">
        <f t="shared" si="3"/>
        <v>7.0467197519554645</v>
      </c>
      <c r="K32" s="236"/>
      <c r="L32" s="33"/>
    </row>
    <row r="33" spans="1:12" ht="13.5" customHeight="1">
      <c r="A33" s="200" t="s">
        <v>55</v>
      </c>
      <c r="B33" s="136" t="s">
        <v>680</v>
      </c>
      <c r="C33" s="194"/>
      <c r="D33" s="236">
        <f>SUM('ATR-A2.2'!F66)</f>
        <v>7</v>
      </c>
      <c r="E33" s="236">
        <f>SUM('ATR-A2.2'!E66)</f>
        <v>0</v>
      </c>
      <c r="F33" s="203"/>
      <c r="G33" s="219">
        <v>9896</v>
      </c>
      <c r="H33" s="219"/>
      <c r="I33" s="193">
        <f t="shared" si="2"/>
        <v>35.367825383993534</v>
      </c>
      <c r="J33" s="193">
        <f t="shared" si="3"/>
        <v>0</v>
      </c>
      <c r="K33" s="236"/>
      <c r="L33" s="33"/>
    </row>
    <row r="34" spans="1:12" s="34" customFormat="1" ht="13.5" customHeight="1">
      <c r="A34" s="200" t="s">
        <v>681</v>
      </c>
      <c r="B34" s="136" t="s">
        <v>682</v>
      </c>
      <c r="C34" s="196"/>
      <c r="D34" s="236">
        <f>SUM('ATR-A2.2'!F67:F69)</f>
        <v>65</v>
      </c>
      <c r="E34" s="236">
        <f>SUM('ATR-A2.2'!E67:E69)</f>
        <v>0</v>
      </c>
      <c r="F34" s="191"/>
      <c r="G34" s="219">
        <v>12300.5</v>
      </c>
      <c r="H34" s="219"/>
      <c r="I34" s="193">
        <f t="shared" si="2"/>
        <v>264.2169017519613</v>
      </c>
      <c r="J34" s="193">
        <f t="shared" si="3"/>
        <v>0</v>
      </c>
      <c r="K34" s="236"/>
      <c r="L34" s="33"/>
    </row>
    <row r="35" spans="1:12" ht="13.5" customHeight="1">
      <c r="A35" s="200" t="s">
        <v>689</v>
      </c>
      <c r="B35" s="136" t="s">
        <v>3270</v>
      </c>
      <c r="C35" s="197"/>
      <c r="D35" s="236">
        <f>SUM('ATR-A2.2'!F70:F71)</f>
        <v>27</v>
      </c>
      <c r="E35" s="236">
        <f>SUM('ATR-A2.2'!E70:E71)</f>
        <v>0</v>
      </c>
      <c r="F35" s="195"/>
      <c r="G35" s="219">
        <v>1946</v>
      </c>
      <c r="H35" s="219"/>
      <c r="I35" s="193">
        <f t="shared" si="2"/>
        <v>693.73072970195267</v>
      </c>
      <c r="J35" s="193">
        <f t="shared" si="3"/>
        <v>0</v>
      </c>
      <c r="K35" s="236"/>
      <c r="L35" s="33"/>
    </row>
    <row r="36" spans="1:12" s="34" customFormat="1" ht="13.5" customHeight="1">
      <c r="A36" s="200" t="s">
        <v>698</v>
      </c>
      <c r="B36" s="136" t="s">
        <v>699</v>
      </c>
      <c r="C36" s="202"/>
      <c r="D36" s="236">
        <f>SUM('ATR-A2.2'!F72:F73)</f>
        <v>4</v>
      </c>
      <c r="E36" s="236">
        <f>SUM('ATR-A2.2'!E72:E73)</f>
        <v>0</v>
      </c>
      <c r="F36" s="191"/>
      <c r="G36" s="219">
        <v>1844</v>
      </c>
      <c r="H36" s="219"/>
      <c r="I36" s="193">
        <f t="shared" si="2"/>
        <v>108.45986984815619</v>
      </c>
      <c r="J36" s="193">
        <f t="shared" si="3"/>
        <v>0</v>
      </c>
      <c r="K36" s="236"/>
      <c r="L36" s="33"/>
    </row>
    <row r="37" spans="1:12" ht="13.5" customHeight="1">
      <c r="A37" s="200" t="s">
        <v>704</v>
      </c>
      <c r="B37" s="85" t="s">
        <v>3271</v>
      </c>
      <c r="C37" s="197"/>
      <c r="D37" s="236">
        <f>SUM('ATR-A2.2'!F74)</f>
        <v>2</v>
      </c>
      <c r="E37" s="236">
        <f>SUM('ATR-A2.2'!E74)</f>
        <v>0</v>
      </c>
      <c r="F37" s="195"/>
      <c r="G37" s="219">
        <v>2495</v>
      </c>
      <c r="H37" s="219"/>
      <c r="I37" s="193">
        <f t="shared" si="2"/>
        <v>40.080160320641284</v>
      </c>
      <c r="J37" s="193">
        <f t="shared" si="3"/>
        <v>0</v>
      </c>
      <c r="K37" s="236"/>
      <c r="L37" s="33"/>
    </row>
    <row r="38" spans="1:12" ht="13.5" customHeight="1">
      <c r="A38" s="200" t="s">
        <v>710</v>
      </c>
      <c r="B38" s="85" t="s">
        <v>711</v>
      </c>
      <c r="C38" s="197"/>
      <c r="D38" s="236">
        <v>0</v>
      </c>
      <c r="E38" s="236">
        <v>0</v>
      </c>
      <c r="F38" s="195"/>
      <c r="G38" s="219">
        <v>3</v>
      </c>
      <c r="H38" s="219"/>
      <c r="I38" s="193">
        <f t="shared" si="2"/>
        <v>0</v>
      </c>
      <c r="J38" s="193">
        <f t="shared" si="3"/>
        <v>0</v>
      </c>
      <c r="K38" s="236"/>
      <c r="L38" s="33"/>
    </row>
    <row r="39" spans="1:12" s="11" customFormat="1" ht="15" customHeight="1">
      <c r="A39" s="171" t="s">
        <v>149</v>
      </c>
      <c r="B39" s="204" t="s">
        <v>712</v>
      </c>
      <c r="C39" s="66"/>
      <c r="D39" s="66"/>
      <c r="E39" s="66"/>
      <c r="F39" s="66"/>
      <c r="G39" s="195"/>
      <c r="H39" s="198"/>
      <c r="I39" s="193" t="s">
        <v>3272</v>
      </c>
      <c r="J39" s="195" t="s">
        <v>3272</v>
      </c>
    </row>
    <row r="40" spans="1:12" s="11" customFormat="1" ht="9" customHeight="1">
      <c r="A40" s="205"/>
      <c r="B40" s="206"/>
      <c r="C40" s="207"/>
      <c r="D40" s="207"/>
      <c r="E40" s="207"/>
      <c r="F40" s="207"/>
      <c r="G40" s="207"/>
      <c r="H40" s="328"/>
      <c r="I40" s="328"/>
      <c r="J40" s="328"/>
    </row>
    <row r="41" spans="1:12" ht="18" customHeight="1">
      <c r="A41" s="349" t="s">
        <v>3273</v>
      </c>
      <c r="B41" s="349"/>
      <c r="C41" s="349"/>
      <c r="D41" s="349"/>
      <c r="E41" s="349"/>
      <c r="F41" s="349"/>
      <c r="G41" s="349"/>
      <c r="H41" s="349"/>
      <c r="I41" s="349"/>
      <c r="J41" s="208"/>
      <c r="K41" s="140"/>
    </row>
    <row r="42" spans="1:12" ht="24.75" customHeight="1">
      <c r="A42" s="350" t="s">
        <v>3274</v>
      </c>
      <c r="B42" s="350"/>
      <c r="C42" s="350"/>
      <c r="D42" s="350"/>
      <c r="E42" s="350"/>
      <c r="F42" s="350"/>
      <c r="G42" s="350"/>
      <c r="H42" s="350"/>
      <c r="I42" s="350"/>
      <c r="J42" s="223"/>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G18" sqref="G18:G38"/>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0" t="s">
        <v>33</v>
      </c>
      <c r="B1" s="351"/>
      <c r="C1" s="351"/>
      <c r="D1" s="351"/>
      <c r="E1" s="37"/>
      <c r="F1" s="37"/>
      <c r="G1" s="1"/>
      <c r="I1" s="1"/>
      <c r="J1" s="179"/>
    </row>
    <row r="2" spans="1:133" ht="5.25" customHeight="1">
      <c r="B2" s="3"/>
      <c r="D2" s="1"/>
      <c r="E2" s="1"/>
      <c r="F2" s="1"/>
      <c r="G2" s="1"/>
      <c r="I2" s="1"/>
      <c r="J2" s="1"/>
    </row>
    <row r="3" spans="1:133" s="67" customFormat="1" ht="15" customHeight="1">
      <c r="A3" s="42" t="s">
        <v>3337</v>
      </c>
      <c r="B3" s="42"/>
      <c r="C3" s="42"/>
      <c r="D3" s="42"/>
      <c r="E3" s="42"/>
      <c r="F3" s="42"/>
      <c r="G3" s="42"/>
      <c r="H3" s="42"/>
      <c r="I3" s="42"/>
      <c r="J3" s="42"/>
    </row>
    <row r="4" spans="1:133" s="67" customFormat="1" ht="15" customHeight="1">
      <c r="A4" s="43" t="s">
        <v>3338</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3636</v>
      </c>
      <c r="B6" s="352"/>
      <c r="C6" s="35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3"/>
      <c r="C7" s="46"/>
      <c r="D7" s="354" t="s">
        <v>3263</v>
      </c>
      <c r="E7" s="354"/>
      <c r="F7" s="46"/>
      <c r="G7" s="355" t="s">
        <v>3264</v>
      </c>
      <c r="H7" s="46"/>
      <c r="I7" s="357" t="s">
        <v>3265</v>
      </c>
      <c r="J7" s="357"/>
    </row>
    <row r="8" spans="1:133" s="67" customFormat="1" ht="21.95" customHeight="1">
      <c r="B8" s="353"/>
      <c r="C8" s="46"/>
      <c r="D8" s="186" t="s">
        <v>3260</v>
      </c>
      <c r="E8" s="186" t="s">
        <v>37</v>
      </c>
      <c r="F8" s="46"/>
      <c r="G8" s="356"/>
      <c r="H8" s="46"/>
      <c r="I8" s="186" t="s">
        <v>3260</v>
      </c>
      <c r="J8" s="186" t="s">
        <v>37</v>
      </c>
    </row>
    <row r="9" spans="1:133" s="34" customFormat="1" ht="26.25" customHeight="1">
      <c r="A9" s="187"/>
      <c r="B9" s="188" t="s">
        <v>38</v>
      </c>
      <c r="C9" s="189"/>
      <c r="D9" s="190">
        <f>SUM(D12:D15)</f>
        <v>54</v>
      </c>
      <c r="E9" s="190">
        <f>SUM(E12:E15)</f>
        <v>0</v>
      </c>
      <c r="F9" s="191"/>
      <c r="G9" s="195">
        <f>SUM(G12:G15)</f>
        <v>22994</v>
      </c>
      <c r="H9" s="192"/>
      <c r="I9" s="193">
        <f>(D9*100000/G9)/2</f>
        <v>117.42193615725841</v>
      </c>
      <c r="J9" s="193">
        <f>(E9*100000/G9)/2</f>
        <v>0</v>
      </c>
      <c r="K9" s="33"/>
      <c r="L9" s="33"/>
      <c r="M9" s="33"/>
    </row>
    <row r="10" spans="1:133" ht="9" customHeight="1">
      <c r="A10" s="67"/>
      <c r="B10" s="188"/>
      <c r="C10" s="194"/>
      <c r="D10" s="190"/>
      <c r="E10" s="190"/>
      <c r="F10" s="191"/>
      <c r="G10" s="191"/>
      <c r="H10" s="195"/>
      <c r="I10" s="193"/>
      <c r="J10" s="292"/>
      <c r="K10" s="33"/>
      <c r="L10" s="6"/>
    </row>
    <row r="11" spans="1:133" s="34" customFormat="1" ht="13.5" customHeight="1">
      <c r="A11" s="187"/>
      <c r="B11" s="55" t="s">
        <v>9</v>
      </c>
      <c r="C11" s="196"/>
      <c r="D11" s="190"/>
      <c r="E11" s="190"/>
      <c r="F11" s="191"/>
      <c r="G11" s="195"/>
      <c r="H11" s="192"/>
      <c r="I11" s="193"/>
      <c r="J11" s="292"/>
      <c r="K11" s="33"/>
      <c r="L11" s="33"/>
    </row>
    <row r="12" spans="1:133" ht="13.5" customHeight="1">
      <c r="A12" s="67"/>
      <c r="B12" s="57" t="s">
        <v>5</v>
      </c>
      <c r="C12" s="197"/>
      <c r="D12" s="236">
        <f>D18</f>
        <v>13</v>
      </c>
      <c r="E12" s="236">
        <f>E18</f>
        <v>0</v>
      </c>
      <c r="F12" s="195"/>
      <c r="G12" s="195">
        <f>G18</f>
        <v>2829</v>
      </c>
      <c r="H12" s="198"/>
      <c r="I12" s="193">
        <f>(D12*100000/G12)/2</f>
        <v>229.76316719688936</v>
      </c>
      <c r="J12" s="193">
        <f>(E12*100000/G12)/2</f>
        <v>0</v>
      </c>
      <c r="K12" s="33"/>
      <c r="L12" s="33"/>
    </row>
    <row r="13" spans="1:133" ht="13.5" customHeight="1">
      <c r="A13" s="67"/>
      <c r="B13" s="57" t="s">
        <v>6</v>
      </c>
      <c r="C13" s="197"/>
      <c r="D13" s="236">
        <f>SUM(D19:D22)</f>
        <v>8</v>
      </c>
      <c r="E13" s="236">
        <f>SUM(E19:E22)</f>
        <v>0</v>
      </c>
      <c r="F13" s="195"/>
      <c r="G13" s="195">
        <f>SUM(G19:G22)</f>
        <v>1949</v>
      </c>
      <c r="H13" s="198"/>
      <c r="I13" s="193">
        <f t="shared" ref="I13:I15" si="0">(D13*100000/G13)/2</f>
        <v>205.23345305284761</v>
      </c>
      <c r="J13" s="193">
        <f t="shared" ref="J13:J15" si="1">(E13*100000/G13)/2</f>
        <v>0</v>
      </c>
      <c r="K13" s="33"/>
      <c r="L13" s="33"/>
    </row>
    <row r="14" spans="1:133" ht="13.5" customHeight="1">
      <c r="A14" s="67"/>
      <c r="B14" s="57" t="s">
        <v>44</v>
      </c>
      <c r="C14" s="197"/>
      <c r="D14" s="236">
        <f>D23</f>
        <v>12</v>
      </c>
      <c r="E14" s="236">
        <f>E23</f>
        <v>0</v>
      </c>
      <c r="F14" s="195"/>
      <c r="G14" s="195">
        <f>G23</f>
        <v>2833.5</v>
      </c>
      <c r="H14" s="198"/>
      <c r="I14" s="193">
        <f t="shared" si="0"/>
        <v>211.75224986765485</v>
      </c>
      <c r="J14" s="193">
        <f t="shared" si="1"/>
        <v>0</v>
      </c>
      <c r="K14" s="33"/>
      <c r="L14" s="33"/>
    </row>
    <row r="15" spans="1:133" ht="13.5" customHeight="1">
      <c r="A15" s="67"/>
      <c r="B15" s="57" t="s">
        <v>7</v>
      </c>
      <c r="C15" s="197"/>
      <c r="D15" s="236">
        <f>SUM(D24:D37)</f>
        <v>21</v>
      </c>
      <c r="E15" s="236">
        <f>SUM(E24:E37)</f>
        <v>0</v>
      </c>
      <c r="F15" s="195"/>
      <c r="G15" s="195">
        <f>SUM(G24:G38)</f>
        <v>15382.5</v>
      </c>
      <c r="H15" s="198"/>
      <c r="I15" s="193">
        <f t="shared" si="0"/>
        <v>68.25938566552901</v>
      </c>
      <c r="J15" s="193">
        <f t="shared" si="1"/>
        <v>0</v>
      </c>
      <c r="K15" s="33"/>
      <c r="L15" s="33"/>
      <c r="N15" s="6"/>
    </row>
    <row r="16" spans="1:133" ht="9" customHeight="1">
      <c r="A16" s="67"/>
      <c r="B16" s="199"/>
      <c r="C16" s="197"/>
      <c r="D16" s="236"/>
      <c r="E16" s="236"/>
      <c r="F16" s="195"/>
      <c r="G16" s="195"/>
      <c r="H16" s="198"/>
      <c r="I16" s="193"/>
      <c r="J16" s="193"/>
      <c r="K16" s="33"/>
      <c r="L16" s="33"/>
    </row>
    <row r="17" spans="1:17" ht="13.5" customHeight="1">
      <c r="A17" s="67"/>
      <c r="B17" s="55" t="s">
        <v>3266</v>
      </c>
      <c r="C17" s="197"/>
      <c r="D17" s="236"/>
      <c r="E17" s="236"/>
      <c r="F17" s="195"/>
      <c r="G17" s="195"/>
      <c r="H17" s="198"/>
      <c r="I17" s="193"/>
      <c r="J17" s="193"/>
      <c r="K17" s="33"/>
      <c r="L17" s="33"/>
    </row>
    <row r="18" spans="1:17" ht="13.5" customHeight="1">
      <c r="A18" s="200" t="s">
        <v>39</v>
      </c>
      <c r="B18" s="136" t="s">
        <v>573</v>
      </c>
      <c r="C18" s="197"/>
      <c r="D18" s="236">
        <f>'ATR-I2.1'!D18-'ATR-I2.2'!D18</f>
        <v>13</v>
      </c>
      <c r="E18" s="236">
        <f>'ATR-I2.1'!E18-'ATR-I2.2'!E18</f>
        <v>0</v>
      </c>
      <c r="F18" s="195"/>
      <c r="G18" s="195">
        <v>2829</v>
      </c>
      <c r="H18" s="198"/>
      <c r="I18" s="193">
        <f t="shared" ref="I18:I38" si="2">(D18*100000/G18)/2</f>
        <v>229.76316719688936</v>
      </c>
      <c r="J18" s="193">
        <f t="shared" ref="J18:J38" si="3">(E18*100000/G18)/2</f>
        <v>0</v>
      </c>
      <c r="K18" s="33"/>
      <c r="L18" s="33"/>
      <c r="M18" s="305"/>
      <c r="N18" s="136"/>
      <c r="O18" s="197"/>
      <c r="P18" s="236"/>
      <c r="Q18" s="6"/>
    </row>
    <row r="19" spans="1:17" ht="13.5" customHeight="1">
      <c r="A19" s="200" t="s">
        <v>40</v>
      </c>
      <c r="B19" s="136" t="s">
        <v>580</v>
      </c>
      <c r="C19" s="197"/>
      <c r="D19" s="236">
        <f>'ATR-I2.1'!D19-'ATR-I2.2'!D19</f>
        <v>0</v>
      </c>
      <c r="E19" s="236">
        <f>'ATR-I2.1'!E19-'ATR-I2.2'!E19</f>
        <v>0</v>
      </c>
      <c r="F19" s="195"/>
      <c r="G19" s="195">
        <v>11</v>
      </c>
      <c r="H19" s="198"/>
      <c r="I19" s="193">
        <f t="shared" si="2"/>
        <v>0</v>
      </c>
      <c r="J19" s="193">
        <f t="shared" si="3"/>
        <v>0</v>
      </c>
      <c r="K19" s="33"/>
      <c r="L19" s="33"/>
      <c r="M19" s="305"/>
      <c r="N19" s="136"/>
      <c r="O19" s="197"/>
      <c r="P19" s="236"/>
      <c r="Q19" s="6"/>
    </row>
    <row r="20" spans="1:17" ht="13.5" customHeight="1">
      <c r="A20" s="200" t="s">
        <v>41</v>
      </c>
      <c r="B20" s="136" t="s">
        <v>589</v>
      </c>
      <c r="C20" s="197"/>
      <c r="D20" s="236">
        <f>'ATR-I2.1'!D20-'ATR-I2.2'!D20</f>
        <v>8</v>
      </c>
      <c r="E20" s="236">
        <v>0</v>
      </c>
      <c r="F20" s="195"/>
      <c r="G20" s="195">
        <v>1898</v>
      </c>
      <c r="H20" s="198"/>
      <c r="I20" s="193">
        <f t="shared" si="2"/>
        <v>210.7481559536354</v>
      </c>
      <c r="J20" s="193">
        <f t="shared" si="3"/>
        <v>0</v>
      </c>
      <c r="K20" s="33"/>
      <c r="L20" s="33"/>
      <c r="M20" s="306"/>
      <c r="N20" s="136"/>
      <c r="O20" s="197"/>
      <c r="P20" s="236"/>
      <c r="Q20" s="6"/>
    </row>
    <row r="21" spans="1:17" s="34" customFormat="1" ht="13.5" customHeight="1">
      <c r="A21" s="200" t="s">
        <v>622</v>
      </c>
      <c r="B21" s="85" t="s">
        <v>623</v>
      </c>
      <c r="C21" s="202"/>
      <c r="D21" s="236">
        <f>'ATR-I2.1'!D21-'ATR-I2.2'!D21</f>
        <v>0</v>
      </c>
      <c r="E21" s="236">
        <f>'ATR-I2.1'!E21-'ATR-I2.2'!E21</f>
        <v>0</v>
      </c>
      <c r="F21" s="191"/>
      <c r="G21" s="195">
        <v>12</v>
      </c>
      <c r="H21" s="192"/>
      <c r="I21" s="193">
        <f t="shared" si="2"/>
        <v>0</v>
      </c>
      <c r="J21" s="193">
        <f t="shared" si="3"/>
        <v>0</v>
      </c>
      <c r="K21" s="33"/>
      <c r="L21" s="33"/>
      <c r="M21" s="307"/>
      <c r="N21" s="85"/>
      <c r="O21" s="202"/>
      <c r="P21" s="237"/>
      <c r="Q21" s="6"/>
    </row>
    <row r="22" spans="1:17" ht="13.5" customHeight="1">
      <c r="A22" s="200" t="s">
        <v>42</v>
      </c>
      <c r="B22" s="136" t="s">
        <v>3267</v>
      </c>
      <c r="C22" s="197"/>
      <c r="D22" s="236">
        <f>'ATR-I2.1'!D22-'ATR-I2.2'!D22</f>
        <v>0</v>
      </c>
      <c r="E22" s="236">
        <v>0</v>
      </c>
      <c r="F22" s="195"/>
      <c r="G22" s="195">
        <v>28</v>
      </c>
      <c r="H22" s="198"/>
      <c r="I22" s="193">
        <f t="shared" si="2"/>
        <v>0</v>
      </c>
      <c r="J22" s="193">
        <f t="shared" si="3"/>
        <v>0</v>
      </c>
      <c r="K22" s="33"/>
      <c r="L22" s="33"/>
      <c r="M22" s="306"/>
      <c r="N22" s="136"/>
      <c r="O22" s="197"/>
      <c r="P22" s="236"/>
      <c r="Q22" s="6"/>
    </row>
    <row r="23" spans="1:17" ht="13.5" customHeight="1">
      <c r="A23" s="200" t="s">
        <v>43</v>
      </c>
      <c r="B23" s="136" t="s">
        <v>44</v>
      </c>
      <c r="C23" s="197"/>
      <c r="D23" s="236">
        <f>'ATR-I2.1'!D23-'ATR-I2.2'!D23</f>
        <v>12</v>
      </c>
      <c r="E23" s="236">
        <f>'ATR-I2.1'!E23-'ATR-I2.2'!E23</f>
        <v>0</v>
      </c>
      <c r="F23" s="195"/>
      <c r="G23" s="195">
        <v>2833.5</v>
      </c>
      <c r="H23" s="198"/>
      <c r="I23" s="193">
        <f t="shared" si="2"/>
        <v>211.75224986765485</v>
      </c>
      <c r="J23" s="193">
        <f t="shared" si="3"/>
        <v>0</v>
      </c>
      <c r="K23" s="33"/>
      <c r="L23" s="33"/>
      <c r="M23" s="306"/>
      <c r="N23" s="136"/>
      <c r="O23" s="197"/>
      <c r="P23" s="236"/>
      <c r="Q23" s="6"/>
    </row>
    <row r="24" spans="1:17" ht="13.5" customHeight="1">
      <c r="A24" s="200" t="s">
        <v>42</v>
      </c>
      <c r="B24" s="85" t="s">
        <v>3515</v>
      </c>
      <c r="C24" s="197"/>
      <c r="D24" s="236">
        <f>'ATR-I2.1'!D24-'ATR-I2.2'!D24</f>
        <v>8</v>
      </c>
      <c r="E24" s="236">
        <v>0</v>
      </c>
      <c r="F24" s="195"/>
      <c r="G24" s="195">
        <v>5146</v>
      </c>
      <c r="H24" s="198"/>
      <c r="I24" s="193">
        <f t="shared" si="2"/>
        <v>77.730275942479594</v>
      </c>
      <c r="J24" s="193">
        <f t="shared" si="3"/>
        <v>0</v>
      </c>
      <c r="K24" s="33"/>
      <c r="L24" s="33"/>
      <c r="M24" s="306"/>
      <c r="N24" s="85"/>
      <c r="O24" s="197"/>
      <c r="P24" s="236"/>
      <c r="Q24" s="6"/>
    </row>
    <row r="25" spans="1:17" ht="13.5" customHeight="1">
      <c r="A25" s="200" t="s">
        <v>45</v>
      </c>
      <c r="B25" s="136" t="s">
        <v>637</v>
      </c>
      <c r="C25" s="197"/>
      <c r="D25" s="236">
        <f>'ATR-I2.1'!D25-'ATR-I2.2'!D25</f>
        <v>2</v>
      </c>
      <c r="E25" s="236">
        <v>0</v>
      </c>
      <c r="F25" s="203"/>
      <c r="G25" s="195">
        <v>1036</v>
      </c>
      <c r="H25" s="203"/>
      <c r="I25" s="193">
        <f t="shared" si="2"/>
        <v>96.525096525096529</v>
      </c>
      <c r="J25" s="193">
        <f t="shared" si="3"/>
        <v>0</v>
      </c>
      <c r="K25" s="33"/>
      <c r="L25" s="33"/>
      <c r="M25" s="306"/>
      <c r="N25" s="136"/>
      <c r="O25" s="197"/>
      <c r="P25" s="236"/>
      <c r="Q25" s="6"/>
    </row>
    <row r="26" spans="1:17" s="34" customFormat="1" ht="13.5" customHeight="1">
      <c r="A26" s="200" t="s">
        <v>46</v>
      </c>
      <c r="B26" s="136" t="s">
        <v>644</v>
      </c>
      <c r="C26" s="202"/>
      <c r="D26" s="236">
        <f>'ATR-I2.1'!D26-'ATR-I2.2'!D26</f>
        <v>2</v>
      </c>
      <c r="E26" s="236">
        <f>'ATR-I2.1'!E26-'ATR-I2.2'!E26</f>
        <v>0</v>
      </c>
      <c r="F26" s="191"/>
      <c r="G26" s="195">
        <v>2417</v>
      </c>
      <c r="H26" s="192"/>
      <c r="I26" s="193">
        <f t="shared" si="2"/>
        <v>41.373603640877121</v>
      </c>
      <c r="J26" s="193">
        <f t="shared" si="3"/>
        <v>0</v>
      </c>
      <c r="K26" s="33"/>
      <c r="L26" s="33"/>
      <c r="M26" s="307"/>
      <c r="N26" s="136"/>
      <c r="O26" s="202"/>
      <c r="P26" s="236"/>
      <c r="Q26" s="6"/>
    </row>
    <row r="27" spans="1:17" ht="13.5" customHeight="1">
      <c r="A27" s="200" t="s">
        <v>47</v>
      </c>
      <c r="B27" s="136" t="s">
        <v>648</v>
      </c>
      <c r="C27" s="197"/>
      <c r="D27" s="236">
        <f>'ATR-I2.1'!D27-'ATR-I2.2'!D27</f>
        <v>2</v>
      </c>
      <c r="E27" s="236">
        <f>'ATR-I2.1'!E27-'ATR-I2.2'!E27</f>
        <v>0</v>
      </c>
      <c r="F27" s="195"/>
      <c r="G27" s="195">
        <v>320</v>
      </c>
      <c r="H27" s="198"/>
      <c r="I27" s="193">
        <f t="shared" si="2"/>
        <v>312.5</v>
      </c>
      <c r="J27" s="193">
        <f t="shared" si="3"/>
        <v>0</v>
      </c>
      <c r="K27" s="33"/>
      <c r="L27" s="33"/>
      <c r="M27" s="306"/>
      <c r="N27" s="136"/>
      <c r="O27" s="197"/>
      <c r="P27" s="236"/>
      <c r="Q27" s="6"/>
    </row>
    <row r="28" spans="1:17" s="34" customFormat="1" ht="13.5" customHeight="1">
      <c r="A28" s="200" t="s">
        <v>48</v>
      </c>
      <c r="B28" s="136" t="s">
        <v>656</v>
      </c>
      <c r="C28" s="189"/>
      <c r="D28" s="236">
        <f>'ATR-I2.1'!D28-'ATR-I2.2'!D28</f>
        <v>0</v>
      </c>
      <c r="E28" s="236">
        <f>'ATR-I2.1'!E28-'ATR-I2.2'!E28</f>
        <v>0</v>
      </c>
      <c r="F28" s="191"/>
      <c r="G28" s="195">
        <v>401.5</v>
      </c>
      <c r="H28" s="192"/>
      <c r="I28" s="193">
        <f t="shared" si="2"/>
        <v>0</v>
      </c>
      <c r="J28" s="193">
        <f t="shared" si="3"/>
        <v>0</v>
      </c>
      <c r="K28" s="33"/>
      <c r="L28" s="33"/>
      <c r="M28" s="307"/>
      <c r="N28" s="136"/>
      <c r="O28" s="189"/>
      <c r="P28" s="236"/>
      <c r="Q28" s="6"/>
    </row>
    <row r="29" spans="1:17" ht="13.5" customHeight="1">
      <c r="A29" s="200" t="s">
        <v>53</v>
      </c>
      <c r="B29" s="136" t="s">
        <v>661</v>
      </c>
      <c r="C29" s="197"/>
      <c r="D29" s="236">
        <f>'ATR-I2.1'!D29-'ATR-I2.2'!D29</f>
        <v>0</v>
      </c>
      <c r="E29" s="236">
        <f>'ATR-I2.1'!E29-'ATR-I2.2'!E29</f>
        <v>0</v>
      </c>
      <c r="F29" s="195"/>
      <c r="G29" s="195">
        <v>195.5</v>
      </c>
      <c r="H29" s="198"/>
      <c r="I29" s="193">
        <f t="shared" si="2"/>
        <v>0</v>
      </c>
      <c r="J29" s="193">
        <f t="shared" si="3"/>
        <v>0</v>
      </c>
      <c r="K29" s="33"/>
      <c r="L29" s="33"/>
      <c r="M29" s="306"/>
      <c r="N29" s="136"/>
      <c r="O29" s="197"/>
      <c r="P29" s="236"/>
      <c r="Q29" s="6"/>
    </row>
    <row r="30" spans="1:17" s="34" customFormat="1" ht="13.5" customHeight="1">
      <c r="A30" s="200" t="s">
        <v>49</v>
      </c>
      <c r="B30" s="136" t="s">
        <v>662</v>
      </c>
      <c r="C30" s="196"/>
      <c r="D30" s="236">
        <f>'ATR-I2.1'!D30-'ATR-I2.2'!D30</f>
        <v>1</v>
      </c>
      <c r="E30" s="236">
        <f>'ATR-I2.1'!E30-'ATR-I2.2'!E30</f>
        <v>0</v>
      </c>
      <c r="F30" s="191"/>
      <c r="G30" s="195">
        <v>1928</v>
      </c>
      <c r="H30" s="192"/>
      <c r="I30" s="193">
        <f t="shared" si="2"/>
        <v>25.933609958506224</v>
      </c>
      <c r="J30" s="193">
        <f t="shared" si="3"/>
        <v>0</v>
      </c>
      <c r="K30" s="33"/>
      <c r="L30" s="33"/>
      <c r="M30" s="307"/>
      <c r="N30" s="136"/>
      <c r="O30" s="196"/>
      <c r="P30" s="236"/>
      <c r="Q30" s="6"/>
    </row>
    <row r="31" spans="1:17" ht="13.5" customHeight="1">
      <c r="A31" s="200" t="s">
        <v>50</v>
      </c>
      <c r="B31" s="136" t="s">
        <v>3268</v>
      </c>
      <c r="C31" s="197"/>
      <c r="D31" s="236">
        <f>'ATR-I2.1'!D31-'ATR-I2.2'!D31</f>
        <v>3</v>
      </c>
      <c r="E31" s="236">
        <v>0</v>
      </c>
      <c r="F31" s="195"/>
      <c r="G31" s="195">
        <v>726</v>
      </c>
      <c r="H31" s="198"/>
      <c r="I31" s="193">
        <f t="shared" si="2"/>
        <v>206.61157024793388</v>
      </c>
      <c r="J31" s="193">
        <f t="shared" si="3"/>
        <v>0</v>
      </c>
      <c r="K31" s="33"/>
      <c r="L31" s="33"/>
      <c r="M31" s="306"/>
      <c r="N31" s="136"/>
      <c r="O31" s="197"/>
      <c r="P31" s="236"/>
      <c r="Q31" s="6"/>
    </row>
    <row r="32" spans="1:17" ht="13.5" customHeight="1">
      <c r="A32" s="200" t="s">
        <v>54</v>
      </c>
      <c r="B32" s="85" t="s">
        <v>3269</v>
      </c>
      <c r="C32" s="197"/>
      <c r="D32" s="236">
        <f>'ATR-I2.1'!D32-'ATR-I2.2'!D32</f>
        <v>0</v>
      </c>
      <c r="E32" s="236">
        <v>0</v>
      </c>
      <c r="F32" s="195"/>
      <c r="G32" s="195">
        <v>4.5</v>
      </c>
      <c r="H32" s="198"/>
      <c r="I32" s="193">
        <f t="shared" si="2"/>
        <v>0</v>
      </c>
      <c r="J32" s="193">
        <f t="shared" si="3"/>
        <v>0</v>
      </c>
      <c r="K32" s="33"/>
      <c r="L32" s="33"/>
      <c r="M32" s="306"/>
      <c r="N32" s="85"/>
      <c r="O32" s="197"/>
      <c r="P32" s="236"/>
      <c r="Q32" s="6"/>
    </row>
    <row r="33" spans="1:17" ht="13.5" customHeight="1">
      <c r="A33" s="200" t="s">
        <v>55</v>
      </c>
      <c r="B33" s="136" t="s">
        <v>680</v>
      </c>
      <c r="C33" s="194"/>
      <c r="D33" s="236">
        <f>'ATR-I2.1'!D33-'ATR-I2.2'!D33</f>
        <v>0</v>
      </c>
      <c r="E33" s="236">
        <f>'ATR-I2.1'!E33-'ATR-I2.2'!E33</f>
        <v>0</v>
      </c>
      <c r="F33" s="203"/>
      <c r="G33" s="195">
        <v>712</v>
      </c>
      <c r="H33" s="203"/>
      <c r="I33" s="193">
        <f t="shared" si="2"/>
        <v>0</v>
      </c>
      <c r="J33" s="193">
        <f t="shared" si="3"/>
        <v>0</v>
      </c>
      <c r="K33" s="33"/>
      <c r="L33" s="33"/>
      <c r="M33" s="306"/>
      <c r="N33" s="136"/>
      <c r="O33" s="194"/>
      <c r="P33" s="236"/>
      <c r="Q33" s="6"/>
    </row>
    <row r="34" spans="1:17" s="34" customFormat="1" ht="13.5" customHeight="1">
      <c r="A34" s="200" t="s">
        <v>681</v>
      </c>
      <c r="B34" s="136" t="s">
        <v>682</v>
      </c>
      <c r="C34" s="196"/>
      <c r="D34" s="236">
        <f>'ATR-I2.1'!D34-'ATR-I2.2'!D34</f>
        <v>0</v>
      </c>
      <c r="E34" s="236">
        <f>'ATR-I2.1'!E34-'ATR-I2.2'!E34</f>
        <v>0</v>
      </c>
      <c r="F34" s="191"/>
      <c r="G34" s="195">
        <v>673.5</v>
      </c>
      <c r="H34" s="192"/>
      <c r="I34" s="193">
        <f t="shared" si="2"/>
        <v>0</v>
      </c>
      <c r="J34" s="193">
        <f t="shared" si="3"/>
        <v>0</v>
      </c>
      <c r="K34" s="33"/>
      <c r="L34" s="33"/>
      <c r="M34" s="307"/>
      <c r="N34" s="136"/>
      <c r="O34" s="196"/>
      <c r="P34" s="236"/>
      <c r="Q34" s="6"/>
    </row>
    <row r="35" spans="1:17" ht="13.5" customHeight="1">
      <c r="A35" s="200" t="s">
        <v>689</v>
      </c>
      <c r="B35" s="136" t="s">
        <v>3270</v>
      </c>
      <c r="C35" s="197"/>
      <c r="D35" s="236">
        <f>'ATR-I2.1'!D35-'ATR-I2.2'!D35</f>
        <v>0</v>
      </c>
      <c r="E35" s="236">
        <f>'ATR-I2.1'!E35-'ATR-I2.2'!E35</f>
        <v>0</v>
      </c>
      <c r="F35" s="195"/>
      <c r="G35" s="195">
        <v>497.5</v>
      </c>
      <c r="H35" s="198"/>
      <c r="I35" s="193">
        <f t="shared" si="2"/>
        <v>0</v>
      </c>
      <c r="J35" s="193">
        <f t="shared" si="3"/>
        <v>0</v>
      </c>
      <c r="K35" s="33"/>
      <c r="L35" s="33"/>
      <c r="M35" s="306"/>
      <c r="N35" s="136"/>
      <c r="O35" s="197"/>
      <c r="P35" s="236"/>
      <c r="Q35" s="6"/>
    </row>
    <row r="36" spans="1:17" s="34" customFormat="1" ht="13.5" customHeight="1">
      <c r="A36" s="200" t="s">
        <v>698</v>
      </c>
      <c r="B36" s="136" t="s">
        <v>699</v>
      </c>
      <c r="C36" s="202"/>
      <c r="D36" s="236">
        <f>'ATR-I2.1'!D36-'ATR-I2.2'!D36</f>
        <v>3</v>
      </c>
      <c r="E36" s="236">
        <f>'ATR-I2.1'!E36-'ATR-I2.2'!E36</f>
        <v>0</v>
      </c>
      <c r="F36" s="191"/>
      <c r="G36" s="195">
        <v>1322</v>
      </c>
      <c r="H36" s="192"/>
      <c r="I36" s="193">
        <f t="shared" si="2"/>
        <v>113.464447806354</v>
      </c>
      <c r="J36" s="193">
        <f t="shared" si="3"/>
        <v>0</v>
      </c>
      <c r="K36" s="33"/>
      <c r="L36" s="33"/>
      <c r="M36" s="307"/>
      <c r="N36" s="136"/>
      <c r="O36" s="202"/>
      <c r="P36" s="236"/>
      <c r="Q36" s="6"/>
    </row>
    <row r="37" spans="1:17" ht="13.5" customHeight="1">
      <c r="A37" s="200" t="s">
        <v>704</v>
      </c>
      <c r="B37" s="85" t="s">
        <v>3271</v>
      </c>
      <c r="C37" s="197"/>
      <c r="D37" s="236">
        <f>'ATR-I2.1'!D37-'ATR-I2.2'!D37</f>
        <v>0</v>
      </c>
      <c r="E37" s="236">
        <f>'ATR-I2.1'!E37-'ATR-I2.2'!E37</f>
        <v>0</v>
      </c>
      <c r="F37" s="195"/>
      <c r="G37" s="195">
        <v>0</v>
      </c>
      <c r="H37" s="198"/>
      <c r="I37" s="193" t="e">
        <f t="shared" si="2"/>
        <v>#DIV/0!</v>
      </c>
      <c r="J37" s="193" t="e">
        <f t="shared" si="3"/>
        <v>#DIV/0!</v>
      </c>
      <c r="K37" s="33"/>
      <c r="L37" s="33"/>
      <c r="M37" s="306"/>
      <c r="N37" s="85"/>
      <c r="O37" s="197"/>
      <c r="P37" s="236"/>
      <c r="Q37" s="6"/>
    </row>
    <row r="38" spans="1:17" ht="13.5" customHeight="1">
      <c r="A38" s="200" t="s">
        <v>710</v>
      </c>
      <c r="B38" s="85" t="s">
        <v>711</v>
      </c>
      <c r="C38" s="197"/>
      <c r="D38" s="236">
        <f>'ATR-I2.1'!D38-'ATR-I2.2'!D38</f>
        <v>0</v>
      </c>
      <c r="E38" s="236">
        <f>'ATR-I2.1'!E38-'ATR-I2.2'!E38</f>
        <v>0</v>
      </c>
      <c r="F38" s="195"/>
      <c r="G38" s="195">
        <v>3</v>
      </c>
      <c r="H38" s="198"/>
      <c r="I38" s="193">
        <f t="shared" si="2"/>
        <v>0</v>
      </c>
      <c r="J38" s="193">
        <f t="shared" si="3"/>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28"/>
      <c r="I40" s="328"/>
      <c r="J40" s="328"/>
    </row>
    <row r="41" spans="1:17" ht="18" customHeight="1">
      <c r="A41" s="349" t="s">
        <v>3352</v>
      </c>
      <c r="B41" s="349"/>
      <c r="C41" s="349"/>
      <c r="D41" s="349"/>
      <c r="E41" s="349"/>
      <c r="F41" s="349"/>
      <c r="G41" s="349"/>
      <c r="H41" s="349"/>
      <c r="I41" s="349"/>
      <c r="J41" s="208"/>
      <c r="K41" s="140"/>
    </row>
    <row r="42" spans="1:17" ht="24.75" customHeight="1">
      <c r="A42" s="350" t="s">
        <v>3353</v>
      </c>
      <c r="B42" s="350"/>
      <c r="C42" s="350"/>
      <c r="D42" s="350"/>
      <c r="E42" s="350"/>
      <c r="F42" s="350"/>
      <c r="G42" s="350"/>
      <c r="H42" s="350"/>
      <c r="I42" s="350"/>
      <c r="J42" s="223"/>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2024-04-18T08:12:13Z</dcterms:modified>
</cp:coreProperties>
</file>