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codeName="ThisWorkbook" defaultThemeVersion="153222"/>
  <bookViews>
    <workbookView xWindow="-15" yWindow="105" windowWidth="7650" windowHeight="759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62913"/>
</workbook>
</file>

<file path=xl/calcChain.xml><?xml version="1.0" encoding="utf-8"?>
<calcChain xmlns="http://schemas.openxmlformats.org/spreadsheetml/2006/main">
  <c r="I38" i="56" l="1"/>
  <c r="I19" i="57"/>
  <c r="J19" i="57"/>
  <c r="I20" i="57"/>
  <c r="J20" i="57"/>
  <c r="I21" i="57"/>
  <c r="J21" i="57"/>
  <c r="I22" i="57"/>
  <c r="J22" i="57"/>
  <c r="I23" i="57"/>
  <c r="J23" i="57"/>
  <c r="I24" i="57"/>
  <c r="J24" i="57"/>
  <c r="I25" i="57"/>
  <c r="J25" i="57"/>
  <c r="I26" i="57"/>
  <c r="J26" i="57"/>
  <c r="I27" i="57"/>
  <c r="J27" i="57"/>
  <c r="I28" i="57"/>
  <c r="J28" i="57"/>
  <c r="I29" i="57"/>
  <c r="J29" i="57"/>
  <c r="I30" i="57"/>
  <c r="J30" i="57"/>
  <c r="J31" i="57"/>
  <c r="J32" i="57"/>
  <c r="I33" i="57"/>
  <c r="J33" i="57"/>
  <c r="I34" i="57"/>
  <c r="J34" i="57"/>
  <c r="I35" i="57"/>
  <c r="J35" i="57"/>
  <c r="I36" i="57"/>
  <c r="J36" i="57"/>
  <c r="J38" i="57"/>
  <c r="J18" i="57"/>
  <c r="I18" i="57"/>
  <c r="I13" i="57"/>
  <c r="J13" i="57"/>
  <c r="I14" i="57"/>
  <c r="J14" i="57"/>
  <c r="J15" i="57"/>
  <c r="J12" i="57"/>
  <c r="I12" i="57"/>
  <c r="J9" i="57"/>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I37" i="56"/>
  <c r="J37" i="56"/>
  <c r="J38" i="56"/>
  <c r="J18" i="56"/>
  <c r="I18" i="56"/>
  <c r="I13" i="56"/>
  <c r="J13" i="56"/>
  <c r="I14" i="56"/>
  <c r="J14" i="56"/>
  <c r="J15" i="56"/>
  <c r="J12" i="56"/>
  <c r="I12" i="56"/>
  <c r="J9"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I38" i="48"/>
  <c r="J38" i="48"/>
  <c r="J18" i="48"/>
  <c r="I18" i="48"/>
  <c r="J13" i="48"/>
  <c r="J14" i="48"/>
  <c r="J15" i="48"/>
  <c r="J12" i="48"/>
  <c r="I13" i="48"/>
  <c r="I14" i="48"/>
  <c r="I15" i="48"/>
  <c r="I12" i="48"/>
  <c r="J9" i="48"/>
  <c r="I9" i="48"/>
  <c r="D23" i="6" l="1"/>
  <c r="B23" i="6"/>
  <c r="C23" i="6"/>
  <c r="F59" i="31"/>
  <c r="F13" i="31"/>
  <c r="F14" i="31"/>
  <c r="F15" i="31"/>
  <c r="F12" i="31"/>
  <c r="F75" i="55"/>
  <c r="E38" i="57" l="1"/>
  <c r="E28" i="57"/>
  <c r="E21" i="57"/>
  <c r="D37" i="56"/>
  <c r="D36" i="56"/>
  <c r="D35" i="56"/>
  <c r="D34" i="56"/>
  <c r="D33" i="56"/>
  <c r="E37" i="56"/>
  <c r="E36" i="56"/>
  <c r="E35" i="56"/>
  <c r="E34" i="56"/>
  <c r="E33" i="56"/>
  <c r="E32" i="56"/>
  <c r="E31" i="56"/>
  <c r="E30" i="56"/>
  <c r="D30" i="56"/>
  <c r="E29" i="56"/>
  <c r="D29" i="56"/>
  <c r="E27" i="56"/>
  <c r="D27" i="56"/>
  <c r="E26" i="56"/>
  <c r="D26" i="56"/>
  <c r="E25" i="56"/>
  <c r="D25" i="56"/>
  <c r="E24" i="56"/>
  <c r="D24" i="56"/>
  <c r="E23" i="56"/>
  <c r="D23" i="56"/>
  <c r="E22" i="56"/>
  <c r="D22" i="56"/>
  <c r="E20" i="56"/>
  <c r="D20" i="56"/>
  <c r="E18" i="56"/>
  <c r="D18" i="56"/>
  <c r="E19" i="56"/>
  <c r="D19" i="56"/>
  <c r="E37" i="48"/>
  <c r="E37" i="57" s="1"/>
  <c r="E36" i="48"/>
  <c r="E36" i="57" s="1"/>
  <c r="E35" i="48"/>
  <c r="E35" i="57" s="1"/>
  <c r="E34" i="48"/>
  <c r="E34" i="57" s="1"/>
  <c r="E33" i="48"/>
  <c r="E33" i="57" s="1"/>
  <c r="E32" i="48"/>
  <c r="E32" i="57" s="1"/>
  <c r="E31" i="48"/>
  <c r="E31" i="57" s="1"/>
  <c r="E30" i="48"/>
  <c r="E30" i="57" s="1"/>
  <c r="E29" i="48"/>
  <c r="E29" i="57" s="1"/>
  <c r="E27" i="48"/>
  <c r="E27" i="57" s="1"/>
  <c r="E26" i="48"/>
  <c r="E26" i="57" s="1"/>
  <c r="E25" i="48"/>
  <c r="E25" i="57" s="1"/>
  <c r="E24" i="48"/>
  <c r="E24" i="57" s="1"/>
  <c r="E23" i="48"/>
  <c r="E23" i="57" s="1"/>
  <c r="E22" i="48"/>
  <c r="E22" i="57" s="1"/>
  <c r="E20" i="48"/>
  <c r="E20" i="57" s="1"/>
  <c r="E19" i="48"/>
  <c r="E19" i="57" s="1"/>
  <c r="E18" i="48"/>
  <c r="E18" i="57" s="1"/>
  <c r="D37" i="48"/>
  <c r="D36" i="48"/>
  <c r="D35" i="48"/>
  <c r="E36" i="39"/>
  <c r="E38" i="13"/>
  <c r="E48" i="12"/>
  <c r="E49" i="12"/>
  <c r="E54" i="11"/>
  <c r="E53" i="28"/>
  <c r="D9" i="54"/>
  <c r="F12" i="54"/>
  <c r="D12" i="54"/>
  <c r="E12" i="54"/>
  <c r="D13" i="54"/>
  <c r="E13" i="54"/>
  <c r="E9" i="54" s="1"/>
  <c r="D14" i="54"/>
  <c r="E14" i="54"/>
  <c r="D15" i="54"/>
  <c r="E15" i="54"/>
  <c r="C15" i="54"/>
  <c r="C14" i="54"/>
  <c r="C13" i="54"/>
  <c r="C12" i="54"/>
  <c r="F19" i="54"/>
  <c r="F20" i="54"/>
  <c r="F21" i="54"/>
  <c r="F22" i="54"/>
  <c r="F23" i="54"/>
  <c r="F24" i="54"/>
  <c r="F25" i="54"/>
  <c r="F26" i="54"/>
  <c r="F27" i="54"/>
  <c r="F28" i="54"/>
  <c r="F29" i="54"/>
  <c r="F30" i="54"/>
  <c r="F31" i="54"/>
  <c r="F32" i="54"/>
  <c r="F33" i="54"/>
  <c r="F34" i="54"/>
  <c r="F35" i="54"/>
  <c r="F36" i="54"/>
  <c r="F37" i="54"/>
  <c r="F38" i="54"/>
  <c r="F39" i="54"/>
  <c r="F40" i="54"/>
  <c r="F41" i="54"/>
  <c r="F42" i="54"/>
  <c r="F43" i="54"/>
  <c r="F44" i="54"/>
  <c r="F45" i="54"/>
  <c r="F18" i="54"/>
  <c r="F78" i="3"/>
  <c r="F15" i="54" l="1"/>
  <c r="F14" i="54"/>
  <c r="C9" i="54"/>
  <c r="F13" i="54"/>
  <c r="G15" i="57"/>
  <c r="G14" i="57"/>
  <c r="G13" i="57"/>
  <c r="G12" i="57"/>
  <c r="G15" i="56"/>
  <c r="G14" i="56"/>
  <c r="G13" i="56"/>
  <c r="G12" i="56"/>
  <c r="G15" i="48"/>
  <c r="G14" i="48"/>
  <c r="G13" i="48"/>
  <c r="G12" i="48"/>
  <c r="E15" i="52"/>
  <c r="E35" i="39"/>
  <c r="E37" i="13"/>
  <c r="E23" i="37"/>
  <c r="E46" i="12"/>
  <c r="E47" i="12"/>
  <c r="E34" i="36"/>
  <c r="E35" i="36"/>
  <c r="E36" i="36"/>
  <c r="E52" i="11"/>
  <c r="E53" i="11"/>
  <c r="F9" i="54" l="1"/>
  <c r="G9" i="48"/>
  <c r="G9" i="56"/>
  <c r="G9" i="57"/>
  <c r="E24" i="35"/>
  <c r="E52" i="28"/>
  <c r="C15" i="31"/>
  <c r="C14" i="31"/>
  <c r="C13" i="31"/>
  <c r="C12" i="31"/>
  <c r="E15" i="55"/>
  <c r="D15" i="55"/>
  <c r="C15" i="55"/>
  <c r="F15" i="55" s="1"/>
  <c r="E14" i="55"/>
  <c r="D14" i="55"/>
  <c r="C14" i="55"/>
  <c r="F14" i="55" s="1"/>
  <c r="E13" i="55"/>
  <c r="D13" i="55"/>
  <c r="C13" i="55"/>
  <c r="E12" i="55"/>
  <c r="D12" i="55"/>
  <c r="C12" i="55"/>
  <c r="F12" i="55" s="1"/>
  <c r="C12" i="3"/>
  <c r="E15" i="3"/>
  <c r="E14" i="3"/>
  <c r="E13" i="3"/>
  <c r="E12" i="3"/>
  <c r="D15" i="3"/>
  <c r="D14" i="3"/>
  <c r="D13" i="3"/>
  <c r="D12" i="3"/>
  <c r="C13" i="3"/>
  <c r="C14" i="3"/>
  <c r="C15" i="3"/>
  <c r="F77" i="3"/>
  <c r="D9" i="55" l="1"/>
  <c r="F13" i="55"/>
  <c r="F9" i="55" s="1"/>
  <c r="F13" i="3"/>
  <c r="F15" i="3"/>
  <c r="F14" i="3"/>
  <c r="C9" i="55"/>
  <c r="E9" i="55"/>
  <c r="F12" i="3"/>
  <c r="D21" i="57"/>
  <c r="D28" i="57"/>
  <c r="E34" i="39"/>
  <c r="E42" i="14"/>
  <c r="E25" i="38"/>
  <c r="E26" i="38"/>
  <c r="E36" i="13"/>
  <c r="E22" i="37"/>
  <c r="E33" i="36"/>
  <c r="E35" i="6"/>
  <c r="F76" i="3"/>
  <c r="F74" i="55"/>
  <c r="F55" i="31"/>
  <c r="F56" i="31"/>
  <c r="F57" i="31"/>
  <c r="F58" i="31"/>
  <c r="D37" i="57" l="1"/>
  <c r="E33" i="39"/>
  <c r="E21" i="37"/>
  <c r="E31" i="36"/>
  <c r="E32" i="36"/>
  <c r="E50" i="11"/>
  <c r="E51" i="11"/>
  <c r="E22" i="35"/>
  <c r="E23" i="35"/>
  <c r="E25" i="34"/>
  <c r="F54" i="31"/>
  <c r="F73" i="55"/>
  <c r="F75" i="3"/>
  <c r="E49" i="11" l="1"/>
  <c r="E15" i="53"/>
  <c r="E32" i="39"/>
  <c r="E41" i="14"/>
  <c r="E20" i="37"/>
  <c r="E27" i="36"/>
  <c r="E28" i="36"/>
  <c r="E29" i="36"/>
  <c r="E30" i="36"/>
  <c r="E22" i="34"/>
  <c r="E23" i="34"/>
  <c r="E24" i="34"/>
  <c r="F48" i="31"/>
  <c r="F49" i="31"/>
  <c r="F50" i="31"/>
  <c r="F51" i="31"/>
  <c r="F52" i="31"/>
  <c r="F53" i="31"/>
  <c r="E29" i="39" l="1"/>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50" i="28"/>
  <c r="E51" i="28"/>
  <c r="E11" i="8"/>
  <c r="E12" i="8"/>
  <c r="E13" i="8"/>
  <c r="E14" i="8"/>
  <c r="E15" i="8"/>
  <c r="E16" i="8"/>
  <c r="E17" i="8"/>
  <c r="E18" i="8"/>
  <c r="E19" i="8"/>
  <c r="E20" i="8"/>
  <c r="E21" i="8"/>
  <c r="E22" i="8"/>
  <c r="E23" i="8"/>
  <c r="E24" i="8"/>
  <c r="E25" i="8"/>
  <c r="E26" i="8"/>
  <c r="D12" i="31"/>
  <c r="E12" i="31"/>
  <c r="D13" i="31"/>
  <c r="E13" i="31"/>
  <c r="D14" i="31"/>
  <c r="E14" i="31"/>
  <c r="D15" i="31"/>
  <c r="E15" i="31"/>
  <c r="F42" i="31"/>
  <c r="F43" i="31"/>
  <c r="F44" i="31"/>
  <c r="F45" i="31"/>
  <c r="F46" i="31"/>
  <c r="F47" i="31"/>
  <c r="F70" i="55"/>
  <c r="F71" i="55"/>
  <c r="F72" i="55"/>
  <c r="F73" i="3"/>
  <c r="F74" i="3"/>
  <c r="D36" i="57" l="1"/>
  <c r="E39" i="12"/>
  <c r="E40" i="12"/>
  <c r="E24" i="33"/>
  <c r="E25" i="33"/>
  <c r="F60" i="3"/>
  <c r="F61" i="3"/>
  <c r="F62" i="3"/>
  <c r="F63" i="3"/>
  <c r="F64" i="3"/>
  <c r="F65" i="3"/>
  <c r="F66" i="3"/>
  <c r="F67" i="3"/>
  <c r="D32" i="48" s="1"/>
  <c r="F68" i="3"/>
  <c r="D33" i="48" s="1"/>
  <c r="F69" i="3"/>
  <c r="F70" i="3"/>
  <c r="F71" i="3"/>
  <c r="F72" i="3"/>
  <c r="D31" i="48" l="1"/>
  <c r="D34" i="48"/>
  <c r="D35" i="57"/>
  <c r="E23" i="33"/>
  <c r="E22" i="33"/>
  <c r="E21" i="33"/>
  <c r="E20" i="33"/>
  <c r="E19" i="33"/>
  <c r="E18" i="33"/>
  <c r="E17" i="33"/>
  <c r="E16" i="33"/>
  <c r="E15" i="33"/>
  <c r="E14" i="33"/>
  <c r="E13" i="33"/>
  <c r="E12" i="33"/>
  <c r="E11" i="33"/>
  <c r="D9" i="33"/>
  <c r="C9" i="33"/>
  <c r="B9" i="33"/>
  <c r="E9" i="33" l="1"/>
  <c r="F69" i="55" l="1"/>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D33" i="57" l="1"/>
  <c r="D19" i="48"/>
  <c r="D38" i="57"/>
  <c r="I38" i="57" s="1"/>
  <c r="D19" i="57" l="1"/>
  <c r="D31" i="57"/>
  <c r="I31" i="57" s="1"/>
  <c r="D34" i="57"/>
  <c r="D32" i="57"/>
  <c r="I32" i="57" s="1"/>
  <c r="E14" i="56"/>
  <c r="E13" i="56"/>
  <c r="E12" i="56"/>
  <c r="E12" i="48"/>
  <c r="E12" i="57" l="1"/>
  <c r="E15" i="57"/>
  <c r="E13" i="48"/>
  <c r="E14" i="48"/>
  <c r="E15" i="56"/>
  <c r="E15" i="48"/>
  <c r="D9" i="39"/>
  <c r="C9" i="39"/>
  <c r="B9" i="39"/>
  <c r="D9" i="35"/>
  <c r="C9" i="35"/>
  <c r="B9" i="35"/>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D29" i="48" s="1"/>
  <c r="F58" i="3"/>
  <c r="F59" i="3"/>
  <c r="F18" i="3"/>
  <c r="D18" i="48" s="1"/>
  <c r="D18" i="57" l="1"/>
  <c r="D29" i="57"/>
  <c r="D26" i="48"/>
  <c r="E14" i="57"/>
  <c r="E13" i="57"/>
  <c r="D30" i="48"/>
  <c r="D25" i="48"/>
  <c r="D22" i="48"/>
  <c r="D24" i="48"/>
  <c r="D20" i="48"/>
  <c r="D23" i="48"/>
  <c r="D27" i="48"/>
  <c r="E9" i="56"/>
  <c r="C9" i="32"/>
  <c r="D9" i="32"/>
  <c r="B9" i="32"/>
  <c r="E10" i="32"/>
  <c r="E11" i="32"/>
  <c r="E12" i="32"/>
  <c r="E13" i="32"/>
  <c r="E14" i="32"/>
  <c r="E15" i="32"/>
  <c r="E16" i="32"/>
  <c r="E17" i="32"/>
  <c r="E18" i="32"/>
  <c r="E19" i="32"/>
  <c r="E20" i="32"/>
  <c r="C38" i="6"/>
  <c r="D38" i="6"/>
  <c r="C39" i="6"/>
  <c r="D39" i="6"/>
  <c r="C40" i="6"/>
  <c r="D40" i="6"/>
  <c r="C41" i="6"/>
  <c r="D41" i="6"/>
  <c r="C42" i="6"/>
  <c r="D42" i="6"/>
  <c r="C43" i="6"/>
  <c r="D43" i="6"/>
  <c r="C44" i="6"/>
  <c r="D44" i="6"/>
  <c r="C45" i="6"/>
  <c r="D45" i="6"/>
  <c r="C46" i="6"/>
  <c r="D46" i="6"/>
  <c r="C47" i="6"/>
  <c r="D47" i="6"/>
  <c r="C48" i="6"/>
  <c r="D48" i="6"/>
  <c r="C49" i="6"/>
  <c r="D49" i="6"/>
  <c r="B39" i="6"/>
  <c r="B40" i="6"/>
  <c r="B41" i="6"/>
  <c r="B42" i="6"/>
  <c r="B43" i="6"/>
  <c r="B44" i="6"/>
  <c r="B45" i="6"/>
  <c r="B46" i="6"/>
  <c r="B47" i="6"/>
  <c r="B48" i="6"/>
  <c r="B49" i="6"/>
  <c r="B38" i="6"/>
  <c r="E11" i="6"/>
  <c r="E12" i="6"/>
  <c r="E13" i="6"/>
  <c r="E14" i="6"/>
  <c r="E15" i="6"/>
  <c r="E16" i="6"/>
  <c r="E17" i="6"/>
  <c r="E18" i="6"/>
  <c r="E19" i="6"/>
  <c r="E20" i="6"/>
  <c r="D30" i="57" l="1"/>
  <c r="D26" i="57"/>
  <c r="D20" i="57"/>
  <c r="D24" i="57"/>
  <c r="D22" i="57"/>
  <c r="D27" i="57"/>
  <c r="D25" i="57"/>
  <c r="D23" i="57"/>
  <c r="E9" i="57"/>
  <c r="D15" i="48"/>
  <c r="D12" i="48"/>
  <c r="D14" i="48"/>
  <c r="E49" i="6"/>
  <c r="E9" i="32"/>
  <c r="D37" i="6"/>
  <c r="B37" i="6"/>
  <c r="C37" i="6"/>
  <c r="B47" i="32"/>
  <c r="C47" i="32"/>
  <c r="D47" i="32"/>
  <c r="E47" i="32"/>
  <c r="D15" i="57" l="1"/>
  <c r="I15" i="57" s="1"/>
  <c r="D14" i="57"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C35" i="32" l="1"/>
  <c r="D13" i="48" l="1"/>
  <c r="E49" i="28"/>
  <c r="F9" i="3" l="1"/>
  <c r="E11" i="38"/>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E44" i="28"/>
  <c r="E45" i="28"/>
  <c r="E46" i="28"/>
  <c r="E47" i="28"/>
  <c r="E48" i="28"/>
  <c r="E9" i="38" l="1"/>
  <c r="E31" i="12" l="1"/>
  <c r="E32" i="12"/>
  <c r="E33" i="12"/>
  <c r="E34" i="12"/>
  <c r="E46" i="32"/>
  <c r="C22" i="32"/>
  <c r="D22" i="32"/>
  <c r="B22" i="32"/>
  <c r="D15" i="56" l="1"/>
  <c r="I15" i="56" s="1"/>
  <c r="C9" i="9"/>
  <c r="D9" i="9"/>
  <c r="B9" i="9"/>
  <c r="E17" i="28"/>
  <c r="E23" i="32" l="1"/>
  <c r="B35" i="32"/>
  <c r="E36" i="32" l="1"/>
  <c r="D9" i="36"/>
  <c r="C9" i="36"/>
  <c r="B9" i="36"/>
  <c r="B9" i="34"/>
  <c r="C9" i="34"/>
  <c r="D9" i="31"/>
  <c r="D66" i="47" s="1"/>
  <c r="E66" i="47" s="1"/>
  <c r="E24" i="32"/>
  <c r="E25" i="32"/>
  <c r="E26" i="32"/>
  <c r="E27" i="32"/>
  <c r="E28" i="32"/>
  <c r="E29" i="32"/>
  <c r="E30" i="32"/>
  <c r="E31" i="32"/>
  <c r="E32" i="32"/>
  <c r="D35" i="32"/>
  <c r="D12" i="56"/>
  <c r="D14" i="56"/>
  <c r="F18" i="31"/>
  <c r="F19" i="31"/>
  <c r="F20" i="31"/>
  <c r="F21" i="31"/>
  <c r="F22" i="31"/>
  <c r="F23" i="31"/>
  <c r="F24" i="31"/>
  <c r="F25" i="31"/>
  <c r="F26" i="31"/>
  <c r="F27" i="31"/>
  <c r="F28" i="31"/>
  <c r="F29" i="31"/>
  <c r="F30" i="31"/>
  <c r="F31" i="31"/>
  <c r="F32" i="31"/>
  <c r="F33" i="31"/>
  <c r="F34" i="31"/>
  <c r="F35" i="31"/>
  <c r="F36" i="31"/>
  <c r="F37" i="31"/>
  <c r="F38" i="31"/>
  <c r="F39" i="31"/>
  <c r="F40" i="31"/>
  <c r="F41" i="31"/>
  <c r="B9" i="6"/>
  <c r="C9" i="6"/>
  <c r="D9" i="6"/>
  <c r="E10" i="6"/>
  <c r="E24" i="6"/>
  <c r="E25" i="6"/>
  <c r="E39" i="6" s="1"/>
  <c r="E26" i="6"/>
  <c r="E40" i="6" s="1"/>
  <c r="E27" i="6"/>
  <c r="E41" i="6" s="1"/>
  <c r="E28" i="6"/>
  <c r="E42" i="6" s="1"/>
  <c r="E29" i="6"/>
  <c r="E43" i="6" s="1"/>
  <c r="E30" i="6"/>
  <c r="E44" i="6" s="1"/>
  <c r="E31" i="6"/>
  <c r="E45" i="6" s="1"/>
  <c r="E32" i="6"/>
  <c r="E46" i="6" s="1"/>
  <c r="E33" i="6"/>
  <c r="E47" i="6" s="1"/>
  <c r="E34" i="6"/>
  <c r="E48" i="6" s="1"/>
  <c r="B9" i="8"/>
  <c r="C9" i="8"/>
  <c r="D9" i="8"/>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E13" i="37"/>
  <c r="E15" i="37"/>
  <c r="E16" i="37"/>
  <c r="E17" i="3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E38" i="6" l="1"/>
  <c r="E9" i="39"/>
  <c r="E9" i="35"/>
  <c r="D12" i="57"/>
  <c r="D13" i="57"/>
  <c r="E37" i="6"/>
  <c r="E22" i="32"/>
  <c r="D70" i="47" s="1"/>
  <c r="E70" i="47" s="1"/>
  <c r="E40" i="32"/>
  <c r="E42" i="32"/>
  <c r="E35" i="32"/>
  <c r="E45" i="32"/>
  <c r="E39" i="32"/>
  <c r="E44" i="32"/>
  <c r="E38" i="32"/>
  <c r="E43" i="32"/>
  <c r="E41" i="32"/>
  <c r="E37" i="32"/>
  <c r="E9" i="9"/>
  <c r="E9" i="50"/>
  <c r="E9" i="45"/>
  <c r="D60" i="47"/>
  <c r="E9" i="28"/>
  <c r="F28" i="47"/>
  <c r="E9" i="53"/>
  <c r="E9" i="49"/>
  <c r="E29" i="47"/>
  <c r="E9" i="52"/>
  <c r="E9" i="46"/>
  <c r="E9" i="14"/>
  <c r="E9" i="13"/>
  <c r="E9" i="37"/>
  <c r="E9" i="12"/>
  <c r="E30" i="47"/>
  <c r="F31" i="47"/>
  <c r="E9" i="36"/>
  <c r="E9" i="11"/>
  <c r="E9" i="34"/>
  <c r="E9" i="8"/>
  <c r="E23" i="6"/>
  <c r="D24" i="47" s="1"/>
  <c r="E24" i="47" s="1"/>
  <c r="E9" i="6"/>
  <c r="E9" i="31"/>
  <c r="D67" i="47" s="1"/>
  <c r="F67" i="47" s="1"/>
  <c r="E9" i="3"/>
  <c r="D36" i="47"/>
  <c r="D52" i="47"/>
  <c r="F52" i="47" s="1"/>
  <c r="D9" i="3"/>
  <c r="C9" i="3"/>
  <c r="D44" i="47"/>
  <c r="F66" i="47"/>
  <c r="D9" i="57" l="1"/>
  <c r="I9" i="57" s="1"/>
  <c r="D13"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9" i="56" l="1"/>
  <c r="I9" i="56" s="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F65" i="47" l="1"/>
  <c r="E10" i="47"/>
</calcChain>
</file>

<file path=xl/sharedStrings.xml><?xml version="1.0" encoding="utf-8"?>
<sst xmlns="http://schemas.openxmlformats.org/spreadsheetml/2006/main" count="5773" uniqueCount="3672">
  <si>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</si>
  <si>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</si>
  <si>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</si>
  <si>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</si>
  <si>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</si>
  <si>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</si>
  <si>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</si>
  <si>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</si>
  <si>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</si>
  <si>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</si>
  <si>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</si>
  <si>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</si>
  <si>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</si>
  <si>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</si>
  <si>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</si>
  <si>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</si>
  <si>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</si>
  <si>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</si>
  <si>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</si>
  <si>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</si>
  <si>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</si>
  <si>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</si>
  <si>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</si>
  <si>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</si>
  <si>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</si>
  <si>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</si>
  <si>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</si>
  <si>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</si>
  <si>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</si>
  <si>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</si>
  <si>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</si>
  <si>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</si>
  <si>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</si>
  <si>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</si>
  <si>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</si>
  <si>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</si>
  <si>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</si>
  <si>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</si>
  <si>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</si>
  <si>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</si>
  <si>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</si>
  <si>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</si>
  <si>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</si>
  <si>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</si>
  <si>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</si>
  <si>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</si>
  <si>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</si>
  <si>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</si>
  <si>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</si>
  <si>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</si>
  <si>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</si>
  <si>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</si>
  <si>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</si>
  <si>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</si>
  <si>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</si>
  <si>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</si>
  <si>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</si>
  <si>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</si>
  <si>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</si>
  <si>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</si>
  <si>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</si>
  <si>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</si>
  <si>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</si>
  <si>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</si>
  <si>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</si>
  <si>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</si>
  <si>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</si>
  <si>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</si>
  <si>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</si>
  <si>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</si>
  <si>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</si>
  <si>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</si>
  <si>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</si>
  <si>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</si>
  <si>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</si>
  <si>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</si>
  <si>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</si>
  <si>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</si>
  <si>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</si>
  <si>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</si>
  <si>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</si>
  <si>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</si>
  <si>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</si>
  <si>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</si>
  <si>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</si>
  <si>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</si>
  <si>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</si>
  <si>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</si>
  <si>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</si>
  <si>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</si>
  <si>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</si>
  <si>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</si>
  <si>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</si>
  <si>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</si>
  <si>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</si>
  <si>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</si>
  <si>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</si>
  <si>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</si>
  <si>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</si>
  <si>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</si>
  <si>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</si>
  <si>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</si>
  <si>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</si>
  <si>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</si>
  <si>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</si>
  <si>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</si>
  <si>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</si>
  <si>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</si>
  <si>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</si>
  <si>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</si>
  <si>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</si>
  <si>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</si>
  <si>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</si>
  <si>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</si>
  <si>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</si>
  <si>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</si>
  <si>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</si>
  <si>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</si>
  <si>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</si>
  <si>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</si>
  <si>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</si>
  <si>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</si>
  <si>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</si>
  <si>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</si>
  <si>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</si>
  <si>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</si>
  <si>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</si>
  <si>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</si>
  <si>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</si>
  <si>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</si>
  <si>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</si>
  <si>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</si>
  <si>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</si>
  <si>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</si>
  <si>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</si>
  <si>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</si>
  <si>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</si>
  <si>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</si>
  <si>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</si>
  <si>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</si>
  <si>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</si>
  <si>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</si>
  <si>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</si>
  <si>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</si>
  <si>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</si>
  <si>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</si>
  <si>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</si>
  <si>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</si>
  <si>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</si>
  <si>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</si>
  <si>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</si>
  <si>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</si>
  <si>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</si>
  <si>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</si>
  <si>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</si>
  <si>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</si>
  <si>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</si>
  <si>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</si>
  <si>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</si>
  <si>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</si>
  <si>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</si>
  <si>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</si>
  <si>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</si>
  <si>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</si>
  <si>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</si>
  <si>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</si>
  <si>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</si>
  <si>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</si>
  <si>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</si>
  <si>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</si>
  <si>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</si>
  <si>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</si>
  <si>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</si>
  <si>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</si>
  <si>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</si>
  <si>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</si>
  <si>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</si>
  <si>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</si>
  <si>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</si>
  <si>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</si>
  <si>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</si>
  <si>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</si>
  <si>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</si>
  <si>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</si>
  <si>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</si>
  <si>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</si>
  <si>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</si>
  <si>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</si>
  <si>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</si>
  <si>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</si>
  <si>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</si>
  <si>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</si>
  <si>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</si>
  <si>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</si>
  <si>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</si>
  <si>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</si>
  <si>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</si>
  <si>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</si>
  <si>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</si>
  <si>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</si>
  <si>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</si>
  <si>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</si>
  <si>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</si>
  <si>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</si>
  <si>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</si>
  <si>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</si>
  <si>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</si>
  <si>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</si>
  <si>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</si>
  <si>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</si>
  <si>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</si>
  <si>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</si>
  <si>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</si>
  <si>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</si>
  <si>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</si>
  <si>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</si>
  <si>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</si>
  <si>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</si>
  <si>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</si>
  <si>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</si>
  <si>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</si>
  <si>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</si>
  <si>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</si>
  <si>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</si>
  <si>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</si>
  <si>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</si>
  <si>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</si>
  <si>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</si>
  <si>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</si>
  <si>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</si>
  <si>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</si>
  <si>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</si>
  <si>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</si>
  <si>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</si>
  <si>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</si>
  <si>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</si>
  <si>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</si>
  <si>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</si>
  <si>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</si>
  <si>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</si>
  <si>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</si>
  <si>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</si>
  <si>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</si>
  <si>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</si>
  <si>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</si>
  <si>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</si>
  <si>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</si>
  <si>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</si>
  <si>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</si>
  <si>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</si>
  <si>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</si>
  <si>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</si>
  <si>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</si>
  <si>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</si>
  <si>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</si>
  <si>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</si>
  <si>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</si>
  <si>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</si>
  <si>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</si>
  <si>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</si>
  <si>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</si>
  <si>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</si>
  <si>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</si>
  <si>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</si>
  <si>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</si>
  <si>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</si>
  <si>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</si>
  <si>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</si>
  <si>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</si>
  <si>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</si>
  <si>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</si>
  <si>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</si>
  <si>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</si>
  <si>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</si>
  <si>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</si>
  <si>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</si>
  <si>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</si>
  <si>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</si>
  <si>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</si>
  <si>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</si>
  <si>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</si>
  <si>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</si>
  <si>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</si>
  <si>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</si>
  <si>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</si>
  <si>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</si>
  <si>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</si>
  <si>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</si>
  <si>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</si>
  <si>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</si>
  <si>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</si>
  <si>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</si>
  <si>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</si>
  <si>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</si>
  <si>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</si>
  <si>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</si>
  <si>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</si>
  <si>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</si>
  <si>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</si>
  <si>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</si>
  <si>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</si>
  <si>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</si>
  <si>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</si>
  <si>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</si>
  <si>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</si>
  <si>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</si>
  <si>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</si>
  <si>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</si>
  <si>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</si>
  <si>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</si>
  <si>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</si>
  <si>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</si>
  <si>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</si>
  <si>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</si>
  <si>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</si>
  <si>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</si>
  <si>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</si>
  <si>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</si>
  <si>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</si>
  <si>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</si>
  <si>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</si>
  <si>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</si>
  <si>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</si>
  <si>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</si>
  <si>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</si>
  <si>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</si>
  <si>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</si>
  <si>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</si>
  <si>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</si>
  <si>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</si>
  <si>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</si>
  <si>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</si>
  <si>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</si>
  <si>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</si>
  <si>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</si>
  <si>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</si>
  <si>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</si>
  <si>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</si>
  <si>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</si>
  <si>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</si>
  <si>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</si>
  <si>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</si>
  <si>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</si>
  <si>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</si>
  <si>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</si>
  <si>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</si>
  <si>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</si>
  <si>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</si>
  <si>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</si>
  <si>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</si>
  <si>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</si>
  <si>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</si>
  <si>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</si>
  <si>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</si>
  <si>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</si>
  <si>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</si>
  <si>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</si>
  <si>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</si>
  <si>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</si>
  <si>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</si>
  <si>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</si>
  <si>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</si>
  <si>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</si>
  <si>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</si>
  <si>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</si>
  <si>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</si>
  <si>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</si>
  <si>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</si>
  <si>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</si>
  <si>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</si>
  <si>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</si>
  <si>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</si>
  <si>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</si>
  <si>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</si>
  <si>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</si>
  <si>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</si>
  <si>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</si>
  <si>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</si>
  <si>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</si>
  <si>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</si>
  <si>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</si>
  <si>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</si>
  <si>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</si>
  <si>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</si>
  <si>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</si>
  <si>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</si>
  <si>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</si>
  <si>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</si>
  <si>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</si>
  <si>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</si>
  <si>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</si>
  <si>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</si>
  <si>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</si>
  <si>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</si>
  <si>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</si>
  <si>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</si>
  <si>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</si>
  <si>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</si>
  <si>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</si>
  <si>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</si>
  <si>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</si>
  <si>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</si>
  <si>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</si>
  <si>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</si>
  <si>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</si>
  <si>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</si>
  <si>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</si>
  <si>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</si>
  <si>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</si>
  <si>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</si>
  <si>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</si>
  <si>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</si>
  <si>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</si>
  <si>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</si>
  <si>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</si>
  <si>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</si>
  <si>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</si>
  <si>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</si>
  <si>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</si>
  <si>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</si>
  <si>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</si>
  <si>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</si>
  <si>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</si>
  <si>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</si>
  <si>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</si>
  <si>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</si>
  <si>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</si>
  <si>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</si>
  <si>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</si>
  <si>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</si>
  <si>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</si>
  <si>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</si>
  <si>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</si>
  <si>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</si>
  <si>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</si>
  <si>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</si>
  <si>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</si>
  <si>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</si>
  <si>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</si>
  <si>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</si>
  <si>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</si>
  <si>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</si>
  <si>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</si>
  <si>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</si>
  <si>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</si>
  <si>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</si>
  <si>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</si>
  <si>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</si>
  <si>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</si>
  <si>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</si>
  <si>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</si>
  <si>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</si>
  <si>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</si>
  <si>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</si>
  <si>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</si>
  <si>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</si>
  <si>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</si>
  <si>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</si>
  <si>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</si>
  <si>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</si>
  <si>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</si>
  <si>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</si>
  <si>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</si>
  <si>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</si>
  <si>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</si>
  <si>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</si>
  <si>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</si>
  <si>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</si>
  <si>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</si>
  <si>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</si>
  <si>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</si>
  <si>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</si>
  <si>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</si>
  <si>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</si>
  <si>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</si>
  <si>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</si>
  <si>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</si>
  <si>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</si>
  <si>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</si>
  <si>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</si>
  <si>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</si>
  <si>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</si>
  <si>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</si>
  <si>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</si>
  <si>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</si>
  <si>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</si>
  <si>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</si>
  <si>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</si>
  <si>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</si>
  <si>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</si>
  <si>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</si>
  <si>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</si>
  <si>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</si>
  <si>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</si>
  <si>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</si>
  <si>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</si>
  <si>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</si>
  <si>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</si>
  <si>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</si>
  <si>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</si>
  <si>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</si>
  <si>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</si>
  <si>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</si>
  <si>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</si>
  <si>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</si>
  <si>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</si>
  <si>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</si>
  <si>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</si>
  <si>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</si>
  <si>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</si>
  <si>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</si>
  <si>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</si>
  <si>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</si>
  <si>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</si>
  <si>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</si>
  <si>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</si>
  <si>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</si>
  <si>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</si>
  <si>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</si>
  <si>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</si>
  <si>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</si>
  <si>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</si>
  <si>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</si>
  <si>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</si>
  <si>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</si>
  <si>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</si>
  <si>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</si>
  <si>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</si>
  <si>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</si>
  <si>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</si>
  <si>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</si>
  <si>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</si>
  <si>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</si>
  <si>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</si>
  <si>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</si>
  <si>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</si>
  <si>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</si>
  <si>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</si>
  <si>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</si>
  <si>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</si>
  <si>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</si>
  <si>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</si>
  <si>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</si>
  <si>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</si>
  <si>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</si>
  <si>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</si>
  <si>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</si>
  <si>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</si>
  <si>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</si>
  <si>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</si>
  <si>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</si>
  <si>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</si>
  <si>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</si>
  <si>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</si>
  <si>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</si>
  <si>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</si>
  <si>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</si>
  <si>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</si>
  <si>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</si>
  <si>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</si>
  <si>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</si>
  <si>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</si>
  <si>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</si>
  <si>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</si>
  <si>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</si>
  <si>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</si>
  <si>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</si>
  <si>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</si>
  <si>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</si>
  <si>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</si>
  <si>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</si>
  <si>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</si>
  <si>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</si>
  <si>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</si>
  <si>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</si>
  <si>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</si>
  <si>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</si>
  <si>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</si>
  <si>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</si>
  <si>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</si>
  <si>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</si>
  <si>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</si>
  <si>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</si>
  <si>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</si>
  <si>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</si>
  <si>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</si>
  <si>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</si>
  <si>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</si>
  <si>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</si>
  <si>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</si>
  <si>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</si>
  <si>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</si>
  <si>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</si>
  <si>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</si>
  <si>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</si>
  <si>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</si>
  <si>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</si>
  <si>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</si>
  <si>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</si>
  <si>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</si>
  <si>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</si>
  <si>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</si>
  <si>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</si>
  <si>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</si>
  <si>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</si>
  <si>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</si>
  <si>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</si>
  <si>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</si>
  <si>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</si>
  <si>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</si>
  <si>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</si>
  <si>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</si>
  <si>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</si>
  <si>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</si>
  <si>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</si>
  <si>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</si>
  <si>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</si>
  <si>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</si>
  <si>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</si>
  <si>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</si>
  <si>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</si>
  <si>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</si>
  <si>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</si>
  <si>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</si>
  <si>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</si>
  <si>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</si>
  <si>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</si>
  <si>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</si>
  <si>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</si>
  <si>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</si>
  <si>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</si>
  <si>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</si>
  <si>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</si>
  <si>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</si>
  <si>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</si>
  <si>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</si>
  <si>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</si>
  <si>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</si>
  <si>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</si>
  <si>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</si>
  <si>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</si>
  <si>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</si>
  <si>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</si>
  <si>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</si>
  <si>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</si>
  <si>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</si>
  <si>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</si>
  <si>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</si>
  <si>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</si>
  <si>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</si>
  <si>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</si>
  <si>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</si>
  <si>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</si>
  <si>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</si>
  <si>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</si>
  <si>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</si>
  <si>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</si>
  <si>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</si>
  <si>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</si>
  <si>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</si>
  <si>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</si>
  <si>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</si>
  <si>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</si>
  <si>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</si>
  <si>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</si>
  <si>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</si>
  <si>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</si>
  <si>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</si>
  <si>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</si>
  <si>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</si>
  <si>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</si>
  <si>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</si>
  <si>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</si>
  <si>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</si>
  <si>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</si>
  <si>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</si>
  <si>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</si>
  <si>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</si>
  <si>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</si>
  <si>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</si>
  <si>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</si>
  <si>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</si>
  <si>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</si>
  <si>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</si>
  <si>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</si>
  <si>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</si>
  <si>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</si>
  <si>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</si>
  <si>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</si>
  <si>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</si>
  <si>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</si>
  <si>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</si>
  <si>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</si>
  <si>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</si>
  <si>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</si>
  <si>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</si>
  <si>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</si>
  <si>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</si>
  <si>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</si>
  <si>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</si>
  <si>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</si>
  <si>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</si>
  <si>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</si>
  <si>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</si>
  <si>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</si>
  <si>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</si>
  <si>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</si>
  <si>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</si>
  <si>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</si>
  <si>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</si>
  <si>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</si>
  <si>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</si>
  <si>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</si>
  <si>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</si>
  <si>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</si>
  <si>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</si>
  <si>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</si>
  <si>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</si>
  <si>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</si>
  <si>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</si>
  <si>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</si>
  <si>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</si>
  <si>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</si>
  <si>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</si>
  <si>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</si>
  <si>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</si>
  <si>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</si>
  <si>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</si>
  <si>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</si>
  <si>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</si>
  <si>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</si>
  <si>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</si>
  <si>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</si>
  <si>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</si>
  <si>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</si>
  <si>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</si>
  <si>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</si>
  <si>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</si>
  <si>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</si>
  <si>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</si>
  <si>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</si>
  <si>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</si>
  <si>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</si>
  <si>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</si>
  <si>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</si>
  <si>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</si>
  <si>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</si>
  <si>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</si>
  <si>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</si>
  <si>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</si>
  <si>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</si>
  <si>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</si>
  <si>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</si>
  <si>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</si>
  <si>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</si>
  <si>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</si>
  <si>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</si>
  <si>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</si>
  <si>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</si>
  <si>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</si>
  <si>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</si>
  <si>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</si>
  <si>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</si>
  <si>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</si>
  <si>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</si>
  <si>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</si>
  <si>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</si>
  <si>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</si>
  <si>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</si>
  <si>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</si>
  <si>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</si>
  <si>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</si>
  <si>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</si>
  <si>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</si>
  <si>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</si>
  <si>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</si>
  <si>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</si>
  <si>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</si>
  <si>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</si>
  <si>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</si>
  <si>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</si>
  <si>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</si>
  <si>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</si>
  <si>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</si>
  <si>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</si>
  <si>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</si>
  <si>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</si>
  <si>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</si>
  <si>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</si>
  <si>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</si>
  <si>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</si>
  <si>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</si>
  <si>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</si>
  <si>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</si>
  <si>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</si>
  <si>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</si>
  <si>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</si>
  <si>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</si>
  <si>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</si>
  <si>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</si>
  <si>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</si>
  <si>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</si>
  <si>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</si>
  <si>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</si>
  <si>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</si>
  <si>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</si>
  <si>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</si>
  <si>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</si>
  <si>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</si>
  <si>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</si>
  <si>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</si>
  <si>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</si>
  <si>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</si>
  <si>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</si>
  <si>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</si>
  <si>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</si>
  <si>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</si>
  <si>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</si>
  <si>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</si>
  <si>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</si>
  <si>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</si>
  <si>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</si>
  <si>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</si>
  <si>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</si>
  <si>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</si>
  <si>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</si>
  <si>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</si>
  <si>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</si>
  <si>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</si>
  <si>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</si>
  <si>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</si>
  <si>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</si>
  <si>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</si>
  <si>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</si>
  <si>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</si>
  <si>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</si>
  <si>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</si>
  <si>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</si>
  <si>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</si>
  <si>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</si>
  <si>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</si>
  <si>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</si>
  <si>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</si>
  <si>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</si>
  <si>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</si>
  <si>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</si>
  <si>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</si>
  <si>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</si>
  <si>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</si>
  <si>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</si>
  <si>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</si>
  <si>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</si>
  <si>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</si>
  <si>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</si>
  <si>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</si>
  <si>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</si>
  <si>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</si>
  <si>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</si>
  <si>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</si>
  <si>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</si>
  <si>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</si>
  <si>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</si>
  <si>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</si>
  <si>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</si>
  <si>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</si>
  <si>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</si>
  <si>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</si>
  <si>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</si>
  <si>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</si>
  <si>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</si>
  <si>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</si>
  <si>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</si>
  <si>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</si>
  <si>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</si>
  <si>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</si>
  <si>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</si>
  <si>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</si>
  <si>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</si>
  <si>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</si>
  <si>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</si>
  <si>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</si>
  <si>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</si>
  <si>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</si>
  <si>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</si>
  <si>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</si>
  <si>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</si>
  <si>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</si>
  <si>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</si>
  <si>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</si>
  <si>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</si>
  <si>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</si>
  <si>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</si>
  <si>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</si>
  <si>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</si>
  <si>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</si>
  <si>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</si>
  <si>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</si>
  <si>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</si>
  <si>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</si>
  <si>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</si>
  <si>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</si>
  <si>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</si>
  <si>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</si>
  <si>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</si>
  <si>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</si>
  <si>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</si>
  <si>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</si>
  <si>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</si>
  <si>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</si>
  <si>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</si>
  <si>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</si>
  <si>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</si>
  <si>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</si>
  <si>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</si>
  <si>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</si>
  <si>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</si>
  <si>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</si>
  <si>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</si>
  <si>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</si>
  <si>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</si>
  <si>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</si>
  <si>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</si>
  <si>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</si>
  <si>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</si>
  <si>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</si>
  <si>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</si>
  <si>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</si>
  <si>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</si>
  <si>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</si>
  <si>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</si>
  <si>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</si>
  <si>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</si>
  <si>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</si>
  <si>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</si>
  <si>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</si>
  <si>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</si>
  <si>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</si>
  <si>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</si>
  <si>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</si>
  <si>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</si>
  <si>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</si>
  <si>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</si>
  <si>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</si>
  <si>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</si>
  <si>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</si>
  <si>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</si>
  <si>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</si>
  <si>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</si>
  <si>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</si>
  <si>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</si>
  <si>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</si>
  <si>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</si>
  <si>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</si>
  <si>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</si>
  <si>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</si>
  <si>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</si>
  <si>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</si>
  <si>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</si>
  <si>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</si>
  <si>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</si>
  <si>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</si>
  <si>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</si>
  <si>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</si>
  <si>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</si>
  <si>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</si>
  <si>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</si>
  <si>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</si>
  <si>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</si>
  <si>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</si>
  <si>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</si>
  <si>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</si>
  <si>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</si>
  <si>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</si>
  <si>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</si>
  <si>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</si>
  <si>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</si>
  <si>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</si>
  <si>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</si>
  <si>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</si>
  <si>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</si>
  <si>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</si>
  <si>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</si>
  <si>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</si>
  <si>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</si>
  <si>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</si>
  <si>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</si>
  <si>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</si>
  <si>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</si>
  <si>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</si>
  <si>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</si>
  <si>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</si>
  <si>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</si>
  <si>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</si>
  <si>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</si>
  <si>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</si>
  <si>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</si>
  <si>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</si>
  <si>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</si>
  <si>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</si>
  <si>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</si>
  <si>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</si>
  <si>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</si>
  <si>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</si>
  <si>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</si>
  <si>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</si>
  <si>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</si>
  <si>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</si>
  <si>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</si>
  <si>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</si>
  <si>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</si>
  <si>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</si>
  <si>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</si>
  <si>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</si>
  <si>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</si>
  <si>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</si>
  <si>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</si>
  <si>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</si>
  <si>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</si>
  <si>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</si>
  <si>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</si>
  <si>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</si>
  <si>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</si>
  <si>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</si>
  <si>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</si>
  <si>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</si>
  <si>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</si>
  <si>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</si>
  <si>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</si>
  <si>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</si>
  <si>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</si>
  <si>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</si>
  <si>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</si>
  <si>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</si>
  <si>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</si>
  <si>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</si>
  <si>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</si>
  <si>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</si>
  <si>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</si>
  <si>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</si>
  <si>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</si>
  <si>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</si>
  <si>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</si>
  <si>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</si>
  <si>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</si>
  <si>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</si>
  <si>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</si>
  <si>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</si>
  <si>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</si>
  <si>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</si>
  <si>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</si>
  <si>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</si>
  <si>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</si>
  <si>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</si>
  <si>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</si>
  <si>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</si>
  <si>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</si>
  <si>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</si>
  <si>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</si>
  <si>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</si>
  <si>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</si>
  <si>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</si>
  <si>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</si>
  <si>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</si>
  <si>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</si>
  <si>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</si>
  <si>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</si>
  <si>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</si>
  <si>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</si>
  <si>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</si>
  <si>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</si>
  <si>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</si>
  <si>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</si>
  <si>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</si>
  <si>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</si>
  <si>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</si>
  <si>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</si>
  <si>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</si>
  <si>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</si>
  <si>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</si>
  <si>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</si>
  <si>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</si>
  <si>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</si>
  <si>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</si>
  <si>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</si>
  <si>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</si>
  <si>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</si>
  <si>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</si>
  <si>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</si>
  <si>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</si>
  <si>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</si>
  <si>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</si>
  <si>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</si>
  <si>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</si>
  <si>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</si>
  <si>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</si>
  <si>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</si>
  <si>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</si>
  <si>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</si>
  <si>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</si>
  <si>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</si>
  <si>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</si>
  <si>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</si>
  <si>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</si>
  <si>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</si>
  <si>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</si>
  <si>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</si>
  <si>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</si>
  <si>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</si>
  <si>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</si>
  <si>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</si>
  <si>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</si>
  <si>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</si>
  <si>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</si>
  <si>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</si>
  <si>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</si>
  <si>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</si>
  <si>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</si>
  <si>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</si>
  <si>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</si>
  <si>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</si>
  <si>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</si>
  <si>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</si>
  <si>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</si>
  <si>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</si>
  <si>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</si>
  <si>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</si>
  <si>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</si>
  <si>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</si>
  <si>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</si>
  <si>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</si>
  <si>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</si>
  <si>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</si>
  <si>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</si>
  <si>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</si>
  <si>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</si>
  <si>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</si>
  <si>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</si>
  <si>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</si>
  <si>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</si>
  <si>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</si>
  <si>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</si>
  <si>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</si>
  <si>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</si>
  <si>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</si>
  <si>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</si>
  <si>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</si>
  <si>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</si>
  <si>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</si>
  <si>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</si>
  <si>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</si>
  <si>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</si>
  <si>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</si>
  <si>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</si>
  <si>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</si>
  <si>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</si>
  <si>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</si>
  <si>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</si>
  <si>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</si>
  <si>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</si>
  <si>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</si>
  <si>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</si>
  <si>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</si>
  <si>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</si>
  <si>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</si>
  <si>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</si>
  <si>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</si>
  <si>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</si>
  <si>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</si>
  <si>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</si>
  <si>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</si>
  <si>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</si>
  <si>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</si>
  <si>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</si>
  <si>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</si>
  <si>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</si>
  <si>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</si>
  <si>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</si>
  <si>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</si>
  <si>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</si>
  <si>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</si>
  <si>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</si>
  <si>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</si>
  <si>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</si>
  <si>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</si>
  <si>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</si>
  <si>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</si>
  <si>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</si>
  <si>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</si>
  <si>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</si>
  <si>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</si>
  <si>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</si>
  <si>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</si>
  <si>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</si>
  <si>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</si>
  <si>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</si>
  <si>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</si>
  <si>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</si>
  <si>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</si>
  <si>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</si>
  <si>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</si>
  <si>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</si>
  <si>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</si>
  <si>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</si>
  <si>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</si>
  <si>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</si>
  <si>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</si>
  <si>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</si>
  <si>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</si>
  <si>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</si>
  <si>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</si>
  <si>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</si>
  <si>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</si>
  <si>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</si>
  <si>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</si>
  <si>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</si>
  <si>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</si>
  <si>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</si>
  <si>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</si>
  <si>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</si>
  <si>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</si>
  <si>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</si>
  <si>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</si>
  <si>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</si>
  <si>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</si>
  <si>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</si>
  <si>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</si>
  <si>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</si>
  <si>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</si>
  <si>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</si>
  <si>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</si>
  <si>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</si>
  <si>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</si>
  <si>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</si>
  <si>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</si>
  <si>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</si>
  <si>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</si>
  <si>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</si>
  <si>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</si>
  <si>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</si>
  <si>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</si>
  <si>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</si>
  <si>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</si>
  <si>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</si>
  <si>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</si>
  <si>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</si>
  <si>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</si>
  <si>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</si>
  <si>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</si>
  <si>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</si>
  <si>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</si>
  <si>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</si>
  <si>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</si>
  <si>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</si>
  <si>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</si>
  <si>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</si>
  <si>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</si>
  <si>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</si>
  <si>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</si>
  <si>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</si>
  <si>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</si>
  <si>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</si>
  <si>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</si>
  <si>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</si>
  <si>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</si>
  <si>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</si>
  <si>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</si>
  <si>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</si>
  <si>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</si>
  <si>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</si>
  <si>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</si>
  <si>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</si>
  <si>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</si>
  <si>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</si>
  <si>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</si>
  <si>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</si>
  <si>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</si>
  <si>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</si>
  <si>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</si>
  <si>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</si>
  <si>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</si>
  <si>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</si>
  <si>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</si>
  <si>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</si>
  <si>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</si>
  <si>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</si>
  <si>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</si>
  <si>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</si>
  <si>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</si>
  <si>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</si>
  <si>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</si>
  <si>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</si>
  <si>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</si>
  <si>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</si>
  <si>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</si>
  <si>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</si>
  <si>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</si>
  <si>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</si>
  <si>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</si>
  <si>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</si>
  <si>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</si>
  <si>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</si>
  <si>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</si>
  <si>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</si>
  <si>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</si>
  <si>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</si>
  <si>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</si>
  <si>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</si>
  <si>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</si>
  <si>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</si>
  <si>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</si>
  <si>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</si>
  <si>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</si>
  <si>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</si>
  <si>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</si>
  <si>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</si>
  <si>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</si>
  <si>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</si>
  <si>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</si>
  <si>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</si>
  <si>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</si>
  <si>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</si>
  <si>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</si>
  <si>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</si>
  <si>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</si>
  <si>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</si>
  <si>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</si>
  <si>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</si>
  <si>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</si>
  <si>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</si>
  <si>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</si>
  <si>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</si>
  <si>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</si>
  <si>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</si>
  <si>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</si>
  <si>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</si>
  <si>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</si>
  <si>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</si>
  <si>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</si>
  <si>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</si>
  <si>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</si>
  <si>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</si>
  <si>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</si>
  <si>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</si>
  <si>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</si>
  <si>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</si>
  <si>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</si>
  <si>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</si>
  <si>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</si>
  <si>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</si>
  <si>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</si>
  <si>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</si>
  <si>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</si>
  <si>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</si>
  <si>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</si>
  <si>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</si>
  <si>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</si>
  <si>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</si>
  <si>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</si>
  <si>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</si>
  <si>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</si>
  <si>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</si>
  <si>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</si>
  <si>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</si>
  <si>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</si>
  <si>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</si>
  <si>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</si>
  <si>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</si>
  <si>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</si>
  <si>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</si>
  <si>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</si>
  <si>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</si>
  <si>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</si>
  <si>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</si>
  <si>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</si>
  <si>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</si>
  <si>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</si>
  <si>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</si>
  <si>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</si>
  <si>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</si>
  <si>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</si>
  <si>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</si>
  <si>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</si>
  <si>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</si>
  <si>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</si>
  <si>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</si>
  <si>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</si>
  <si>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</si>
  <si>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</si>
  <si>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</si>
  <si>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</si>
  <si>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</si>
  <si>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</si>
  <si>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</si>
  <si>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</si>
  <si>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</si>
  <si>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</si>
  <si>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</si>
  <si>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</si>
  <si>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</si>
  <si>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</si>
  <si>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</si>
  <si>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</si>
  <si>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</si>
  <si>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</si>
  <si>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</si>
  <si>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</si>
  <si>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</si>
  <si>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</si>
  <si>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</si>
  <si>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</si>
  <si>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</si>
  <si>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</si>
  <si>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</si>
  <si>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</si>
  <si>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</si>
  <si>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</si>
  <si>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</si>
  <si>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</si>
  <si>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</si>
  <si>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</si>
  <si>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</si>
  <si>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</si>
  <si>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</si>
  <si>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</si>
  <si>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</si>
  <si>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</si>
  <si>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</si>
  <si>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</si>
  <si>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</si>
  <si>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</si>
  <si>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</si>
  <si>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</si>
  <si>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</si>
  <si>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</si>
  <si>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</si>
  <si>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</si>
  <si>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</si>
  <si>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</si>
  <si>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</si>
  <si>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</si>
  <si>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</si>
  <si>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</si>
  <si>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</si>
  <si>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</si>
  <si>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</si>
  <si>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</si>
  <si>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</si>
  <si>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</si>
  <si>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</si>
  <si>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</si>
  <si>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</si>
  <si>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</si>
  <si>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</si>
  <si>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</si>
  <si>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</si>
  <si>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</si>
  <si>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</si>
  <si>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</si>
  <si>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</si>
  <si>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</si>
  <si>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</si>
  <si>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</si>
  <si>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</si>
  <si>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</si>
  <si>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</si>
  <si>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</si>
  <si>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</si>
  <si>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</si>
  <si>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</si>
  <si>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</si>
  <si>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</si>
  <si>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</si>
  <si>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</si>
  <si>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</si>
  <si>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</si>
  <si>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</si>
  <si>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</si>
  <si>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</si>
  <si>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</si>
  <si>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</si>
  <si>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</si>
  <si>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</si>
  <si>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</si>
  <si>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</si>
  <si>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</si>
  <si>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</si>
  <si>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</si>
  <si>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</si>
  <si>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</si>
  <si>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</si>
  <si>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</si>
  <si>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</si>
  <si>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</si>
  <si>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</si>
  <si>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</si>
  <si>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</si>
  <si>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</si>
  <si>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</si>
  <si>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</si>
  <si>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</si>
  <si>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</si>
  <si>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</si>
  <si>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</si>
  <si>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</si>
  <si>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</si>
  <si>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</si>
  <si>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</si>
  <si>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</si>
  <si>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</si>
  <si>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</si>
  <si>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</si>
  <si>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</si>
  <si>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</si>
  <si>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</si>
  <si>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</si>
  <si>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</si>
  <si>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</si>
  <si>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</si>
  <si>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</si>
  <si>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</si>
  <si>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</si>
  <si>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</si>
  <si>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</si>
  <si>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</si>
  <si>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</si>
  <si>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</si>
  <si>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</si>
  <si>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</si>
  <si>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</si>
  <si>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</si>
  <si>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</si>
  <si>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</si>
  <si>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</si>
  <si>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</si>
  <si>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</si>
  <si>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</si>
  <si>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</si>
  <si>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</si>
  <si>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</si>
  <si>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</si>
  <si>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</si>
  <si>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</si>
  <si>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</si>
  <si>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</si>
  <si>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</si>
  <si>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</si>
  <si>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</si>
  <si>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</si>
  <si>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</si>
  <si>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</si>
  <si>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</si>
  <si>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</si>
  <si>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</si>
  <si>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</si>
  <si>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</si>
  <si>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</si>
  <si>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</si>
  <si>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</si>
  <si>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</si>
  <si>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</si>
  <si>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</si>
  <si>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</si>
  <si>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</si>
  <si>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</si>
  <si>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</si>
  <si>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</si>
  <si>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</si>
  <si>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</si>
  <si>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</si>
  <si>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</si>
  <si>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</si>
  <si>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</si>
  <si>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</si>
  <si>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</si>
  <si>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</si>
  <si>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</si>
  <si>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</si>
  <si>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</si>
  <si>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</si>
  <si>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</si>
  <si>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</si>
  <si>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</si>
  <si>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</si>
  <si>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</si>
  <si>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</si>
  <si>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</si>
  <si>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</si>
  <si>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</si>
  <si>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</si>
  <si>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</si>
  <si>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</si>
  <si>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</si>
  <si>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</si>
  <si>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</si>
  <si>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</si>
  <si>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</si>
  <si>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</si>
  <si>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</si>
  <si>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</si>
  <si>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</si>
  <si>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</si>
  <si>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</si>
  <si>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</si>
  <si>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</si>
  <si>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</si>
  <si>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</si>
  <si>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</si>
  <si>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</si>
  <si>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</si>
  <si>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</si>
  <si>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</si>
  <si>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</si>
  <si>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</si>
  <si>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</si>
  <si>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</si>
  <si>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</si>
  <si>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</si>
  <si>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</si>
  <si>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</si>
  <si>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</si>
  <si>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</si>
  <si>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</si>
  <si>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</si>
  <si>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</si>
  <si>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</si>
  <si>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</si>
  <si>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</si>
  <si>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</si>
  <si>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</si>
  <si>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</si>
  <si>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</si>
  <si>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</si>
  <si>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</si>
  <si>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</si>
  <si>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</si>
  <si>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</si>
  <si>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</si>
  <si>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</si>
  <si>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</si>
  <si>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</si>
  <si>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</si>
  <si>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</si>
  <si>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</si>
  <si>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</si>
  <si>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</si>
  <si>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</si>
  <si>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</si>
  <si>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</si>
  <si>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</si>
  <si>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</si>
  <si>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</si>
  <si>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</si>
  <si>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</si>
  <si>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</si>
  <si>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</si>
  <si>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</si>
  <si>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</si>
  <si>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</si>
  <si>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</si>
  <si>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</si>
  <si>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</si>
  <si>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</si>
  <si>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</si>
  <si>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</si>
  <si>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</si>
  <si>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</si>
  <si>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</si>
  <si>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</si>
  <si>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</si>
  <si>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</si>
  <si>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</si>
  <si>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</si>
  <si>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</si>
  <si>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</si>
  <si>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</si>
  <si>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</si>
  <si>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</si>
  <si>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</si>
  <si>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</si>
  <si>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</si>
  <si>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</si>
  <si>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</si>
  <si>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</si>
  <si>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</si>
  <si>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</si>
  <si>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</si>
  <si>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</si>
  <si>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</si>
  <si>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</si>
  <si>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</si>
  <si>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</si>
  <si>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</si>
  <si>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</si>
  <si>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</si>
  <si>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</si>
  <si>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</si>
  <si>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</si>
  <si>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</si>
  <si>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</si>
  <si>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</si>
  <si>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</si>
  <si>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</si>
  <si>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</si>
  <si>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</si>
  <si>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</si>
  <si>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</si>
  <si>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</si>
  <si>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</si>
  <si>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</si>
  <si>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</si>
  <si>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</si>
  <si>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</si>
  <si>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</si>
  <si>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</si>
  <si>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</si>
  <si>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</si>
  <si>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</si>
  <si>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</si>
  <si>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</si>
  <si>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</si>
  <si>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</si>
  <si>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</si>
  <si>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</si>
  <si>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</si>
  <si>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</si>
  <si>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</si>
  <si>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</si>
  <si>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</si>
  <si>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</si>
  <si>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</si>
  <si>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</si>
  <si>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</si>
  <si>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</si>
  <si>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</si>
  <si>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</si>
  <si>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</si>
  <si>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</si>
  <si>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</si>
  <si>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</si>
  <si>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</si>
  <si>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</si>
  <si>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</si>
  <si>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</si>
  <si>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</si>
  <si>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</si>
  <si>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</si>
  <si>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</si>
  <si>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</si>
  <si>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</si>
  <si>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</si>
  <si>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</si>
  <si>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</si>
  <si>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</si>
  <si>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</si>
  <si>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</si>
  <si>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</si>
  <si>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</si>
  <si>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</si>
  <si>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</si>
  <si>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</si>
  <si>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</si>
  <si>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</si>
  <si>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</si>
  <si>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</si>
  <si>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</si>
  <si>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</si>
  <si>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</si>
  <si>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</si>
  <si>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</si>
  <si>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</si>
  <si>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</si>
  <si>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</si>
  <si>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</si>
  <si>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</si>
  <si>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</si>
  <si>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</si>
  <si>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</si>
  <si>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</si>
  <si>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</si>
  <si>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</si>
  <si>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</si>
  <si>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</si>
  <si>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</si>
  <si>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</si>
  <si>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</si>
  <si>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</si>
  <si>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</si>
  <si>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</si>
  <si>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</si>
  <si>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</si>
  <si>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</si>
  <si>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</si>
  <si>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</si>
  <si>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</si>
  <si>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</si>
  <si>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</si>
  <si>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</si>
  <si>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</si>
  <si>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</si>
  <si>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</si>
  <si>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</si>
  <si>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</si>
  <si>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</si>
  <si>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</si>
  <si>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</si>
  <si>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</si>
  <si>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</si>
  <si>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</si>
  <si>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</si>
  <si>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</si>
  <si>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</si>
  <si>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</si>
  <si>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</si>
  <si>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</si>
  <si>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</si>
  <si>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</si>
  <si>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</si>
  <si>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</si>
  <si>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</si>
  <si>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</si>
  <si>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</si>
  <si>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</si>
  <si>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</si>
  <si>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</si>
  <si>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</si>
  <si>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</si>
  <si>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</si>
  <si>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</si>
  <si>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</si>
  <si>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</si>
  <si>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</si>
  <si>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</si>
  <si>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</si>
  <si>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</si>
  <si>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</si>
  <si>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</si>
  <si>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</si>
  <si>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</si>
  <si>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</si>
  <si>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</si>
  <si>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</si>
  <si>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</si>
  <si>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</si>
  <si>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</si>
  <si>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</si>
  <si>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</si>
  <si>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</si>
  <si>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</si>
  <si>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</si>
  <si>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</si>
  <si>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</si>
  <si>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</si>
  <si>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</si>
  <si>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</si>
  <si>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</si>
  <si>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</si>
  <si>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</si>
  <si>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</si>
  <si>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</si>
  <si>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</si>
  <si>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</si>
  <si>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</si>
  <si>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</si>
  <si>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</si>
  <si>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</si>
  <si>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</si>
  <si>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</si>
  <si>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</si>
  <si>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</si>
  <si>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</si>
  <si>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</si>
  <si>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</si>
  <si>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</si>
  <si>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</si>
  <si>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</si>
  <si>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</si>
  <si>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</si>
  <si>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</si>
  <si>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</si>
  <si>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</si>
  <si>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</si>
  <si>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</si>
  <si>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</si>
  <si>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</si>
  <si>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</si>
  <si>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</si>
  <si>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</si>
  <si>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</si>
  <si>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</si>
  <si>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</si>
  <si>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</si>
  <si>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</si>
  <si>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</si>
  <si>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</si>
  <si>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</si>
  <si>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</si>
  <si>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</si>
  <si>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</si>
  <si>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</si>
  <si>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</si>
  <si>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</si>
  <si>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</si>
  <si>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</si>
  <si>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</si>
  <si>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</si>
  <si>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</si>
  <si>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</si>
  <si>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</si>
  <si>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</si>
  <si>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</si>
  <si>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</si>
  <si>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</si>
  <si>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</si>
  <si>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</si>
  <si>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</si>
  <si>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</si>
  <si>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</si>
  <si>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</si>
  <si>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</si>
  <si>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</si>
  <si>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</si>
  <si>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</si>
  <si>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</si>
  <si>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</si>
  <si>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</si>
  <si>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</si>
  <si>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</si>
  <si>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</si>
  <si>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</si>
  <si>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</si>
  <si>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</si>
  <si>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</si>
  <si>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</si>
  <si>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</si>
  <si>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</si>
  <si>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</si>
  <si>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</si>
  <si>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</si>
  <si>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</si>
  <si>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</si>
  <si>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</si>
  <si>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</si>
  <si>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</si>
  <si>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</si>
  <si>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</si>
  <si>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</si>
  <si>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</si>
  <si>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</si>
  <si>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</si>
  <si>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</si>
  <si>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</si>
  <si>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</si>
  <si>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</si>
  <si>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</si>
  <si>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</si>
  <si>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</si>
  <si>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</si>
  <si>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</si>
  <si>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</si>
  <si>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</si>
  <si>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</si>
  <si>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</si>
  <si>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</si>
  <si>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</si>
  <si>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</si>
  <si>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</si>
  <si>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</si>
  <si>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</si>
  <si>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</si>
  <si>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</si>
  <si>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</si>
  <si>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</si>
  <si>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</si>
  <si>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</si>
  <si>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</si>
  <si>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</si>
  <si>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</si>
  <si>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</si>
  <si>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</si>
  <si>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</si>
  <si>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</si>
  <si>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</si>
  <si>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</si>
  <si>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</si>
  <si>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</si>
  <si>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</si>
  <si>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</si>
  <si>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</si>
  <si>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</si>
  <si>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</si>
  <si>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</si>
  <si>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</si>
  <si>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</si>
  <si>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</si>
  <si>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</si>
  <si>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</si>
  <si>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</si>
  <si>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</si>
  <si>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</si>
  <si>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</si>
  <si>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</si>
  <si>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</si>
  <si>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</si>
  <si>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</si>
  <si>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</si>
  <si>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</si>
  <si>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</si>
  <si>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</si>
  <si>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</si>
  <si>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</si>
  <si>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</si>
  <si>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</si>
  <si>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</si>
  <si>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</si>
  <si>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</si>
  <si>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</si>
  <si>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</si>
  <si>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</si>
  <si>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</si>
  <si>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</si>
  <si>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</si>
  <si>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</si>
  <si>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</si>
  <si>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</si>
  <si>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</si>
  <si>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</si>
  <si>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</si>
  <si>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</si>
  <si>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</si>
  <si>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</si>
  <si>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</si>
  <si>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</si>
  <si>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</si>
  <si>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</si>
  <si>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</si>
  <si>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</si>
  <si>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</si>
  <si>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</si>
  <si>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</si>
  <si>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</si>
  <si>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</si>
  <si>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</si>
  <si>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</si>
  <si>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</si>
  <si>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</si>
  <si>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</si>
  <si>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</si>
  <si>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</si>
  <si>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</si>
  <si>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</si>
  <si>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</si>
  <si>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</si>
  <si>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</si>
  <si>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</si>
  <si>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</si>
  <si>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</si>
  <si>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</si>
  <si>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</si>
  <si>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</si>
  <si>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</si>
  <si>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</si>
  <si>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</si>
  <si>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</si>
  <si>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</si>
  <si>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</si>
  <si>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</si>
  <si>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</si>
  <si>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</si>
  <si>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</si>
  <si>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</si>
  <si>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</si>
  <si>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</si>
  <si>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</si>
  <si>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</si>
  <si>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</si>
  <si>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</si>
  <si>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</si>
  <si>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</si>
  <si>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</si>
  <si>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</si>
  <si>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</si>
  <si>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</si>
  <si>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</si>
  <si>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</si>
  <si>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</si>
  <si>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</si>
  <si>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</si>
  <si>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</si>
  <si>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</si>
  <si>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</si>
  <si>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</si>
  <si>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</si>
  <si>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</si>
  <si>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</si>
  <si>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</si>
  <si>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</si>
  <si>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</si>
  <si>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</si>
  <si>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</si>
  <si>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</si>
  <si>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</si>
  <si>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</si>
  <si>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</si>
  <si>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</si>
  <si>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</si>
  <si>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</si>
  <si>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</si>
  <si>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</si>
  <si>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</si>
  <si>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</si>
  <si>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</si>
  <si>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</si>
  <si>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</si>
  <si>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</si>
  <si>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</si>
  <si>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</si>
  <si>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</si>
  <si>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</si>
  <si>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</si>
  <si>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</si>
  <si>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</si>
  <si>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</si>
  <si>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</si>
  <si>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</si>
  <si>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</si>
  <si>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</si>
  <si>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</si>
  <si>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</si>
  <si>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</si>
  <si>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</si>
  <si>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</si>
  <si>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</si>
  <si>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</si>
  <si>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</si>
  <si>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</si>
  <si>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</si>
  <si>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</si>
  <si>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</si>
  <si>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</si>
  <si>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</si>
  <si>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</si>
  <si>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</si>
  <si>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</si>
  <si>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</si>
  <si>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</si>
  <si>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</si>
  <si>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</si>
  <si>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</si>
  <si>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</si>
  <si>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</si>
  <si>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</si>
  <si>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</si>
  <si>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</si>
  <si>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</si>
  <si>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</si>
  <si>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</si>
  <si>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</si>
  <si>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</si>
  <si>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</si>
  <si>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</si>
  <si>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</si>
  <si>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</si>
  <si>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</si>
  <si>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</si>
  <si>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</si>
  <si>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</si>
  <si>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</si>
  <si>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</si>
  <si>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</si>
  <si>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</si>
  <si>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</si>
  <si>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</si>
  <si>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</si>
  <si>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</si>
  <si>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</si>
  <si>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</si>
  <si>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</si>
  <si>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</si>
  <si>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</si>
  <si>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</si>
  <si>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</si>
  <si>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</si>
  <si>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</si>
  <si>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</si>
  <si>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</si>
  <si>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</si>
  <si>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</si>
  <si>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</si>
  <si>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</si>
  <si>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</si>
  <si>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</si>
  <si>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</si>
  <si>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</si>
  <si>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</si>
  <si>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</si>
  <si>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</si>
  <si>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</si>
  <si>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</si>
  <si>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</si>
  <si>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</si>
  <si>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</si>
  <si>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</si>
  <si>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</si>
  <si>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</si>
  <si>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</si>
  <si>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</si>
  <si>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</si>
  <si>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</si>
  <si>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</si>
  <si>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</si>
  <si>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</si>
  <si>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</si>
  <si>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</si>
  <si>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</si>
  <si>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</si>
  <si>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</si>
  <si>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</si>
  <si>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</si>
  <si>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</si>
  <si>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</si>
  <si>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</si>
  <si>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</si>
  <si>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</si>
  <si>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</si>
  <si>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</si>
  <si>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</si>
  <si>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</si>
  <si>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</si>
  <si>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</si>
  <si>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</si>
  <si>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</si>
  <si>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</si>
  <si>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</si>
  <si>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</si>
  <si>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</si>
  <si>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</si>
  <si>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</si>
  <si>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</si>
  <si>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</si>
  <si>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</si>
  <si>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</si>
  <si>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</si>
  <si>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</si>
  <si>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</si>
  <si>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</si>
  <si>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</si>
  <si>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</si>
  <si>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</si>
  <si>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</si>
  <si>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</si>
  <si>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</si>
  <si>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</si>
  <si>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</si>
  <si>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</si>
  <si>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</si>
  <si>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</si>
  <si>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</si>
  <si>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</si>
  <si>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</si>
  <si>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</si>
  <si>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</si>
  <si>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</si>
  <si>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</si>
  <si>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</si>
  <si>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</si>
  <si>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</si>
  <si>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</si>
  <si>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</si>
  <si>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</si>
  <si>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</si>
  <si>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</si>
  <si>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</si>
  <si>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</si>
  <si>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</si>
  <si>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</si>
  <si>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</si>
  <si>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</si>
  <si>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</si>
  <si>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</si>
  <si>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</si>
  <si>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</si>
  <si>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</si>
  <si>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</si>
  <si>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</si>
  <si>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</si>
  <si>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</si>
  <si>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</si>
  <si>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</si>
  <si>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</si>
  <si>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</si>
  <si>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</si>
  <si>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</si>
  <si>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</si>
  <si>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</si>
  <si>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</si>
  <si>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</si>
  <si>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</si>
  <si>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</si>
  <si>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</si>
  <si>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</si>
  <si>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</si>
  <si>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</si>
  <si>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</si>
  <si>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</si>
  <si>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</si>
  <si>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</si>
  <si>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</si>
  <si>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</si>
  <si>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</si>
  <si>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</si>
  <si>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</si>
  <si>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</si>
  <si>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</si>
  <si>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</si>
  <si>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</si>
  <si>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</si>
  <si>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</si>
  <si>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</si>
  <si>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</si>
  <si>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</si>
  <si>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</si>
  <si>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</si>
  <si>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</si>
  <si>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</si>
  <si>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</si>
  <si>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</si>
  <si>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</si>
  <si>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</si>
  <si>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</si>
  <si>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</si>
  <si>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</si>
  <si>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</si>
  <si>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</si>
  <si>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</si>
  <si>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</si>
  <si>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</si>
  <si>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</si>
  <si>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</si>
  <si>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</si>
  <si>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</si>
  <si>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</si>
  <si>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</si>
  <si>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</si>
  <si>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</si>
  <si>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</si>
  <si>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</si>
  <si>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</si>
  <si>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</si>
  <si>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</si>
  <si>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</si>
  <si>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</si>
  <si>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</si>
  <si>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</si>
  <si>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</si>
  <si>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</si>
  <si>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</si>
  <si>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</si>
  <si>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</si>
  <si>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</si>
  <si>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</si>
  <si>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</si>
  <si>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</si>
  <si>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</si>
  <si>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</si>
  <si>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</si>
  <si>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</si>
  <si>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</si>
  <si>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</si>
  <si>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</si>
  <si>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</si>
  <si>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</si>
  <si>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</si>
  <si>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</si>
  <si>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</si>
  <si>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</si>
  <si>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</si>
  <si>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</si>
  <si>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</si>
  <si>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</si>
  <si>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</si>
  <si>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</si>
  <si>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</si>
  <si>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</si>
  <si>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</si>
  <si>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</si>
  <si>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</si>
  <si>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</si>
  <si>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</si>
  <si>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</si>
  <si>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</si>
  <si>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</si>
  <si>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</si>
  <si>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</si>
  <si>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</si>
  <si>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</si>
  <si>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</si>
  <si>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</si>
  <si>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</si>
  <si>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</si>
  <si>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</si>
  <si>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</si>
  <si>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</si>
  <si>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</si>
  <si>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</si>
  <si>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</si>
  <si>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</si>
  <si>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</si>
  <si>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</si>
  <si>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</si>
  <si>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</si>
  <si>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</si>
  <si>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</si>
  <si>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</si>
  <si>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</si>
  <si>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</si>
  <si>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</si>
  <si>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</si>
  <si>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</si>
  <si>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</si>
  <si>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</si>
  <si>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</si>
  <si>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</si>
  <si>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</si>
  <si>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</si>
  <si>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</si>
  <si>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</si>
  <si>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</si>
  <si>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</si>
  <si>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</si>
  <si>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</si>
  <si>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</si>
  <si>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</si>
  <si>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</si>
  <si>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</si>
  <si>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</si>
  <si>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</si>
  <si>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</si>
  <si>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</si>
  <si>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</si>
  <si>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</si>
  <si>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</si>
  <si>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</si>
  <si>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</si>
  <si>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</si>
  <si>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</si>
  <si>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</si>
  <si>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</si>
  <si>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</si>
  <si>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</si>
  <si>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</si>
  <si>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</si>
  <si>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</si>
  <si>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</si>
  <si>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</si>
  <si>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</si>
  <si>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</si>
  <si>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</si>
  <si>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</si>
  <si>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</si>
  <si>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</si>
  <si>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</si>
  <si>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</si>
  <si>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</si>
  <si>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</si>
  <si>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</si>
  <si>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</si>
  <si>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</si>
  <si>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</si>
  <si>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</si>
  <si>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</si>
  <si>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</si>
  <si>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</si>
  <si>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</si>
  <si>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</si>
  <si>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</si>
  <si>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</si>
  <si>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</si>
  <si>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</si>
  <si>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</si>
  <si>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</si>
  <si>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</si>
  <si>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</si>
  <si>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</si>
  <si>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</si>
  <si>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</si>
  <si>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</si>
  <si>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</si>
  <si>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</si>
  <si>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</si>
  <si>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</si>
  <si>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</si>
  <si>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</si>
  <si>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</si>
  <si>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</si>
  <si>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</si>
  <si>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</si>
  <si>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</si>
  <si>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</si>
  <si>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</si>
  <si>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</si>
  <si>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</si>
  <si>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</si>
  <si>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</si>
  <si>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</si>
  <si>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</si>
  <si>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</si>
  <si>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</si>
  <si>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</si>
  <si>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</si>
  <si>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</si>
  <si>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</si>
  <si>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</si>
  <si>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</si>
  <si>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</si>
  <si>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</si>
  <si>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</si>
  <si>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</si>
  <si>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</si>
  <si>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</si>
  <si>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</si>
  <si>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</si>
  <si>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</si>
  <si>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</si>
  <si>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</si>
  <si>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</si>
  <si>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</si>
  <si>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</si>
  <si>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</si>
  <si>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</si>
  <si>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</si>
  <si>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</si>
  <si>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</si>
  <si>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</si>
  <si>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</si>
  <si>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</si>
  <si>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</si>
  <si>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</si>
  <si>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</si>
  <si>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</si>
  <si>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</si>
  <si>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</si>
  <si>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</si>
  <si>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</si>
  <si>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</si>
  <si>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</si>
  <si>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</si>
  <si>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</si>
  <si>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</si>
  <si>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</si>
  <si>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</si>
  <si>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</si>
  <si>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</si>
  <si>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</si>
  <si>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</si>
  <si>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</si>
  <si>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</si>
  <si>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</si>
  <si>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</si>
  <si>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</si>
  <si>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</si>
  <si>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</si>
  <si>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</si>
  <si>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</si>
  <si>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</si>
  <si>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</si>
  <si>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</si>
  <si>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</si>
  <si>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</si>
  <si>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</si>
  <si>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</si>
  <si>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</si>
  <si>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</si>
  <si>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</si>
  <si>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</si>
  <si>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</si>
  <si>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</si>
  <si>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</si>
  <si>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</si>
  <si>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</si>
  <si>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</si>
  <si>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</si>
  <si>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</si>
  <si>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</si>
  <si>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</si>
  <si>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</si>
  <si>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</si>
  <si>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</si>
  <si>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</si>
  <si>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</si>
  <si>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</si>
  <si>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</si>
  <si>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</si>
  <si>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</si>
  <si>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</si>
  <si>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</si>
  <si>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</si>
  <si>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</si>
  <si>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</si>
  <si>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</si>
  <si>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</si>
  <si>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</si>
  <si>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</si>
  <si>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</si>
  <si>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</si>
  <si>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</si>
  <si>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</si>
  <si>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</si>
  <si>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</si>
  <si>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</si>
  <si>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</si>
  <si>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</si>
  <si>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</si>
  <si>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</si>
  <si>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</si>
  <si>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</si>
  <si>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</si>
  <si>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</si>
  <si>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</si>
  <si>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</si>
  <si>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</si>
  <si>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</si>
  <si>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</si>
  <si>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</si>
  <si>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</si>
  <si>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</si>
  <si>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</si>
  <si>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</si>
  <si>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</si>
  <si>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</si>
  <si>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</si>
  <si>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</si>
  <si>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</si>
  <si>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</si>
  <si>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</si>
  <si>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</si>
  <si>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</si>
  <si>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</si>
  <si>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</si>
  <si>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</si>
  <si>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</si>
  <si>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</si>
  <si>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</si>
  <si>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</si>
  <si>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</si>
  <si>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</si>
  <si>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</si>
  <si>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</si>
  <si>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</si>
  <si>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</si>
  <si>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</si>
  <si>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</si>
  <si>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</si>
  <si>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</si>
  <si>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</si>
  <si>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</si>
  <si>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</si>
  <si>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</si>
  <si>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</si>
  <si>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</si>
  <si>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</si>
  <si>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</si>
  <si>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</si>
  <si>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</si>
  <si>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</si>
  <si>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</si>
  <si>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</si>
  <si>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</si>
  <si>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</si>
  <si>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</si>
  <si>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</si>
  <si>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</si>
  <si>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</si>
  <si>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</si>
  <si>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</si>
  <si>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</si>
  <si>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</si>
  <si>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</si>
  <si>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</si>
  <si>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</si>
  <si>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</si>
  <si>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</si>
  <si>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</si>
  <si>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</si>
  <si>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</si>
  <si>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</si>
  <si>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</si>
  <si>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</si>
  <si>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</si>
  <si>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</si>
  <si>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</si>
  <si>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</si>
  <si>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</si>
  <si>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</si>
  <si>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</si>
  <si>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</si>
  <si>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</si>
  <si>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</si>
  <si>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</si>
  <si>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</si>
  <si>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</si>
  <si>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</si>
  <si>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</si>
  <si>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</si>
  <si>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</si>
  <si>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</si>
  <si>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</si>
  <si>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</si>
  <si>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</si>
  <si>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</si>
  <si>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</si>
  <si>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</si>
  <si>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</si>
  <si>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</si>
  <si>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</si>
  <si>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</si>
  <si>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</si>
  <si>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</si>
  <si>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</si>
  <si>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</si>
  <si>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</si>
  <si>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</si>
  <si>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</si>
  <si>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</si>
  <si>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</si>
  <si>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</si>
  <si>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</si>
  <si>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</si>
  <si>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</si>
  <si>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</si>
  <si>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</si>
  <si>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</si>
  <si>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</si>
  <si>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</si>
  <si>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</si>
  <si>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</si>
  <si>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</si>
  <si>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</si>
  <si>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</si>
  <si>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</si>
  <si>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</si>
  <si>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</si>
  <si>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</si>
  <si>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</si>
  <si>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</si>
  <si>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</si>
  <si>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</si>
  <si>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</si>
  <si>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</si>
  <si>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</si>
  <si>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</si>
  <si>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</si>
  <si>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</si>
  <si>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</si>
  <si>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</si>
  <si>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</si>
  <si>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</si>
  <si>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</si>
  <si>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</si>
  <si>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</si>
  <si>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</si>
  <si>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</si>
  <si>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</si>
  <si>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</si>
  <si>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</si>
  <si>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</si>
  <si>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</si>
  <si>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</si>
  <si>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</si>
  <si>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</si>
  <si>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</si>
  <si>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</si>
  <si>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</si>
  <si>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</si>
  <si>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</si>
  <si>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</si>
  <si>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</si>
  <si>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</si>
  <si>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</si>
  <si>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</si>
  <si>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</si>
  <si>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</si>
  <si>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</si>
  <si>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</si>
  <si>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</si>
  <si>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</si>
  <si>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</si>
  <si>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</si>
  <si>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</si>
  <si>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</si>
  <si>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</si>
  <si>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</si>
  <si>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</si>
  <si>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</si>
  <si>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</si>
  <si>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</si>
  <si>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</si>
  <si>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</si>
  <si>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</si>
  <si>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</si>
  <si>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</si>
  <si>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</si>
  <si>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</si>
  <si>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</si>
  <si>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</si>
  <si>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</si>
  <si>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</si>
  <si>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</si>
  <si>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</si>
  <si>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</si>
  <si>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</si>
  <si>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</si>
  <si>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</si>
  <si>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</si>
  <si>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</si>
  <si>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</si>
  <si>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</si>
  <si>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</si>
  <si>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</si>
  <si>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</si>
  <si>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</si>
  <si>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</si>
  <si>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</si>
  <si>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</si>
  <si>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</si>
  <si>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</si>
  <si>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</si>
  <si>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</si>
  <si>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</si>
  <si>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</si>
  <si>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</si>
  <si>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</si>
  <si>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</si>
  <si>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</si>
  <si>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</si>
  <si>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</si>
  <si>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</si>
  <si>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</si>
  <si>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</si>
  <si>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</si>
  <si>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</si>
  <si>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</si>
  <si>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</si>
  <si>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</si>
  <si>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</si>
  <si>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</si>
  <si>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</si>
  <si>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</si>
  <si>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</si>
  <si>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</si>
  <si>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</si>
  <si>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</si>
  <si>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</si>
  <si>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</si>
  <si>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</si>
  <si>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</si>
  <si>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</si>
  <si>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</si>
  <si>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</si>
  <si>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</si>
  <si>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</si>
  <si>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</si>
  <si>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</si>
  <si>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</si>
  <si>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</si>
  <si>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</si>
  <si>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</si>
  <si>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</si>
  <si>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</si>
  <si>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</si>
  <si>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</si>
  <si>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</si>
  <si>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</si>
  <si>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</si>
  <si>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</si>
  <si>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</si>
  <si>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</si>
  <si>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</si>
  <si>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</si>
  <si>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</si>
  <si>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</si>
  <si>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</si>
  <si>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</si>
  <si>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</si>
  <si>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</si>
  <si>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</si>
  <si>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</si>
  <si>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</si>
  <si>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</si>
  <si>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</si>
  <si>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</si>
  <si>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</si>
  <si>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</si>
  <si>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</si>
  <si>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</si>
  <si>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</si>
  <si>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</si>
  <si>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</si>
  <si>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</si>
  <si>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</si>
  <si>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</si>
  <si>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</si>
  <si>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</si>
  <si>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</si>
  <si>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</si>
  <si>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</si>
  <si>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</si>
  <si>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</si>
  <si>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</si>
  <si>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</si>
  <si>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</si>
  <si>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</si>
  <si>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</si>
  <si>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</si>
  <si>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</si>
  <si>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</si>
  <si>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</si>
  <si>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</si>
  <si>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</si>
  <si>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</si>
  <si>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</si>
  <si>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</si>
  <si>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</si>
  <si>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</si>
  <si>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</si>
  <si>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</si>
  <si>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</si>
  <si>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</si>
  <si>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</si>
  <si>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</si>
  <si>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</si>
  <si>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</si>
  <si>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</si>
  <si>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</si>
  <si>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</si>
  <si>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</si>
  <si>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</si>
  <si>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</si>
  <si>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</si>
  <si>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</si>
  <si>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</si>
  <si>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</si>
  <si>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</si>
  <si>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</si>
  <si>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</si>
  <si>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</si>
  <si>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</si>
  <si>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</si>
  <si>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</si>
  <si>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</si>
  <si>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</si>
  <si>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</si>
  <si>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</si>
  <si>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</si>
  <si>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</si>
  <si>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</si>
  <si>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</si>
  <si>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</si>
  <si>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</si>
  <si>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</si>
  <si>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</si>
  <si>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</si>
  <si>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</si>
  <si>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</si>
  <si>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</si>
  <si>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</si>
  <si>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</si>
  <si>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</si>
  <si>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</si>
  <si>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</si>
  <si>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</si>
  <si>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</si>
  <si>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</si>
  <si>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</si>
  <si>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</si>
  <si>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</si>
  <si>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</si>
  <si>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</si>
  <si>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</si>
  <si>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</si>
  <si>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</si>
  <si>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</si>
  <si>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</si>
  <si>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</si>
  <si>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</si>
  <si>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</si>
  <si>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</si>
  <si>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</si>
  <si>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</si>
  <si>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</si>
  <si>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</si>
  <si>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</si>
  <si>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</si>
  <si>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</si>
  <si>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</si>
  <si>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</si>
  <si>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</si>
  <si>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</si>
  <si>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</si>
  <si>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</si>
  <si>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</si>
  <si>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</si>
  <si>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</si>
  <si>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</si>
  <si>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</si>
  <si>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</si>
  <si>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</si>
  <si>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</si>
  <si>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</si>
  <si>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</si>
  <si>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</si>
  <si>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</si>
  <si>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</si>
  <si>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</si>
  <si>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</si>
  <si>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</si>
  <si>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</si>
  <si>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</si>
  <si>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</si>
  <si>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</si>
  <si>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</si>
  <si>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</si>
  <si>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</si>
  <si>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</si>
  <si>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</si>
  <si>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</si>
  <si>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</si>
  <si>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</si>
  <si>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</si>
  <si>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</si>
  <si>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</si>
  <si>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</si>
  <si>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</si>
  <si>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</si>
  <si>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</si>
  <si>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</si>
  <si>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</si>
  <si>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</si>
  <si>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</si>
  <si>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</si>
  <si>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</si>
  <si>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</si>
  <si>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</si>
  <si>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</si>
  <si>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</si>
  <si>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</si>
  <si>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</si>
  <si>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</si>
  <si>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</si>
  <si>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</si>
  <si>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</si>
  <si>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</si>
  <si>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</si>
  <si>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</si>
  <si>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</si>
  <si>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</si>
  <si>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</si>
  <si>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</si>
  <si>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</si>
  <si>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</si>
  <si>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</si>
  <si>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</si>
  <si>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</si>
  <si>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</si>
  <si>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</si>
  <si>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</si>
  <si>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</si>
  <si>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</si>
  <si>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</si>
  <si>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</si>
  <si>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</si>
  <si>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</si>
  <si>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</si>
  <si>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</si>
  <si>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</si>
  <si>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</si>
  <si>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</si>
  <si>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</si>
  <si>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</si>
  <si>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</si>
  <si>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</si>
  <si>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</si>
  <si>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</si>
  <si>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</si>
  <si>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</si>
  <si>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</si>
  <si>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</si>
  <si>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</si>
  <si>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</si>
  <si>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</si>
  <si>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</si>
  <si>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</si>
  <si>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</si>
  <si>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</si>
  <si>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</si>
  <si>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</si>
  <si>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</si>
  <si>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</si>
  <si>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</si>
  <si>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</si>
  <si>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</si>
  <si>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</si>
  <si>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</si>
  <si>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</si>
  <si>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</si>
  <si>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</si>
  <si>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</si>
  <si>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</si>
  <si>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</si>
  <si>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</si>
  <si>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</si>
  <si>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</si>
  <si>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</si>
  <si>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</si>
  <si>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</si>
  <si>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</si>
  <si>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</si>
  <si>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</si>
  <si>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</si>
  <si>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</si>
  <si>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</si>
  <si>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</si>
  <si>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</si>
  <si>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</si>
  <si>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</si>
  <si>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</si>
  <si>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</si>
  <si>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</si>
  <si>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</si>
  <si>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</si>
  <si>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</si>
  <si>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</si>
  <si>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</si>
  <si>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</si>
  <si>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</si>
  <si>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</si>
  <si>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</si>
  <si>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</si>
  <si>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</si>
  <si>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</si>
  <si>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</si>
  <si>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</si>
  <si>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</si>
  <si>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</si>
  <si>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</si>
  <si>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</si>
  <si>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</si>
  <si>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</si>
  <si>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</si>
  <si>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</si>
  <si>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</si>
  <si>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</si>
  <si>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</si>
  <si>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</si>
  <si>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</si>
  <si>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</si>
  <si>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</si>
  <si>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</si>
  <si>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</si>
  <si>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</si>
  <si>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</si>
  <si>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</si>
  <si>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</si>
  <si>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</si>
  <si>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</si>
  <si>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</si>
  <si>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</si>
  <si>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</si>
  <si>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</si>
  <si>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</si>
  <si>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</si>
  <si>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</si>
  <si>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</si>
  <si>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</si>
  <si>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</si>
  <si>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</si>
  <si>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</si>
  <si>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</si>
  <si>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</si>
  <si>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</si>
  <si>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</si>
  <si>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</si>
  <si>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</si>
  <si>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</si>
  <si>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</si>
  <si>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</si>
  <si>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</si>
  <si>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</si>
  <si>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</si>
  <si>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</si>
  <si>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</si>
  <si>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</si>
  <si>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</si>
  <si>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</si>
  <si>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</si>
  <si>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</si>
  <si>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</si>
  <si>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</si>
  <si>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</si>
  <si>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</si>
  <si>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</si>
  <si>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</si>
  <si>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</si>
  <si>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</si>
  <si>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</si>
  <si>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</si>
  <si>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</si>
  <si>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</si>
  <si>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</si>
  <si>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</si>
  <si>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</si>
  <si>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</si>
  <si>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</si>
  <si>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</si>
  <si>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</si>
  <si>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</si>
  <si>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</si>
  <si>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</si>
  <si>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</si>
  <si>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</si>
  <si>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</si>
  <si>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</si>
  <si>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</si>
  <si>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</si>
  <si>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</si>
  <si>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</si>
  <si>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</si>
  <si>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</si>
  <si>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</si>
  <si>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</si>
  <si>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</si>
  <si>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</si>
  <si>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</si>
  <si>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</si>
  <si>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</si>
  <si>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</si>
  <si>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</si>
  <si>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</si>
  <si>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</si>
  <si>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</si>
  <si>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</si>
  <si>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</si>
  <si>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</si>
  <si>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</si>
  <si>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</si>
  <si>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</si>
  <si>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</si>
  <si>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</si>
  <si>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</si>
  <si>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</si>
  <si>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</si>
  <si>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</si>
  <si>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</si>
  <si>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</si>
  <si>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</si>
  <si>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</si>
  <si>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</si>
  <si>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</si>
  <si>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</si>
  <si>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</si>
  <si>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</si>
  <si>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</si>
  <si>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</si>
  <si>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</si>
  <si>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</si>
  <si>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</si>
  <si>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</si>
  <si>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</si>
  <si>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</si>
  <si>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</si>
  <si>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</si>
  <si>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</si>
  <si>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</si>
  <si>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</si>
  <si>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</si>
  <si>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</si>
  <si>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</si>
  <si>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</si>
  <si>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</si>
  <si>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</si>
  <si>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</si>
  <si>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</si>
  <si>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</si>
  <si>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</si>
  <si>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</si>
  <si>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</si>
  <si>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</si>
  <si>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</si>
  <si>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</si>
  <si>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</si>
  <si>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</si>
  <si>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</si>
  <si>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</si>
  <si>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</si>
  <si>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</si>
  <si>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</si>
  <si>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</si>
  <si>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</si>
  <si>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</si>
  <si>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</si>
  <si>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</si>
  <si>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</si>
  <si>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</si>
  <si>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</si>
  <si>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</si>
  <si>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</si>
  <si>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</si>
  <si>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</si>
  <si>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</si>
  <si>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</si>
  <si>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</si>
  <si>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</si>
  <si>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</si>
  <si>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</si>
  <si>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</si>
  <si>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</si>
  <si>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</si>
  <si>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</si>
  <si>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</si>
  <si>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</si>
  <si>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</si>
  <si>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</si>
  <si>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</si>
  <si>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</si>
  <si>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</si>
  <si>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</si>
  <si>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</si>
  <si>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</si>
  <si>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</si>
  <si>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</si>
  <si>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</si>
  <si>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</si>
  <si>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</si>
  <si>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</si>
  <si>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</si>
  <si>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</si>
  <si>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</si>
  <si>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</si>
  <si>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</si>
  <si>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</si>
  <si>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</si>
  <si>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</si>
  <si>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</si>
  <si>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</si>
  <si>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</si>
  <si>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</si>
  <si>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</si>
  <si>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</si>
  <si>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</si>
  <si>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</si>
  <si>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</si>
  <si>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</si>
  <si>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</si>
  <si>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</si>
  <si>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</si>
  <si>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</si>
  <si>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</si>
  <si>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</si>
  <si>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</si>
  <si>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</si>
  <si>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</si>
  <si>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</si>
  <si>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</si>
  <si>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</si>
  <si>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</si>
  <si>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</si>
  <si>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</si>
  <si>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</si>
  <si>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</si>
  <si>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</si>
  <si>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</si>
  <si>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</si>
  <si>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</si>
  <si>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</si>
  <si>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</si>
  <si>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</si>
  <si>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</si>
  <si>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</si>
  <si>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</si>
  <si>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</si>
  <si>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</si>
  <si>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</si>
  <si>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</si>
  <si>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</si>
  <si>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</si>
  <si>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</si>
  <si>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</si>
  <si>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</si>
  <si>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</si>
  <si>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</si>
  <si>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</si>
  <si>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</si>
  <si>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</si>
  <si>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</si>
  <si>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</si>
  <si>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</si>
  <si>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</si>
  <si>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</si>
  <si>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</si>
  <si>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</si>
  <si>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</si>
  <si>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</si>
  <si>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</si>
  <si>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</si>
  <si>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</si>
  <si>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</si>
  <si>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</si>
  <si>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</si>
  <si>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</si>
  <si>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</si>
  <si>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</si>
  <si>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</si>
  <si>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</si>
  <si>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</si>
  <si>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</si>
  <si>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</si>
  <si>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</si>
  <si>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</si>
  <si>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</si>
  <si>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</si>
  <si>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</si>
  <si>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</si>
  <si>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</si>
  <si>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</si>
  <si>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</si>
  <si>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</si>
  <si>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</si>
  <si>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</si>
  <si>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</si>
  <si>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</si>
  <si>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</si>
  <si>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</si>
  <si>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</si>
  <si>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</si>
  <si>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</si>
  <si>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</si>
  <si>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</si>
  <si>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</si>
  <si>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</si>
  <si>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</si>
  <si>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</si>
  <si>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</si>
  <si>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</si>
  <si>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</si>
  <si>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</si>
  <si>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</si>
  <si>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</si>
  <si>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</si>
  <si>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</si>
  <si>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</si>
  <si>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</si>
  <si>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</si>
  <si>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</si>
  <si>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</si>
  <si>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</si>
  <si>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</si>
  <si>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</si>
  <si>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</si>
  <si>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</si>
  <si>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</si>
  <si>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</si>
  <si>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</si>
  <si>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</si>
  <si>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</si>
  <si>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</si>
  <si>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</si>
  <si>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</si>
  <si>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</si>
  <si>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</si>
  <si>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</si>
  <si>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</si>
  <si>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</si>
  <si>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</si>
  <si>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</si>
  <si>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</si>
  <si>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</si>
  <si>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</si>
  <si>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</si>
  <si>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</si>
  <si>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</si>
  <si>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</si>
  <si>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</si>
  <si>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</si>
  <si>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</si>
  <si>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</si>
  <si>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</si>
  <si>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</si>
  <si>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</si>
  <si>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</si>
  <si>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</si>
  <si>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</si>
  <si>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</si>
  <si>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</si>
  <si>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</si>
  <si>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</si>
  <si>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</si>
  <si>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</si>
  <si>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</si>
  <si>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</si>
  <si>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</si>
  <si>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</si>
  <si>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</si>
  <si>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</si>
  <si>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</si>
  <si>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</si>
  <si>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</si>
  <si>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</si>
  <si>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</si>
  <si>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</si>
  <si>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</si>
  <si>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</si>
  <si>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</si>
  <si>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</si>
  <si>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</si>
  <si>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</si>
  <si>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</si>
  <si>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</si>
  <si>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</si>
  <si>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</si>
  <si>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</si>
  <si>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</si>
  <si>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</si>
  <si>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</si>
  <si>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</si>
  <si>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</si>
  <si>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</si>
  <si>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</si>
  <si>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</si>
  <si>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</si>
  <si>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</si>
  <si>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</si>
  <si>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</si>
  <si>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</si>
  <si>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</si>
  <si>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</si>
  <si>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</si>
  <si>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</si>
  <si>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</si>
  <si>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</si>
  <si>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</si>
  <si>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</si>
  <si>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</si>
  <si>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</si>
  <si>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</si>
  <si>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</si>
  <si>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</si>
  <si>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</si>
  <si>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</si>
  <si>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</si>
  <si>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</si>
  <si>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</si>
  <si>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</si>
  <si>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</si>
  <si>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</si>
  <si>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</si>
  <si>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</si>
  <si>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</si>
  <si>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</si>
  <si>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</si>
  <si>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</si>
  <si>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</si>
  <si>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</si>
  <si>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</si>
  <si>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</si>
  <si>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</si>
  <si>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</si>
  <si>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</si>
  <si>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</si>
  <si>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</si>
  <si>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</si>
  <si>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</si>
  <si>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</si>
  <si>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</si>
  <si>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</si>
  <si>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</si>
  <si>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</si>
  <si>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</si>
  <si>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</si>
  <si>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</si>
  <si>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</si>
  <si>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</si>
  <si>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</si>
  <si>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</si>
  <si>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</si>
  <si>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</si>
  <si>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</si>
  <si>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</si>
  <si>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</si>
  <si>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</si>
  <si>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</si>
  <si>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</si>
  <si>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</si>
  <si>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</si>
  <si>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</si>
  <si>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</si>
  <si>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</si>
  <si>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</si>
  <si>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</si>
  <si>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</si>
  <si>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</si>
  <si>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</si>
  <si>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</si>
  <si>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</si>
  <si>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</si>
  <si>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</si>
  <si>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</si>
  <si>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</si>
  <si>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</si>
  <si>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</si>
  <si>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</si>
  <si>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</si>
  <si>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</si>
  <si>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</si>
  <si>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</si>
  <si>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</si>
  <si>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</si>
  <si>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</si>
  <si>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</si>
  <si>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</si>
  <si>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</si>
  <si>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</si>
  <si>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</si>
  <si>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</si>
  <si>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</si>
  <si>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</si>
  <si>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</si>
  <si>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</si>
  <si>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</si>
  <si>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</si>
  <si>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</si>
  <si>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</si>
  <si>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</si>
  <si>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</si>
  <si>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</si>
  <si>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</si>
  <si>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</si>
  <si>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</si>
  <si>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</si>
  <si>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</si>
  <si>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</si>
  <si>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</si>
  <si>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</si>
  <si>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</si>
  <si>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</si>
  <si>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</si>
  <si>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</si>
  <si>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</si>
  <si>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</si>
  <si>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</si>
  <si>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58 Edición</t>
  </si>
  <si>
    <t>45.- Pérdida (total o parcial) de control-de animal</t>
  </si>
  <si>
    <t>85.- Presencia de la víctima o de una tercera persona que represente en sí misma un peligro para ella misma y, en su caso, para otros</t>
  </si>
  <si>
    <t>49.- Tronco, otras partes no mencionadas anteriormente</t>
  </si>
  <si>
    <t>26 Fabricación de productos informáticos, electrónicos y ópticos</t>
  </si>
  <si>
    <t>14.- Incendio, fuego</t>
  </si>
  <si>
    <t>77 Actividades de alquiler</t>
  </si>
  <si>
    <t>68 Actividades inmobiliarias</t>
  </si>
  <si>
    <t>11.- Contacto indirecto con un arco eléctrico, rayo (pasivo)</t>
  </si>
  <si>
    <t>051.- Conmociones y lesiones intracraneales</t>
  </si>
  <si>
    <t>12.- Problema eléctrico-que da lugar a un contacto directo</t>
  </si>
  <si>
    <t>23.- En estado gaseoso-vaporización, formación de aerosoles, formación de gases</t>
  </si>
  <si>
    <t>64.- Amputación, seccionamiento de un miembro, una mano o un dedo</t>
  </si>
  <si>
    <t>82.- Picadura de un insecto, un pez</t>
  </si>
  <si>
    <t>101.- Calor e insolaciones</t>
  </si>
  <si>
    <t>01.- Menos de 1 mes"</t>
  </si>
  <si>
    <t>enero-agosto 2022</t>
  </si>
  <si>
    <t>91 Actividades de bibliotecas, archivos, museos y otras actividades culturales</t>
  </si>
  <si>
    <t>000.- Ninguna información</t>
  </si>
  <si>
    <t>129.- Otros Tipos de lugar conocidos del grupo 120, con excepción de las obras, pero no mencionados anteriormente</t>
  </si>
  <si>
    <t>11.- Problema eléctrico causado por fallo en la instalación-que da lugar a un contacto indirecto</t>
  </si>
  <si>
    <t>21.- Ahogamiento en un líquido</t>
  </si>
  <si>
    <t>111.- Daños psicológicos debidos a agresiones y amenazas</t>
  </si>
  <si>
    <t>Choque contra objeto inmóvil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</si>
</sst>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9">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17" fontId="55" fillId="6" borderId="0" xfId="0" applyNumberFormat="1" applyFont="1" applyFill="1" applyBorder="1" applyAlignment="1">
      <alignment horizontal="left"/>
    </xf>
    <xf numFmtId="0" fontId="53" fillId="5" borderId="0" xfId="1" applyFont="1" applyFill="1" applyAlignment="1" applyProtection="1">
      <alignment horizontal="center" vertical="center"/>
    </xf>
    <xf numFmtId="0" fontId="48" fillId="3" borderId="0" xfId="0" applyNumberFormat="1" applyFont="1" applyFill="1" applyBorder="1" applyAlignment="1">
      <alignment vertical="center" wrapTex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3" fontId="15" fillId="3" borderId="0" xfId="0" applyNumberFormat="1" applyFont="1" applyFill="1" applyBorder="1" applyAlignment="1">
      <alignment horizontal="center"/>
    </xf>
    <xf numFmtId="0" fontId="9" fillId="3" borderId="0" xfId="0" applyFont="1" applyFill="1" applyAlignment="1">
      <alignment horizontal="center" vertical="center"/>
    </xf>
    <xf numFmtId="0" fontId="28" fillId="3" borderId="0" xfId="0" applyFont="1" applyFill="1" applyAlignment="1">
      <alignment horizontal="center" vertical="center"/>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3" fontId="48" fillId="3" borderId="0" xfId="3" applyNumberFormat="1" applyFont="1" applyFill="1" applyBorder="1" applyAlignment="1">
      <alignment vertical="center" wrapText="1"/>
    </xf>
    <xf numFmtId="165" fontId="48" fillId="3" borderId="0" xfId="0" applyNumberFormat="1" applyFont="1" applyFill="1" applyBorder="1" applyAlignment="1">
      <alignment horizontal="right" wrapText="1" indent="1"/>
    </xf>
    <xf numFmtId="165" fontId="48" fillId="3" borderId="0" xfId="0" applyNumberFormat="1" applyFont="1" applyFill="1" applyBorder="1" applyAlignment="1">
      <alignment horizontal="right" vertical="center" wrapText="1" inden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zoomScaleNormal="100" workbookViewId="0">
      <selection activeCell="A6" sqref="A6:XFD6"/>
    </sheetView>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6" t="s">
        <v>83</v>
      </c>
      <c r="B8" s="327"/>
    </row>
    <row r="9" spans="1:2" s="27" customFormat="1" ht="2.25" customHeight="1">
      <c r="A9" s="25"/>
      <c r="B9" s="26"/>
    </row>
    <row r="10" spans="1:2" ht="13.5" customHeight="1">
      <c r="A10" s="21" t="s">
        <v>21</v>
      </c>
      <c r="B10" s="22" t="s">
        <v>3430</v>
      </c>
    </row>
    <row r="11" spans="1:2" ht="13.5" customHeight="1">
      <c r="A11" s="21" t="s">
        <v>3431</v>
      </c>
      <c r="B11" s="22" t="s">
        <v>3432</v>
      </c>
    </row>
    <row r="12" spans="1:2" ht="13.5" customHeight="1">
      <c r="A12" s="21" t="s">
        <v>3433</v>
      </c>
      <c r="B12" s="22" t="s">
        <v>3436</v>
      </c>
    </row>
    <row r="13" spans="1:2" ht="13.5" customHeight="1">
      <c r="A13" s="21" t="s">
        <v>3435</v>
      </c>
      <c r="B13" s="22" t="s">
        <v>3434</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3437</v>
      </c>
      <c r="B31" s="22" t="s">
        <v>3438</v>
      </c>
    </row>
    <row r="32" spans="1:2" ht="13.5" customHeight="1">
      <c r="A32" s="21" t="s">
        <v>3439</v>
      </c>
      <c r="B32" s="22" t="s">
        <v>3440</v>
      </c>
    </row>
    <row r="33" spans="1:2" ht="13.5" customHeight="1">
      <c r="A33" s="21" t="s">
        <v>3441</v>
      </c>
      <c r="B33" s="22" t="s">
        <v>3442</v>
      </c>
    </row>
    <row r="34" spans="1:2" ht="13.5" customHeight="1">
      <c r="A34" s="21" t="s">
        <v>3443</v>
      </c>
      <c r="B34" s="22" t="s">
        <v>3444</v>
      </c>
    </row>
    <row r="35" spans="1:2" ht="13.5" customHeight="1">
      <c r="A35" s="21" t="s">
        <v>3445</v>
      </c>
      <c r="B35" s="22" t="s">
        <v>3446</v>
      </c>
    </row>
    <row r="36" spans="1:2" ht="13.5" customHeight="1">
      <c r="A36" s="21" t="s">
        <v>3447</v>
      </c>
      <c r="B36" s="22" t="s">
        <v>3448</v>
      </c>
    </row>
    <row r="37" spans="1:2" s="2" customFormat="1" ht="27" customHeight="1">
      <c r="A37" s="324" t="s">
        <v>4</v>
      </c>
      <c r="B37" s="325"/>
    </row>
    <row r="38" spans="1:2" ht="2.25" customHeight="1">
      <c r="A38" s="30"/>
      <c r="B38" s="31"/>
    </row>
    <row r="39" spans="1:2" ht="13.5" customHeight="1">
      <c r="A39" s="21" t="s">
        <v>3449</v>
      </c>
      <c r="B39" s="22" t="s">
        <v>3450</v>
      </c>
    </row>
    <row r="40" spans="1:2" ht="13.5" customHeight="1">
      <c r="A40" s="21" t="s">
        <v>3451</v>
      </c>
      <c r="B40" s="22" t="s">
        <v>3452</v>
      </c>
    </row>
    <row r="41" spans="1:2" ht="13.5" customHeight="1">
      <c r="A41" s="21" t="s">
        <v>3453</v>
      </c>
      <c r="B41" s="22" t="s">
        <v>3454</v>
      </c>
    </row>
    <row r="42" spans="1:2" ht="12" customHeight="1">
      <c r="A42" s="28"/>
      <c r="B42" s="29"/>
    </row>
    <row r="43" spans="1:2" s="2" customFormat="1" ht="27" customHeight="1">
      <c r="A43" s="324" t="s">
        <v>1641</v>
      </c>
      <c r="B43" s="325"/>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24" t="s">
        <v>2</v>
      </c>
      <c r="B48" s="325"/>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1"/>
  <sheetViews>
    <sheetView tabSelected="1" zoomScaleNormal="100" workbookViewId="0">
      <selection activeCell="J25" sqref="J25"/>
    </sheetView>
  </sheetViews>
  <sheetFormatPr baseColWidth="10" defaultColWidth="11.42578125" defaultRowHeight="12.75"/>
  <cols>
    <col min="1" max="1" width="3.28515625" style="178" customWidth="1"/>
    <col min="2" max="2" width="67" style="64" customWidth="1"/>
    <col min="3" max="3" width="9.7109375" style="64" customWidth="1"/>
    <col min="4" max="4" width="9.28515625" style="11" customWidth="1"/>
    <col min="5" max="5" width="12.28515625" style="11" customWidth="1"/>
    <col min="6" max="6" width="12.5703125" style="11" customWidth="1"/>
    <col min="7" max="16384" width="11.42578125" style="11"/>
  </cols>
  <sheetData>
    <row r="1" spans="1:6" s="2" customFormat="1" ht="15.75" customHeight="1">
      <c r="A1" s="330" t="s">
        <v>33</v>
      </c>
      <c r="B1" s="331"/>
      <c r="C1" s="331"/>
      <c r="D1" s="332"/>
      <c r="E1" s="1"/>
      <c r="F1" s="316" t="s">
        <v>102</v>
      </c>
    </row>
    <row r="2" spans="1:6" s="2" customFormat="1" ht="5.25" customHeight="1">
      <c r="A2" s="145"/>
      <c r="B2" s="48"/>
      <c r="C2" s="48"/>
      <c r="D2" s="1"/>
      <c r="E2" s="1"/>
      <c r="F2" s="1"/>
    </row>
    <row r="3" spans="1:6" s="2" customFormat="1" ht="15" customHeight="1">
      <c r="A3" s="146" t="s">
        <v>3326</v>
      </c>
      <c r="B3" s="42"/>
      <c r="C3" s="42"/>
      <c r="D3" s="4"/>
      <c r="E3" s="4"/>
      <c r="F3" s="4"/>
    </row>
    <row r="4" spans="1:6" s="2" customFormat="1" ht="15" customHeight="1">
      <c r="A4" s="147"/>
      <c r="B4" s="43"/>
      <c r="C4" s="43"/>
      <c r="D4" s="5"/>
      <c r="E4" s="5"/>
      <c r="F4" s="5"/>
    </row>
    <row r="5" spans="1:6" s="8" customFormat="1" ht="6" customHeight="1">
      <c r="A5" s="148"/>
      <c r="B5" s="50"/>
      <c r="C5" s="50"/>
      <c r="D5" s="7"/>
      <c r="E5" s="7"/>
      <c r="F5" s="7"/>
    </row>
    <row r="6" spans="1:6" s="8" customFormat="1" ht="15" customHeight="1" thickBot="1">
      <c r="A6" s="333" t="s">
        <v>3664</v>
      </c>
      <c r="B6" s="334"/>
      <c r="C6" s="334"/>
      <c r="D6" s="149"/>
      <c r="E6" s="149"/>
      <c r="F6" s="150"/>
    </row>
    <row r="7" spans="1:6" s="2" customFormat="1" ht="31.5" customHeight="1">
      <c r="A7" s="46"/>
      <c r="B7" s="46"/>
      <c r="C7" s="335" t="s">
        <v>3327</v>
      </c>
      <c r="D7" s="335"/>
      <c r="E7" s="336" t="s">
        <v>3328</v>
      </c>
      <c r="F7" s="336"/>
    </row>
    <row r="8" spans="1:6" s="2" customFormat="1" ht="15.75" customHeight="1" thickBot="1">
      <c r="A8" s="151"/>
      <c r="B8" s="151"/>
      <c r="C8" s="152">
        <v>2021</v>
      </c>
      <c r="D8" s="152">
        <v>2022</v>
      </c>
      <c r="E8" s="153" t="s">
        <v>3329</v>
      </c>
      <c r="F8" s="153" t="s">
        <v>3330</v>
      </c>
    </row>
    <row r="9" spans="1:6" s="8" customFormat="1" ht="24.95" customHeight="1">
      <c r="A9" s="154" t="s">
        <v>3331</v>
      </c>
      <c r="B9" s="54"/>
      <c r="D9" s="155"/>
      <c r="E9" s="155"/>
      <c r="F9" s="155"/>
    </row>
    <row r="10" spans="1:6" s="8" customFormat="1" ht="24.95" customHeight="1">
      <c r="A10" s="231" t="s">
        <v>3359</v>
      </c>
      <c r="C10" s="155">
        <v>3031</v>
      </c>
      <c r="D10" s="114">
        <f>SUM(D11:D12)</f>
        <v>4129</v>
      </c>
      <c r="E10" s="114">
        <f>D10-C10</f>
        <v>1098</v>
      </c>
      <c r="F10" s="158">
        <f>((D10/C10)-1)</f>
        <v>0.36225668096337849</v>
      </c>
    </row>
    <row r="11" spans="1:6" s="8" customFormat="1" ht="15" customHeight="1">
      <c r="A11" s="156"/>
      <c r="B11" s="157" t="s">
        <v>3332</v>
      </c>
      <c r="C11" s="114">
        <v>2769</v>
      </c>
      <c r="D11" s="114">
        <f>'ATR-A2.1'!F9</f>
        <v>3855</v>
      </c>
      <c r="E11" s="114">
        <f>D11-C11</f>
        <v>1086</v>
      </c>
      <c r="F11" s="158">
        <f>((D11/C11)-1)</f>
        <v>0.39219934994582872</v>
      </c>
    </row>
    <row r="12" spans="1:6" s="8" customFormat="1" ht="15" customHeight="1">
      <c r="A12" s="156"/>
      <c r="B12" s="157" t="s">
        <v>3333</v>
      </c>
      <c r="C12" s="114">
        <v>262</v>
      </c>
      <c r="D12" s="114">
        <f>'ATR-A2_II'!F9</f>
        <v>274</v>
      </c>
      <c r="E12" s="114">
        <f>D12-C12</f>
        <v>12</v>
      </c>
      <c r="F12" s="158">
        <f>((D12/C12)-1)</f>
        <v>4.5801526717557328E-2</v>
      </c>
    </row>
    <row r="13" spans="1:6" s="8" customFormat="1" ht="8.4499999999999993" customHeight="1">
      <c r="A13" s="156"/>
      <c r="B13" s="157"/>
      <c r="C13" s="114"/>
      <c r="D13" s="114"/>
      <c r="E13" s="114"/>
      <c r="F13" s="158"/>
    </row>
    <row r="14" spans="1:6" s="8" customFormat="1" ht="15" customHeight="1">
      <c r="A14" s="156"/>
      <c r="B14" s="157" t="s">
        <v>3478</v>
      </c>
      <c r="C14" s="114">
        <v>2586</v>
      </c>
      <c r="D14" s="246">
        <f>'ATR-A2.2'!F9</f>
        <v>3649</v>
      </c>
      <c r="E14" s="114">
        <f>D14-C14</f>
        <v>1063</v>
      </c>
      <c r="F14" s="158">
        <f>((D14/C14)-1)</f>
        <v>0.4110595514307811</v>
      </c>
    </row>
    <row r="15" spans="1:6" s="8" customFormat="1" ht="15" customHeight="1">
      <c r="A15" s="156"/>
      <c r="B15" s="157" t="s">
        <v>3479</v>
      </c>
      <c r="C15" s="114">
        <v>183</v>
      </c>
      <c r="D15" s="246">
        <f>D11-D14</f>
        <v>206</v>
      </c>
      <c r="E15" s="114">
        <f>D15-C15</f>
        <v>23</v>
      </c>
      <c r="F15" s="158">
        <f>((D15/C15)-1)</f>
        <v>0.12568306010928953</v>
      </c>
    </row>
    <row r="16" spans="1:6" s="8" customFormat="1" ht="9.9499999999999993" customHeight="1">
      <c r="A16" s="159"/>
      <c r="B16" s="57"/>
      <c r="C16" s="114"/>
      <c r="D16" s="155"/>
      <c r="E16" s="160"/>
      <c r="F16" s="160"/>
    </row>
    <row r="17" spans="1:6" s="8" customFormat="1" ht="15" customHeight="1">
      <c r="A17" s="161" t="s">
        <v>3334</v>
      </c>
      <c r="B17" s="57"/>
      <c r="C17" s="114"/>
      <c r="D17" s="155"/>
      <c r="E17" s="160"/>
      <c r="F17" s="160"/>
    </row>
    <row r="18" spans="1:6" s="8" customFormat="1" ht="15" customHeight="1">
      <c r="A18" s="161" t="s">
        <v>3335</v>
      </c>
      <c r="B18" s="57"/>
      <c r="C18" s="114"/>
      <c r="D18" s="155"/>
      <c r="E18" s="160"/>
      <c r="F18" s="160"/>
    </row>
    <row r="19" spans="1:6" s="8" customFormat="1" ht="15" customHeight="1">
      <c r="A19" s="159"/>
      <c r="B19" s="57" t="s">
        <v>35</v>
      </c>
      <c r="C19" s="114">
        <v>2738</v>
      </c>
      <c r="D19" s="155">
        <f>'ATR-A2.1'!C9</f>
        <v>3833</v>
      </c>
      <c r="E19" s="114">
        <f>D19-C19</f>
        <v>1095</v>
      </c>
      <c r="F19" s="158">
        <f>((D19/C19)-1)</f>
        <v>0.39992695398100797</v>
      </c>
    </row>
    <row r="20" spans="1:6" s="8" customFormat="1" ht="15" customHeight="1">
      <c r="A20" s="159"/>
      <c r="B20" s="57" t="s">
        <v>36</v>
      </c>
      <c r="C20" s="114">
        <v>27</v>
      </c>
      <c r="D20" s="155">
        <f>'ATR-A2.1'!D9</f>
        <v>17</v>
      </c>
      <c r="E20" s="114">
        <f>D20-C20</f>
        <v>-10</v>
      </c>
      <c r="F20" s="158">
        <f>((D20/C20)-1)</f>
        <v>-0.37037037037037035</v>
      </c>
    </row>
    <row r="21" spans="1:6" s="8" customFormat="1" ht="15" customHeight="1">
      <c r="A21" s="159"/>
      <c r="B21" s="57" t="s">
        <v>3336</v>
      </c>
      <c r="C21" s="114">
        <v>4</v>
      </c>
      <c r="D21" s="155">
        <f>'ATR-A2.1'!E9</f>
        <v>5</v>
      </c>
      <c r="E21" s="114">
        <f>D21-C21</f>
        <v>1</v>
      </c>
      <c r="F21" s="158">
        <f>((D21/C21)-1)</f>
        <v>0.25</v>
      </c>
    </row>
    <row r="22" spans="1:6" s="8" customFormat="1" ht="9.9499999999999993" customHeight="1">
      <c r="A22" s="161"/>
      <c r="B22" s="55"/>
      <c r="C22" s="114"/>
      <c r="D22" s="155"/>
      <c r="E22" s="160"/>
      <c r="F22" s="160"/>
    </row>
    <row r="23" spans="1:6" s="88" customFormat="1" ht="15" customHeight="1">
      <c r="A23" s="162" t="s">
        <v>3337</v>
      </c>
      <c r="B23" s="163"/>
      <c r="C23" s="114"/>
      <c r="D23" s="155"/>
      <c r="E23" s="160"/>
      <c r="F23" s="160"/>
    </row>
    <row r="24" spans="1:6" s="88" customFormat="1" ht="15" customHeight="1">
      <c r="A24" s="164"/>
      <c r="B24" s="165" t="s">
        <v>3338</v>
      </c>
      <c r="C24" s="114">
        <v>1961</v>
      </c>
      <c r="D24" s="155">
        <f>'ATR-A3'!E23</f>
        <v>2244</v>
      </c>
      <c r="E24" s="114">
        <f>D24-C24</f>
        <v>283</v>
      </c>
      <c r="F24" s="158">
        <f>((D24/C24)-1)</f>
        <v>0.14431412544620081</v>
      </c>
    </row>
    <row r="25" spans="1:6" s="88" customFormat="1" ht="15" customHeight="1">
      <c r="A25" s="164"/>
      <c r="B25" s="166" t="s">
        <v>3339</v>
      </c>
      <c r="C25" s="114">
        <v>808</v>
      </c>
      <c r="D25" s="155">
        <f>'ATR-A3'!E37</f>
        <v>1604</v>
      </c>
      <c r="E25" s="114">
        <f>D25-C25</f>
        <v>796</v>
      </c>
      <c r="F25" s="158">
        <f>((D25/C25)-1)</f>
        <v>0.98514851485148514</v>
      </c>
    </row>
    <row r="26" spans="1:6" s="88" customFormat="1" ht="9.9499999999999993" customHeight="1">
      <c r="A26" s="161"/>
      <c r="B26" s="55"/>
      <c r="C26" s="114"/>
      <c r="D26" s="155"/>
      <c r="E26" s="160"/>
      <c r="F26" s="160"/>
    </row>
    <row r="27" spans="1:6" s="88" customFormat="1" ht="15" customHeight="1">
      <c r="A27" s="162" t="s">
        <v>3340</v>
      </c>
      <c r="B27" s="167"/>
      <c r="C27" s="114"/>
      <c r="D27" s="155"/>
      <c r="E27" s="160"/>
      <c r="F27" s="160"/>
    </row>
    <row r="28" spans="1:6" s="88" customFormat="1" ht="15" customHeight="1">
      <c r="A28" s="161"/>
      <c r="B28" s="166" t="s">
        <v>3341</v>
      </c>
      <c r="C28" s="114">
        <v>1039</v>
      </c>
      <c r="D28" s="114">
        <v>1134</v>
      </c>
      <c r="E28" s="114">
        <f>D28-C28</f>
        <v>95</v>
      </c>
      <c r="F28" s="158">
        <f>((D28/C28)-1)</f>
        <v>9.1434071222329161E-2</v>
      </c>
    </row>
    <row r="29" spans="1:6" s="88" customFormat="1" ht="15" customHeight="1">
      <c r="A29" s="164"/>
      <c r="B29" s="166" t="s">
        <v>3671</v>
      </c>
      <c r="C29" s="114">
        <v>668</v>
      </c>
      <c r="D29" s="114">
        <v>728</v>
      </c>
      <c r="E29" s="114">
        <f>D29-C29</f>
        <v>60</v>
      </c>
      <c r="F29" s="158">
        <f>((D29/C29)-1)</f>
        <v>8.9820359281437057E-2</v>
      </c>
    </row>
    <row r="30" spans="1:6" s="88" customFormat="1" ht="15" customHeight="1">
      <c r="A30" s="164"/>
      <c r="B30" s="166" t="s">
        <v>3342</v>
      </c>
      <c r="C30" s="114">
        <v>438</v>
      </c>
      <c r="D30" s="114">
        <v>491</v>
      </c>
      <c r="E30" s="114">
        <f>D30-C30</f>
        <v>53</v>
      </c>
      <c r="F30" s="158">
        <f>((D30/C30)-1)</f>
        <v>0.12100456621004563</v>
      </c>
    </row>
    <row r="31" spans="1:6" s="88" customFormat="1" ht="15" customHeight="1">
      <c r="A31" s="164"/>
      <c r="B31" s="166" t="s">
        <v>3343</v>
      </c>
      <c r="C31" s="114">
        <v>290</v>
      </c>
      <c r="D31" s="114">
        <v>346</v>
      </c>
      <c r="E31" s="114">
        <f>D31-C31</f>
        <v>56</v>
      </c>
      <c r="F31" s="158">
        <f>((D31/C31)-1)</f>
        <v>0.19310344827586201</v>
      </c>
    </row>
    <row r="32" spans="1:6" s="88" customFormat="1" ht="15" customHeight="1">
      <c r="A32" s="164"/>
      <c r="B32" s="166" t="s">
        <v>3344</v>
      </c>
      <c r="C32" s="114">
        <v>334</v>
      </c>
      <c r="D32" s="114">
        <f>D11-SUM(D28:D31)</f>
        <v>1156</v>
      </c>
      <c r="E32" s="114">
        <f>D32-C32</f>
        <v>822</v>
      </c>
      <c r="F32" s="158">
        <f>((D32/C32)-1)</f>
        <v>2.4610778443113772</v>
      </c>
    </row>
    <row r="33" spans="1:6" s="88" customFormat="1" ht="9.9499999999999993" customHeight="1">
      <c r="A33" s="164"/>
      <c r="B33" s="166"/>
      <c r="D33" s="155"/>
      <c r="E33" s="160"/>
      <c r="F33" s="160"/>
    </row>
    <row r="34" spans="1:6" s="88" customFormat="1" ht="15" customHeight="1">
      <c r="A34" s="162" t="s">
        <v>3345</v>
      </c>
      <c r="B34" s="166"/>
      <c r="D34" s="155"/>
      <c r="E34" s="160"/>
      <c r="F34" s="160"/>
    </row>
    <row r="35" spans="1:6" s="88" customFormat="1" ht="15" customHeight="1">
      <c r="A35" s="164"/>
      <c r="B35" s="166" t="s">
        <v>3346</v>
      </c>
      <c r="C35" s="155">
        <v>181</v>
      </c>
      <c r="D35" s="155">
        <f>'ATR-I2.1'!D18</f>
        <v>161</v>
      </c>
      <c r="E35" s="114">
        <f t="shared" ref="E35:E46" si="0">D35-C35</f>
        <v>-20</v>
      </c>
      <c r="F35" s="158">
        <f t="shared" ref="F35:F46" si="1">((D35/C35)-1)</f>
        <v>-0.11049723756906082</v>
      </c>
    </row>
    <row r="36" spans="1:6" s="88" customFormat="1" ht="15" customHeight="1">
      <c r="A36" s="164"/>
      <c r="B36" s="166" t="s">
        <v>3347</v>
      </c>
      <c r="C36" s="155">
        <v>5</v>
      </c>
      <c r="D36" s="155">
        <f>'ATR-I2.1'!D19</f>
        <v>8</v>
      </c>
      <c r="E36" s="114">
        <f t="shared" si="0"/>
        <v>3</v>
      </c>
      <c r="F36" s="158">
        <f t="shared" si="1"/>
        <v>0.60000000000000009</v>
      </c>
    </row>
    <row r="37" spans="1:6" s="88" customFormat="1" ht="15" customHeight="1">
      <c r="A37" s="164"/>
      <c r="B37" s="166" t="s">
        <v>3348</v>
      </c>
      <c r="C37" s="155">
        <v>783</v>
      </c>
      <c r="D37" s="155">
        <f>'ATR-I2.1'!D20</f>
        <v>855</v>
      </c>
      <c r="E37" s="114">
        <f t="shared" si="0"/>
        <v>72</v>
      </c>
      <c r="F37" s="158">
        <f t="shared" si="1"/>
        <v>9.1954022988505857E-2</v>
      </c>
    </row>
    <row r="38" spans="1:6" s="88" customFormat="1" ht="15" customHeight="1">
      <c r="A38" s="164"/>
      <c r="B38" s="166" t="s">
        <v>3349</v>
      </c>
      <c r="C38" s="155">
        <v>40</v>
      </c>
      <c r="D38" s="155">
        <f>'ATR-I2.1'!D22</f>
        <v>43</v>
      </c>
      <c r="E38" s="114">
        <f t="shared" si="0"/>
        <v>3</v>
      </c>
      <c r="F38" s="158">
        <f t="shared" si="1"/>
        <v>7.4999999999999956E-2</v>
      </c>
    </row>
    <row r="39" spans="1:6" s="88" customFormat="1" ht="15" customHeight="1">
      <c r="A39" s="164"/>
      <c r="B39" s="166" t="s">
        <v>3350</v>
      </c>
      <c r="C39" s="155">
        <v>402</v>
      </c>
      <c r="D39" s="155">
        <f>'ATR-I2.1'!D23</f>
        <v>464</v>
      </c>
      <c r="E39" s="114">
        <f t="shared" si="0"/>
        <v>62</v>
      </c>
      <c r="F39" s="158">
        <f t="shared" si="1"/>
        <v>0.15422885572139311</v>
      </c>
    </row>
    <row r="40" spans="1:6" s="88" customFormat="1" ht="15" customHeight="1">
      <c r="A40" s="164"/>
      <c r="B40" s="166" t="s">
        <v>3351</v>
      </c>
      <c r="C40" s="155">
        <v>314</v>
      </c>
      <c r="D40" s="155">
        <f>'ATR-I2.1'!D24</f>
        <v>334</v>
      </c>
      <c r="E40" s="114">
        <f t="shared" si="0"/>
        <v>20</v>
      </c>
      <c r="F40" s="158">
        <f t="shared" si="1"/>
        <v>6.3694267515923553E-2</v>
      </c>
    </row>
    <row r="41" spans="1:6" s="88" customFormat="1" ht="15" customHeight="1">
      <c r="A41" s="164"/>
      <c r="B41" s="165" t="s">
        <v>3352</v>
      </c>
      <c r="C41" s="155">
        <v>137</v>
      </c>
      <c r="D41" s="155">
        <f>'ATR-I2.1'!D25</f>
        <v>132</v>
      </c>
      <c r="E41" s="114">
        <f t="shared" si="0"/>
        <v>-5</v>
      </c>
      <c r="F41" s="158">
        <f t="shared" si="1"/>
        <v>-3.6496350364963459E-2</v>
      </c>
    </row>
    <row r="42" spans="1:6" s="88" customFormat="1" ht="15" customHeight="1">
      <c r="A42" s="164"/>
      <c r="B42" s="166" t="s">
        <v>3353</v>
      </c>
      <c r="C42" s="155">
        <v>125</v>
      </c>
      <c r="D42" s="155">
        <f>'ATR-I2.1'!D26</f>
        <v>182</v>
      </c>
      <c r="E42" s="114">
        <f t="shared" si="0"/>
        <v>57</v>
      </c>
      <c r="F42" s="158">
        <f t="shared" si="1"/>
        <v>0.45599999999999996</v>
      </c>
    </row>
    <row r="43" spans="1:6" s="88" customFormat="1" ht="15" customHeight="1">
      <c r="A43" s="164"/>
      <c r="B43" s="165" t="s">
        <v>3354</v>
      </c>
      <c r="C43" s="155">
        <v>258</v>
      </c>
      <c r="D43" s="155">
        <f>'ATR-I2.1'!D31</f>
        <v>275</v>
      </c>
      <c r="E43" s="114">
        <f t="shared" si="0"/>
        <v>17</v>
      </c>
      <c r="F43" s="158">
        <f t="shared" si="1"/>
        <v>6.5891472868216949E-2</v>
      </c>
    </row>
    <row r="44" spans="1:6" s="88" customFormat="1" ht="15" customHeight="1">
      <c r="A44" s="164"/>
      <c r="B44" s="166" t="s">
        <v>3355</v>
      </c>
      <c r="C44" s="155">
        <v>121</v>
      </c>
      <c r="D44" s="155">
        <f>'ATR-I2.1'!D32</f>
        <v>139</v>
      </c>
      <c r="E44" s="114">
        <f t="shared" si="0"/>
        <v>18</v>
      </c>
      <c r="F44" s="158">
        <f t="shared" si="1"/>
        <v>0.14876033057851235</v>
      </c>
    </row>
    <row r="45" spans="1:6" s="88" customFormat="1" ht="15" customHeight="1">
      <c r="A45" s="164"/>
      <c r="B45" s="62" t="s">
        <v>3356</v>
      </c>
      <c r="C45" s="155">
        <v>284</v>
      </c>
      <c r="D45" s="155">
        <f>'ATR-I2.1'!D34</f>
        <v>1118</v>
      </c>
      <c r="E45" s="114">
        <f t="shared" si="0"/>
        <v>834</v>
      </c>
      <c r="F45" s="158">
        <f t="shared" si="1"/>
        <v>2.936619718309859</v>
      </c>
    </row>
    <row r="46" spans="1:6" s="88" customFormat="1" ht="15" customHeight="1">
      <c r="A46" s="164"/>
      <c r="B46" s="166" t="s">
        <v>3357</v>
      </c>
      <c r="C46" s="155">
        <v>119</v>
      </c>
      <c r="D46" s="155">
        <f>D11-SUM(D35:D45)</f>
        <v>144</v>
      </c>
      <c r="E46" s="114">
        <f t="shared" si="0"/>
        <v>25</v>
      </c>
      <c r="F46" s="158">
        <f t="shared" si="1"/>
        <v>0.2100840336134453</v>
      </c>
    </row>
    <row r="47" spans="1:6" s="88" customFormat="1" ht="9.9499999999999993" customHeight="1">
      <c r="A47" s="164"/>
      <c r="B47" s="166"/>
      <c r="D47" s="155"/>
      <c r="E47" s="160"/>
      <c r="F47" s="160"/>
    </row>
    <row r="48" spans="1:6" s="88" customFormat="1" ht="15" customHeight="1">
      <c r="A48" s="161" t="s">
        <v>3358</v>
      </c>
      <c r="B48" s="55"/>
      <c r="D48" s="155"/>
      <c r="E48" s="160"/>
      <c r="F48" s="160"/>
    </row>
    <row r="49" spans="1:204" s="88" customFormat="1" ht="15" customHeight="1">
      <c r="A49" s="162" t="s">
        <v>3345</v>
      </c>
      <c r="B49" s="166"/>
      <c r="D49" s="155"/>
      <c r="E49" s="160"/>
      <c r="F49" s="160"/>
    </row>
    <row r="50" spans="1:204" s="88" customFormat="1" ht="15" customHeight="1">
      <c r="A50" s="161"/>
      <c r="B50" s="157" t="s">
        <v>3359</v>
      </c>
      <c r="C50" s="114">
        <v>276.05747259364421</v>
      </c>
      <c r="D50" s="114">
        <f>'ATR-I2.1'!I9</f>
        <v>373.1581667915367</v>
      </c>
      <c r="E50" s="114">
        <f t="shared" ref="E50:E61" si="2">D50-C50</f>
        <v>97.100694197892494</v>
      </c>
      <c r="F50" s="158">
        <f t="shared" ref="F50:F61" si="3">((D50/C50)-1)</f>
        <v>0.35174086499308221</v>
      </c>
    </row>
    <row r="51" spans="1:204" s="88" customFormat="1" ht="15" customHeight="1">
      <c r="A51" s="164"/>
      <c r="B51" s="165" t="s">
        <v>3346</v>
      </c>
      <c r="C51" s="114">
        <v>315.95300853596802</v>
      </c>
      <c r="D51" s="114">
        <f>'ATR-I2.1'!I18</f>
        <v>287.94734677087621</v>
      </c>
      <c r="E51" s="114">
        <f t="shared" si="2"/>
        <v>-28.005661765091816</v>
      </c>
      <c r="F51" s="158">
        <f t="shared" si="3"/>
        <v>-8.8638693123580969E-2</v>
      </c>
    </row>
    <row r="52" spans="1:204" s="88" customFormat="1" ht="15" customHeight="1">
      <c r="A52" s="164"/>
      <c r="B52" s="165" t="s">
        <v>3347</v>
      </c>
      <c r="C52" s="114">
        <v>454.54545454545456</v>
      </c>
      <c r="D52" s="114">
        <f>'ATR-I2.1'!I19</f>
        <v>709.84915705412595</v>
      </c>
      <c r="E52" s="114">
        <f t="shared" si="2"/>
        <v>255.30370250867139</v>
      </c>
      <c r="F52" s="158">
        <f t="shared" si="3"/>
        <v>0.56166814551907707</v>
      </c>
    </row>
    <row r="53" spans="1:204" s="88" customFormat="1" ht="15" customHeight="1">
      <c r="A53" s="164"/>
      <c r="B53" s="165" t="s">
        <v>3348</v>
      </c>
      <c r="C53" s="114">
        <v>397.24213506232593</v>
      </c>
      <c r="D53" s="114">
        <f>'ATR-I2.1'!I20</f>
        <v>422.89258528333801</v>
      </c>
      <c r="E53" s="114">
        <f t="shared" si="2"/>
        <v>25.650450221012079</v>
      </c>
      <c r="F53" s="158">
        <f t="shared" si="3"/>
        <v>6.4571323021883398E-2</v>
      </c>
    </row>
    <row r="54" spans="1:204" s="88" customFormat="1" ht="15" customHeight="1">
      <c r="A54" s="161"/>
      <c r="B54" s="157" t="s">
        <v>3349</v>
      </c>
      <c r="C54" s="114">
        <v>459.08412716630323</v>
      </c>
      <c r="D54" s="114">
        <f>'ATR-I2.1'!I22</f>
        <v>478.89519991090322</v>
      </c>
      <c r="E54" s="114">
        <f t="shared" si="2"/>
        <v>19.811072744599983</v>
      </c>
      <c r="F54" s="158">
        <f t="shared" si="3"/>
        <v>4.3153469205924999E-2</v>
      </c>
    </row>
    <row r="55" spans="1:204" s="88" customFormat="1" ht="15" customHeight="1">
      <c r="A55" s="164"/>
      <c r="B55" s="166" t="s">
        <v>3350</v>
      </c>
      <c r="C55" s="114">
        <v>588.70908691513512</v>
      </c>
      <c r="D55" s="114">
        <f>'ATR-I2.1'!I23</f>
        <v>674.34999345996778</v>
      </c>
      <c r="E55" s="114">
        <f t="shared" si="2"/>
        <v>85.64090654483266</v>
      </c>
      <c r="F55" s="158">
        <f t="shared" si="3"/>
        <v>0.14547237073168895</v>
      </c>
    </row>
    <row r="56" spans="1:204" s="88" customFormat="1" ht="15" customHeight="1">
      <c r="A56" s="164"/>
      <c r="B56" s="166" t="s">
        <v>3351</v>
      </c>
      <c r="C56" s="114">
        <v>205.5794525301331</v>
      </c>
      <c r="D56" s="114">
        <f>'ATR-I2.1'!I24</f>
        <v>216.74096858553807</v>
      </c>
      <c r="E56" s="114">
        <f t="shared" si="2"/>
        <v>11.161516055404974</v>
      </c>
      <c r="F56" s="158">
        <f t="shared" si="3"/>
        <v>5.4292955439060542E-2</v>
      </c>
    </row>
    <row r="57" spans="1:204" s="88" customFormat="1" ht="15" customHeight="1">
      <c r="A57" s="164"/>
      <c r="B57" s="165" t="s">
        <v>3352</v>
      </c>
      <c r="C57" s="114">
        <v>375.80578795775614</v>
      </c>
      <c r="D57" s="114">
        <f>'ATR-I2.1'!I25</f>
        <v>356.7471149428394</v>
      </c>
      <c r="E57" s="114">
        <f t="shared" si="2"/>
        <v>-19.058673014916735</v>
      </c>
      <c r="F57" s="158">
        <f t="shared" si="3"/>
        <v>-5.0714155091882485E-2</v>
      </c>
    </row>
    <row r="58" spans="1:204" s="88" customFormat="1" ht="15" customHeight="1">
      <c r="A58" s="161"/>
      <c r="B58" s="157" t="s">
        <v>3353</v>
      </c>
      <c r="C58" s="114">
        <v>184.09696755475045</v>
      </c>
      <c r="D58" s="114">
        <f>'ATR-I2.1'!I26</f>
        <v>234.97211319975213</v>
      </c>
      <c r="E58" s="114">
        <f t="shared" si="2"/>
        <v>50.87514564500168</v>
      </c>
      <c r="F58" s="158">
        <f t="shared" si="3"/>
        <v>0.27634972113199741</v>
      </c>
    </row>
    <row r="59" spans="1:204" s="88" customFormat="1" ht="15" customHeight="1">
      <c r="A59" s="164"/>
      <c r="B59" s="166" t="s">
        <v>3354</v>
      </c>
      <c r="C59" s="114">
        <v>455.34768796328979</v>
      </c>
      <c r="D59" s="114">
        <f>'ATR-I2.1'!I31</f>
        <v>467.7109376328724</v>
      </c>
      <c r="E59" s="114">
        <f t="shared" si="2"/>
        <v>12.363249669582615</v>
      </c>
      <c r="F59" s="158">
        <f t="shared" si="3"/>
        <v>2.7151229700719037E-2</v>
      </c>
    </row>
    <row r="60" spans="1:204" s="88" customFormat="1" ht="15" customHeight="1">
      <c r="A60" s="164"/>
      <c r="B60" s="166" t="s">
        <v>3355</v>
      </c>
      <c r="C60" s="114">
        <v>218.45492787376554</v>
      </c>
      <c r="D60" s="114">
        <f>'ATR-I2.1'!I32</f>
        <v>248.71170913255082</v>
      </c>
      <c r="E60" s="114">
        <f t="shared" si="2"/>
        <v>30.256781258785281</v>
      </c>
      <c r="F60" s="158">
        <f t="shared" si="3"/>
        <v>0.13850354191263281</v>
      </c>
    </row>
    <row r="61" spans="1:204" s="88" customFormat="1" ht="15" customHeight="1">
      <c r="A61" s="164"/>
      <c r="B61" s="62" t="s">
        <v>3356</v>
      </c>
      <c r="C61" s="114">
        <v>297.29192182478619</v>
      </c>
      <c r="D61" s="114">
        <f>'ATR-I2.1'!I34</f>
        <v>1127.6527071734045</v>
      </c>
      <c r="E61" s="114">
        <f t="shared" si="2"/>
        <v>830.36078534861826</v>
      </c>
      <c r="F61" s="158">
        <f t="shared" si="3"/>
        <v>2.7930822346326813</v>
      </c>
    </row>
    <row r="62" spans="1:204" s="88" customFormat="1" ht="9.9499999999999993" customHeight="1">
      <c r="A62" s="161"/>
      <c r="B62" s="55"/>
      <c r="D62" s="155"/>
      <c r="E62" s="160"/>
      <c r="F62" s="160"/>
      <c r="G62" s="168"/>
      <c r="H62" s="169"/>
      <c r="I62" s="168"/>
      <c r="J62" s="169"/>
      <c r="K62" s="168"/>
      <c r="L62" s="169"/>
      <c r="M62" s="168"/>
      <c r="N62" s="169"/>
      <c r="O62" s="168"/>
      <c r="P62" s="169"/>
      <c r="Q62" s="168"/>
      <c r="R62" s="169"/>
      <c r="S62" s="168"/>
      <c r="T62" s="169"/>
      <c r="U62" s="168"/>
      <c r="V62" s="169"/>
      <c r="W62" s="168"/>
      <c r="X62" s="169"/>
      <c r="Y62" s="168"/>
      <c r="Z62" s="169"/>
      <c r="AA62" s="168"/>
      <c r="AB62" s="169"/>
      <c r="AC62" s="168"/>
      <c r="AD62" s="169"/>
      <c r="AE62" s="168"/>
      <c r="AF62" s="169"/>
      <c r="AG62" s="168"/>
      <c r="AH62" s="169"/>
      <c r="AI62" s="168"/>
      <c r="AJ62" s="169"/>
      <c r="AK62" s="168"/>
      <c r="AL62" s="169"/>
      <c r="AM62" s="168"/>
      <c r="AN62" s="169"/>
      <c r="AO62" s="168"/>
      <c r="AP62" s="169"/>
      <c r="AQ62" s="168"/>
      <c r="AR62" s="169"/>
      <c r="AS62" s="168"/>
      <c r="AT62" s="169"/>
      <c r="AU62" s="168"/>
      <c r="AV62" s="169"/>
      <c r="AW62" s="168"/>
      <c r="AX62" s="169"/>
      <c r="AY62" s="168"/>
      <c r="AZ62" s="169"/>
      <c r="BA62" s="168"/>
      <c r="BB62" s="169"/>
      <c r="BC62" s="168"/>
      <c r="BD62" s="169"/>
      <c r="BE62" s="168"/>
      <c r="BF62" s="169"/>
      <c r="BG62" s="168"/>
      <c r="BH62" s="169"/>
      <c r="BI62" s="168"/>
      <c r="BJ62" s="169"/>
      <c r="BK62" s="168"/>
      <c r="BL62" s="169"/>
      <c r="BM62" s="168"/>
      <c r="BN62" s="169"/>
      <c r="BO62" s="168"/>
      <c r="BP62" s="169"/>
      <c r="BQ62" s="168"/>
      <c r="BR62" s="169"/>
      <c r="BS62" s="168"/>
      <c r="BT62" s="169"/>
      <c r="BU62" s="168"/>
      <c r="BV62" s="169"/>
      <c r="BW62" s="168"/>
      <c r="BX62" s="169"/>
      <c r="BY62" s="168"/>
      <c r="BZ62" s="169"/>
      <c r="CA62" s="168"/>
      <c r="CB62" s="169"/>
      <c r="CC62" s="168"/>
      <c r="CD62" s="169"/>
      <c r="CE62" s="168"/>
      <c r="CF62" s="169"/>
      <c r="CG62" s="168"/>
      <c r="CH62" s="169"/>
      <c r="CI62" s="168"/>
      <c r="CJ62" s="169"/>
      <c r="CK62" s="168"/>
      <c r="CL62" s="169"/>
      <c r="CM62" s="168"/>
      <c r="CN62" s="169"/>
      <c r="CO62" s="168"/>
      <c r="CP62" s="169"/>
      <c r="CQ62" s="168"/>
      <c r="CR62" s="169"/>
      <c r="CS62" s="168"/>
      <c r="CT62" s="169"/>
      <c r="CU62" s="168"/>
      <c r="CV62" s="169"/>
      <c r="CW62" s="168"/>
      <c r="CX62" s="169"/>
      <c r="CY62" s="168"/>
      <c r="CZ62" s="169"/>
      <c r="DA62" s="168"/>
      <c r="DB62" s="169"/>
      <c r="DC62" s="168"/>
      <c r="DD62" s="169"/>
      <c r="DE62" s="168"/>
      <c r="DF62" s="169"/>
      <c r="DG62" s="168"/>
      <c r="DH62" s="169"/>
      <c r="DI62" s="168"/>
      <c r="DJ62" s="169"/>
      <c r="DK62" s="168"/>
      <c r="DL62" s="169"/>
      <c r="DM62" s="168"/>
      <c r="DN62" s="169"/>
      <c r="DO62" s="168"/>
      <c r="DP62" s="169"/>
      <c r="DQ62" s="168"/>
      <c r="DR62" s="169"/>
      <c r="DS62" s="168"/>
      <c r="DT62" s="169"/>
      <c r="DU62" s="168"/>
      <c r="DV62" s="169"/>
      <c r="DW62" s="168"/>
      <c r="DX62" s="169"/>
      <c r="DY62" s="168"/>
      <c r="DZ62" s="169"/>
      <c r="EA62" s="168"/>
      <c r="EB62" s="169"/>
      <c r="EC62" s="168"/>
      <c r="ED62" s="169"/>
      <c r="EE62" s="168"/>
      <c r="EF62" s="169"/>
      <c r="EG62" s="168"/>
      <c r="EH62" s="169"/>
      <c r="EI62" s="168"/>
      <c r="EJ62" s="169"/>
      <c r="EK62" s="168"/>
      <c r="EL62" s="169"/>
      <c r="EM62" s="168"/>
      <c r="EN62" s="169"/>
      <c r="EO62" s="168"/>
      <c r="EP62" s="169"/>
      <c r="EQ62" s="168"/>
      <c r="ER62" s="169"/>
      <c r="ES62" s="168"/>
      <c r="ET62" s="169"/>
      <c r="EU62" s="168"/>
      <c r="EV62" s="169"/>
      <c r="EW62" s="168"/>
      <c r="EX62" s="169"/>
      <c r="EY62" s="168"/>
      <c r="EZ62" s="169"/>
      <c r="FA62" s="168"/>
      <c r="FB62" s="169"/>
      <c r="FC62" s="168"/>
      <c r="FD62" s="169"/>
      <c r="FE62" s="168"/>
      <c r="FF62" s="169"/>
      <c r="FG62" s="168"/>
      <c r="FH62" s="169"/>
      <c r="FI62" s="168"/>
      <c r="FJ62" s="169"/>
      <c r="FK62" s="168"/>
      <c r="FL62" s="169"/>
      <c r="FM62" s="168"/>
      <c r="FN62" s="169"/>
      <c r="FO62" s="168"/>
      <c r="FP62" s="169"/>
      <c r="FQ62" s="168"/>
      <c r="FR62" s="169"/>
      <c r="FS62" s="168"/>
      <c r="FT62" s="169"/>
      <c r="FU62" s="168"/>
      <c r="FV62" s="169"/>
      <c r="FW62" s="168"/>
      <c r="FX62" s="169"/>
      <c r="FY62" s="168"/>
      <c r="FZ62" s="169"/>
      <c r="GA62" s="168"/>
      <c r="GB62" s="169"/>
      <c r="GC62" s="168"/>
      <c r="GD62" s="169"/>
      <c r="GE62" s="168"/>
      <c r="GF62" s="169"/>
      <c r="GG62" s="168"/>
      <c r="GH62" s="169"/>
      <c r="GI62" s="168"/>
      <c r="GJ62" s="169"/>
      <c r="GK62" s="168"/>
      <c r="GL62" s="169"/>
      <c r="GM62" s="168"/>
      <c r="GN62" s="169"/>
      <c r="GO62" s="168"/>
      <c r="GP62" s="169"/>
      <c r="GQ62" s="168"/>
      <c r="GR62" s="169"/>
      <c r="GS62" s="168"/>
      <c r="GT62" s="169"/>
      <c r="GU62" s="168"/>
      <c r="GV62" s="169"/>
    </row>
    <row r="63" spans="1:204" s="88" customFormat="1" ht="15" customHeight="1">
      <c r="A63" s="162" t="s">
        <v>3360</v>
      </c>
      <c r="B63" s="166"/>
      <c r="D63" s="155"/>
      <c r="E63" s="160"/>
      <c r="F63" s="160"/>
    </row>
    <row r="64" spans="1:204" s="88" customFormat="1" ht="15" customHeight="1">
      <c r="A64" s="170" t="s">
        <v>3335</v>
      </c>
      <c r="B64" s="165"/>
      <c r="D64" s="155"/>
      <c r="E64" s="160"/>
      <c r="F64" s="160"/>
    </row>
    <row r="65" spans="1:6" s="88" customFormat="1" ht="15" customHeight="1">
      <c r="A65" s="171"/>
      <c r="B65" s="165" t="s">
        <v>35</v>
      </c>
      <c r="C65" s="155">
        <v>260</v>
      </c>
      <c r="D65" s="155">
        <f>'ATR-A2_II'!C9</f>
        <v>272</v>
      </c>
      <c r="E65" s="114">
        <f>D65-C65</f>
        <v>12</v>
      </c>
      <c r="F65" s="158">
        <f>((D65/C65)-1)</f>
        <v>4.6153846153846212E-2</v>
      </c>
    </row>
    <row r="66" spans="1:6" s="88" customFormat="1" ht="15" customHeight="1">
      <c r="A66" s="161"/>
      <c r="B66" s="165" t="s">
        <v>36</v>
      </c>
      <c r="C66" s="155">
        <v>1</v>
      </c>
      <c r="D66" s="155">
        <f>'ATR-A2_II'!D9</f>
        <v>2</v>
      </c>
      <c r="E66" s="114">
        <f>D66-C66</f>
        <v>1</v>
      </c>
      <c r="F66" s="158">
        <f>((D66/C66)-1)</f>
        <v>1</v>
      </c>
    </row>
    <row r="67" spans="1:6" s="88" customFormat="1" ht="15" customHeight="1">
      <c r="A67" s="171"/>
      <c r="B67" s="165" t="s">
        <v>3336</v>
      </c>
      <c r="C67" s="155">
        <v>1</v>
      </c>
      <c r="D67" s="155">
        <f>'ATR-A2_II'!E9</f>
        <v>0</v>
      </c>
      <c r="E67" s="114">
        <v>0</v>
      </c>
      <c r="F67" s="158">
        <f>((D67/C67)-1)</f>
        <v>-1</v>
      </c>
    </row>
    <row r="68" spans="1:6" s="88" customFormat="1" ht="9.9499999999999993" customHeight="1">
      <c r="A68" s="164"/>
      <c r="B68" s="166"/>
      <c r="D68" s="155"/>
      <c r="E68" s="160"/>
      <c r="F68" s="160"/>
    </row>
    <row r="69" spans="1:6" s="88" customFormat="1" ht="15" customHeight="1">
      <c r="A69" s="161" t="s">
        <v>3337</v>
      </c>
      <c r="B69" s="55"/>
      <c r="D69" s="155"/>
      <c r="E69" s="160"/>
      <c r="F69" s="160"/>
    </row>
    <row r="70" spans="1:6" s="88" customFormat="1" ht="15" customHeight="1">
      <c r="A70" s="164"/>
      <c r="B70" s="166" t="s">
        <v>3338</v>
      </c>
      <c r="C70" s="155">
        <v>123</v>
      </c>
      <c r="D70" s="155">
        <f>'ATR-A3_II'!E22</f>
        <v>117</v>
      </c>
      <c r="E70" s="114">
        <f>D70-C70</f>
        <v>-6</v>
      </c>
      <c r="F70" s="158">
        <f>((D70/C70)-1)</f>
        <v>-4.8780487804878092E-2</v>
      </c>
    </row>
    <row r="71" spans="1:6" s="88" customFormat="1" ht="15" customHeight="1">
      <c r="A71" s="164"/>
      <c r="B71" s="165" t="s">
        <v>3339</v>
      </c>
      <c r="C71" s="155">
        <v>139</v>
      </c>
      <c r="D71" s="155">
        <f>'ATR-A3_II'!E35</f>
        <v>157</v>
      </c>
      <c r="E71" s="114">
        <f>D71-C71</f>
        <v>18</v>
      </c>
      <c r="F71" s="158">
        <f>((D71/C71)-1)</f>
        <v>0.12949640287769792</v>
      </c>
    </row>
    <row r="72" spans="1:6" s="88" customFormat="1" ht="9.9499999999999993" customHeight="1">
      <c r="A72" s="161"/>
      <c r="B72" s="55"/>
      <c r="D72" s="155"/>
      <c r="E72" s="160"/>
      <c r="F72" s="160"/>
    </row>
    <row r="73" spans="1:6" s="2" customFormat="1" ht="9.9499999999999993" customHeight="1">
      <c r="A73" s="172"/>
      <c r="B73" s="76"/>
      <c r="C73" s="76"/>
      <c r="D73" s="76"/>
      <c r="E73" s="76"/>
      <c r="F73" s="76"/>
    </row>
    <row r="74" spans="1:6" s="2" customFormat="1" ht="21" customHeight="1">
      <c r="A74" s="328" t="s">
        <v>3361</v>
      </c>
      <c r="B74" s="329"/>
      <c r="C74" s="329"/>
      <c r="D74" s="329"/>
      <c r="E74" s="329"/>
      <c r="F74" s="329"/>
    </row>
    <row r="75" spans="1:6" s="15" customFormat="1" ht="15" customHeight="1">
      <c r="A75" s="173"/>
      <c r="B75" s="55"/>
      <c r="C75" s="55"/>
      <c r="D75" s="66"/>
      <c r="E75" s="66"/>
      <c r="F75" s="66"/>
    </row>
    <row r="76" spans="1:6" s="15" customFormat="1" ht="15" customHeight="1">
      <c r="A76" s="171"/>
      <c r="B76" s="157"/>
      <c r="C76" s="157"/>
      <c r="D76" s="66"/>
      <c r="E76" s="66"/>
      <c r="F76" s="66"/>
    </row>
    <row r="77" spans="1:6" s="15" customFormat="1" ht="15" customHeight="1">
      <c r="A77" s="173"/>
      <c r="B77" s="55"/>
      <c r="C77" s="55"/>
      <c r="D77" s="66"/>
      <c r="E77" s="66"/>
      <c r="F77" s="66"/>
    </row>
    <row r="78" spans="1:6" s="15" customFormat="1" ht="15" customHeight="1">
      <c r="A78" s="164"/>
      <c r="B78" s="56"/>
      <c r="C78" s="56"/>
      <c r="D78" s="66"/>
      <c r="E78" s="66"/>
      <c r="F78" s="66"/>
    </row>
    <row r="79" spans="1:6" s="15" customFormat="1" ht="24.75" customHeight="1">
      <c r="A79" s="164"/>
      <c r="B79" s="62"/>
      <c r="C79" s="62"/>
      <c r="D79" s="66"/>
      <c r="E79" s="66"/>
      <c r="F79" s="66"/>
    </row>
    <row r="80" spans="1:6" s="15" customFormat="1" ht="24.75" customHeight="1">
      <c r="A80" s="164"/>
      <c r="B80" s="62"/>
      <c r="C80" s="62"/>
      <c r="D80" s="66"/>
      <c r="E80" s="66"/>
      <c r="F80" s="66"/>
    </row>
    <row r="81" spans="1:6" s="15" customFormat="1" ht="15" customHeight="1">
      <c r="A81" s="164"/>
      <c r="B81" s="56"/>
      <c r="C81" s="56"/>
      <c r="D81" s="66"/>
      <c r="E81" s="66"/>
      <c r="F81" s="66"/>
    </row>
    <row r="82" spans="1:6" s="15" customFormat="1" ht="15" customHeight="1">
      <c r="A82" s="164"/>
      <c r="B82" s="56"/>
      <c r="C82" s="56"/>
      <c r="D82" s="66"/>
      <c r="E82" s="66"/>
      <c r="F82" s="66"/>
    </row>
    <row r="83" spans="1:6" s="15" customFormat="1" ht="15" customHeight="1">
      <c r="A83" s="164"/>
      <c r="B83" s="62"/>
      <c r="C83" s="62"/>
      <c r="D83" s="66"/>
      <c r="E83" s="66"/>
      <c r="F83" s="66"/>
    </row>
    <row r="84" spans="1:6" s="15" customFormat="1" ht="15" customHeight="1">
      <c r="A84" s="164"/>
      <c r="B84" s="56"/>
      <c r="C84" s="56"/>
      <c r="D84" s="66"/>
      <c r="E84" s="66"/>
      <c r="F84" s="66"/>
    </row>
    <row r="85" spans="1:6" s="15" customFormat="1" ht="15" customHeight="1">
      <c r="A85" s="174"/>
      <c r="B85" s="175"/>
      <c r="C85" s="175"/>
      <c r="D85" s="66"/>
      <c r="E85" s="66"/>
      <c r="F85" s="66"/>
    </row>
    <row r="86" spans="1:6" s="15" customFormat="1" ht="15" customHeight="1">
      <c r="A86" s="164"/>
      <c r="B86" s="56"/>
      <c r="C86" s="56"/>
      <c r="D86" s="66"/>
      <c r="E86" s="66"/>
      <c r="F86" s="66"/>
    </row>
    <row r="87" spans="1:6" s="15" customFormat="1" ht="15" customHeight="1">
      <c r="A87" s="164"/>
      <c r="B87" s="56"/>
      <c r="C87" s="56"/>
      <c r="D87" s="66"/>
      <c r="E87" s="66"/>
      <c r="F87" s="66"/>
    </row>
    <row r="88" spans="1:6" s="15" customFormat="1" ht="24.75" customHeight="1">
      <c r="A88" s="164"/>
      <c r="B88" s="62"/>
      <c r="C88" s="62"/>
      <c r="D88" s="66"/>
      <c r="E88" s="66"/>
      <c r="F88" s="66"/>
    </row>
    <row r="89" spans="1:6" s="15" customFormat="1" ht="15" customHeight="1">
      <c r="A89" s="164"/>
      <c r="B89" s="56"/>
      <c r="C89" s="56"/>
      <c r="D89" s="66"/>
      <c r="E89" s="66"/>
      <c r="F89" s="66"/>
    </row>
    <row r="90" spans="1:6" s="15" customFormat="1" ht="15" customHeight="1">
      <c r="A90" s="164"/>
      <c r="B90" s="56"/>
      <c r="C90" s="56"/>
      <c r="D90" s="66"/>
      <c r="E90" s="66"/>
      <c r="F90" s="66"/>
    </row>
    <row r="91" spans="1:6" s="15" customFormat="1" ht="24.75" customHeight="1">
      <c r="A91" s="164"/>
      <c r="B91" s="62"/>
      <c r="C91" s="62"/>
      <c r="D91" s="66"/>
      <c r="E91" s="66"/>
      <c r="F91" s="66"/>
    </row>
    <row r="92" spans="1:6" s="15" customFormat="1" ht="15" customHeight="1">
      <c r="A92" s="173"/>
      <c r="B92" s="63"/>
      <c r="C92" s="63"/>
      <c r="D92" s="66"/>
      <c r="E92" s="66"/>
      <c r="F92" s="66"/>
    </row>
    <row r="93" spans="1:6" s="15" customFormat="1" ht="15" customHeight="1">
      <c r="A93" s="171"/>
      <c r="B93" s="62"/>
      <c r="C93" s="62"/>
      <c r="D93" s="66"/>
      <c r="E93" s="66"/>
      <c r="F93" s="66"/>
    </row>
    <row r="94" spans="1:6" s="15" customFormat="1" ht="15" customHeight="1">
      <c r="A94" s="173"/>
      <c r="B94" s="55"/>
      <c r="C94" s="55"/>
      <c r="D94" s="66"/>
      <c r="E94" s="66"/>
      <c r="F94" s="66"/>
    </row>
    <row r="95" spans="1:6" s="15" customFormat="1" ht="15" customHeight="1">
      <c r="A95" s="171"/>
      <c r="B95" s="157"/>
      <c r="C95" s="157"/>
      <c r="D95" s="66"/>
      <c r="E95" s="66"/>
      <c r="F95" s="66"/>
    </row>
    <row r="96" spans="1:6" s="15" customFormat="1" ht="15" customHeight="1">
      <c r="A96" s="173"/>
      <c r="B96" s="55"/>
      <c r="C96" s="55"/>
      <c r="D96" s="66"/>
      <c r="E96" s="66"/>
      <c r="F96" s="66"/>
    </row>
    <row r="97" spans="1:6" s="15" customFormat="1" ht="15" customHeight="1">
      <c r="A97" s="164"/>
      <c r="B97" s="56"/>
      <c r="C97" s="56"/>
      <c r="D97" s="66"/>
      <c r="E97" s="66"/>
      <c r="F97" s="66"/>
    </row>
    <row r="98" spans="1:6" s="15" customFormat="1" ht="15" customHeight="1">
      <c r="A98" s="164"/>
      <c r="B98" s="56"/>
      <c r="C98" s="56"/>
      <c r="D98" s="66"/>
      <c r="E98" s="66"/>
      <c r="F98" s="66"/>
    </row>
    <row r="99" spans="1:6" s="15" customFormat="1" ht="15" customHeight="1">
      <c r="A99" s="164"/>
      <c r="B99" s="56"/>
      <c r="C99" s="56"/>
      <c r="D99" s="66"/>
      <c r="E99" s="66"/>
      <c r="F99" s="66"/>
    </row>
    <row r="100" spans="1:6" s="15" customFormat="1" ht="15" customHeight="1">
      <c r="A100" s="174"/>
      <c r="B100" s="175"/>
      <c r="C100" s="175"/>
      <c r="D100" s="66"/>
      <c r="E100" s="66"/>
      <c r="F100" s="66"/>
    </row>
    <row r="101" spans="1:6" s="15" customFormat="1" ht="15" customHeight="1">
      <c r="A101" s="164"/>
      <c r="B101" s="56"/>
      <c r="C101" s="56"/>
      <c r="D101" s="66"/>
      <c r="E101" s="66"/>
      <c r="F101" s="66"/>
    </row>
    <row r="102" spans="1:6" s="15" customFormat="1" ht="24.75" customHeight="1">
      <c r="A102" s="164"/>
      <c r="B102" s="62"/>
      <c r="C102" s="62"/>
      <c r="D102" s="66"/>
      <c r="E102" s="66"/>
      <c r="F102" s="66"/>
    </row>
    <row r="103" spans="1:6" s="15" customFormat="1" ht="15" customHeight="1">
      <c r="A103" s="164"/>
      <c r="B103" s="56"/>
      <c r="C103" s="56"/>
      <c r="D103" s="66"/>
      <c r="E103" s="66"/>
      <c r="F103" s="66"/>
    </row>
    <row r="104" spans="1:6" s="15" customFormat="1" ht="15" customHeight="1">
      <c r="A104" s="164"/>
      <c r="B104" s="62"/>
      <c r="C104" s="62"/>
      <c r="D104" s="66"/>
      <c r="E104" s="66"/>
      <c r="F104" s="66"/>
    </row>
    <row r="105" spans="1:6" s="15" customFormat="1" ht="15" customHeight="1">
      <c r="A105" s="174"/>
      <c r="B105" s="63"/>
      <c r="C105" s="63"/>
      <c r="D105" s="66"/>
      <c r="E105" s="66"/>
      <c r="F105" s="66"/>
    </row>
    <row r="106" spans="1:6" s="15" customFormat="1" ht="15" customHeight="1">
      <c r="A106" s="164"/>
      <c r="B106" s="56"/>
      <c r="C106" s="56"/>
      <c r="D106" s="66"/>
      <c r="E106" s="66"/>
      <c r="F106" s="66"/>
    </row>
    <row r="107" spans="1:6" s="15" customFormat="1" ht="24.75" customHeight="1">
      <c r="A107" s="164"/>
      <c r="B107" s="62"/>
      <c r="C107" s="62"/>
      <c r="D107" s="66"/>
      <c r="E107" s="66"/>
      <c r="F107" s="66"/>
    </row>
    <row r="108" spans="1:6" s="15" customFormat="1" ht="15" customHeight="1">
      <c r="A108" s="164"/>
      <c r="B108" s="56"/>
      <c r="C108" s="56"/>
      <c r="D108" s="66"/>
      <c r="E108" s="66"/>
      <c r="F108" s="66"/>
    </row>
    <row r="109" spans="1:6" s="15" customFormat="1" ht="15" customHeight="1">
      <c r="A109" s="173"/>
      <c r="B109" s="63"/>
      <c r="C109" s="63"/>
      <c r="D109" s="66"/>
      <c r="E109" s="66"/>
      <c r="F109" s="66"/>
    </row>
    <row r="110" spans="1:6" s="15" customFormat="1" ht="15" customHeight="1">
      <c r="A110" s="171"/>
      <c r="B110" s="62"/>
      <c r="C110" s="62"/>
      <c r="D110" s="66"/>
      <c r="E110" s="66"/>
      <c r="F110" s="66"/>
    </row>
    <row r="111" spans="1:6" s="15" customFormat="1" ht="15" customHeight="1">
      <c r="A111" s="173"/>
      <c r="B111" s="63"/>
      <c r="C111" s="63"/>
      <c r="D111" s="66"/>
      <c r="E111" s="66"/>
      <c r="F111" s="66"/>
    </row>
    <row r="112" spans="1:6" s="15" customFormat="1" ht="15" customHeight="1">
      <c r="A112" s="171"/>
      <c r="B112" s="62"/>
      <c r="C112" s="62"/>
      <c r="D112" s="66"/>
      <c r="E112" s="66"/>
      <c r="F112" s="66"/>
    </row>
    <row r="113" spans="1:6" s="15" customFormat="1" ht="9" customHeight="1">
      <c r="A113" s="173"/>
      <c r="B113" s="62"/>
      <c r="C113" s="62"/>
      <c r="D113" s="89"/>
      <c r="E113" s="89"/>
      <c r="F113" s="89"/>
    </row>
    <row r="114" spans="1:6" s="15" customFormat="1" ht="36" customHeight="1">
      <c r="A114" s="176"/>
      <c r="B114" s="139"/>
      <c r="C114" s="139"/>
      <c r="D114" s="139"/>
      <c r="E114" s="139"/>
      <c r="F114" s="139"/>
    </row>
    <row r="115" spans="1:6" s="15" customFormat="1" ht="15" customHeight="1">
      <c r="A115" s="177"/>
      <c r="B115" s="90"/>
      <c r="C115" s="90"/>
    </row>
    <row r="116" spans="1:6" ht="15" customHeight="1">
      <c r="D116" s="12"/>
      <c r="E116" s="12"/>
      <c r="F116" s="12"/>
    </row>
    <row r="117" spans="1:6" ht="15" customHeight="1"/>
    <row r="118" spans="1:6" ht="15" customHeight="1"/>
    <row r="119" spans="1:6" ht="15" customHeight="1"/>
    <row r="120" spans="1:6" ht="15" customHeight="1"/>
    <row r="121" spans="1:6" ht="15" customHeight="1"/>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s="178" customFormat="1" ht="15" customHeight="1">
      <c r="B132" s="64"/>
      <c r="C132" s="64"/>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row>
    <row r="133" spans="2:204" s="178" customFormat="1" ht="15" customHeight="1">
      <c r="B133" s="64"/>
      <c r="C133" s="64"/>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row>
    <row r="134" spans="2:204" s="178" customFormat="1" ht="15" customHeight="1">
      <c r="B134" s="64"/>
      <c r="C134" s="64"/>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row>
    <row r="135" spans="2:204" s="178" customFormat="1" ht="15" customHeight="1">
      <c r="B135" s="64"/>
      <c r="C135" s="64"/>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row>
    <row r="136" spans="2:204" s="178" customFormat="1" ht="15" customHeight="1">
      <c r="B136" s="64"/>
      <c r="C136" s="64"/>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row>
    <row r="137" spans="2:204" s="178"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8"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8"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8"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8"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8"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8"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8"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8"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8"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8"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8"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8"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8"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8"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8"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8"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8"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8"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8"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8"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8"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8"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8"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8"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8"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8"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8"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8"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8"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8"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8"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8"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8"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8"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8"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8"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8"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8"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8"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8"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8"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8"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8"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8"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8"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8"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8"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8"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8"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8"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8"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8"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8"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8"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8"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8"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8"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8"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8"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8"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8"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8"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8"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8"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sheetData>
  <mergeCells count="5">
    <mergeCell ref="A74:F74"/>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258"/>
  <sheetViews>
    <sheetView zoomScaleNormal="100" workbookViewId="0">
      <selection activeCell="A9" sqref="A9:XFD15"/>
    </sheetView>
  </sheetViews>
  <sheetFormatPr baseColWidth="10" defaultColWidth="11.42578125" defaultRowHeight="24.75" customHeight="1"/>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7" t="s">
        <v>3664</v>
      </c>
      <c r="B6" s="338"/>
      <c r="C6" s="9"/>
      <c r="D6" s="9"/>
    </row>
    <row r="7" spans="1:7" s="2" customFormat="1" ht="21.75" customHeight="1">
      <c r="A7" s="51"/>
      <c r="B7" s="339"/>
      <c r="C7" s="341"/>
      <c r="D7" s="341"/>
      <c r="E7" s="341"/>
      <c r="F7" s="319"/>
    </row>
    <row r="8" spans="1:7" s="2" customFormat="1" ht="21.75" customHeight="1">
      <c r="A8" s="52"/>
      <c r="B8" s="340"/>
      <c r="C8" s="45" t="s">
        <v>35</v>
      </c>
      <c r="D8" s="45" t="s">
        <v>36</v>
      </c>
      <c r="E8" s="45" t="s">
        <v>37</v>
      </c>
      <c r="F8" s="45" t="s">
        <v>38</v>
      </c>
    </row>
    <row r="9" spans="1:7" s="8" customFormat="1" ht="26.25" customHeight="1">
      <c r="A9" s="53"/>
      <c r="B9" s="54" t="s">
        <v>38</v>
      </c>
      <c r="C9" s="155">
        <f>SUM(C12:C15)</f>
        <v>3833</v>
      </c>
      <c r="D9" s="155">
        <f>SUM(D12:D15)</f>
        <v>17</v>
      </c>
      <c r="E9" s="155">
        <f>SUM(E12:E15)</f>
        <v>5</v>
      </c>
      <c r="F9" s="155">
        <f>SUM(F12:F15)</f>
        <v>3855</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4">
        <f>SUM(C17:C20)</f>
        <v>159</v>
      </c>
      <c r="D12" s="314">
        <f>SUM(D17:D19)</f>
        <v>2</v>
      </c>
      <c r="E12" s="314">
        <f>SUM(E17:E19)</f>
        <v>0</v>
      </c>
      <c r="F12" s="155">
        <f>SUM(C12:E12)</f>
        <v>161</v>
      </c>
    </row>
    <row r="13" spans="1:7" s="8" customFormat="1" ht="13.5" customHeight="1">
      <c r="A13" s="56"/>
      <c r="B13" s="57" t="s">
        <v>6</v>
      </c>
      <c r="C13" s="314">
        <f>SUM(C21:C43)</f>
        <v>899</v>
      </c>
      <c r="D13" s="314">
        <f>SUM(D21:D43)</f>
        <v>5</v>
      </c>
      <c r="E13" s="314">
        <f>SUM(E21:E43)</f>
        <v>2</v>
      </c>
      <c r="F13" s="155">
        <f t="shared" ref="F13:F15" si="0">SUM(C13:E13)</f>
        <v>906</v>
      </c>
    </row>
    <row r="14" spans="1:7" s="8" customFormat="1" ht="13.5" customHeight="1">
      <c r="A14" s="56"/>
      <c r="B14" s="57" t="s">
        <v>44</v>
      </c>
      <c r="C14" s="314">
        <f>SUM(C44:C46)</f>
        <v>461</v>
      </c>
      <c r="D14" s="314">
        <f>SUM(D44:D46)</f>
        <v>2</v>
      </c>
      <c r="E14" s="314">
        <f>SUM(E44:E46)</f>
        <v>1</v>
      </c>
      <c r="F14" s="155">
        <f t="shared" si="0"/>
        <v>464</v>
      </c>
    </row>
    <row r="15" spans="1:7" s="8" customFormat="1" ht="13.5" customHeight="1">
      <c r="A15" s="56"/>
      <c r="B15" s="57" t="s">
        <v>7</v>
      </c>
      <c r="C15" s="314">
        <f>SUM(C47:C102)</f>
        <v>2314</v>
      </c>
      <c r="D15" s="314">
        <f>SUM(D47:D102)</f>
        <v>8</v>
      </c>
      <c r="E15" s="314">
        <f>SUM(E47:E102)</f>
        <v>2</v>
      </c>
      <c r="F15" s="155">
        <f t="shared" si="0"/>
        <v>2324</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147</v>
      </c>
      <c r="D18" s="242">
        <v>0</v>
      </c>
      <c r="E18" s="242">
        <v>0</v>
      </c>
      <c r="F18" s="155">
        <f>SUM(C18:E18)</f>
        <v>147</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6</v>
      </c>
      <c r="D19" s="242">
        <v>2</v>
      </c>
      <c r="E19" s="242">
        <v>0</v>
      </c>
      <c r="F19" s="155">
        <f t="shared" ref="F19:F78" si="1">SUM(C19:E19)</f>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6</v>
      </c>
      <c r="D20" s="242">
        <v>0</v>
      </c>
      <c r="E20" s="242">
        <v>0</v>
      </c>
      <c r="F20" s="155">
        <f t="shared" si="1"/>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239</v>
      </c>
      <c r="D22" s="242">
        <v>0</v>
      </c>
      <c r="E22" s="242">
        <v>0</v>
      </c>
      <c r="F22" s="155">
        <f t="shared" si="1"/>
        <v>239</v>
      </c>
      <c r="G22" s="11"/>
      <c r="H22" s="11"/>
      <c r="I22" s="11"/>
    </row>
    <row r="23" spans="1:68" s="88" customFormat="1" ht="15" customHeight="1">
      <c r="A23" s="59"/>
      <c r="B23" s="120" t="s">
        <v>3514</v>
      </c>
      <c r="C23" s="242">
        <v>57</v>
      </c>
      <c r="D23" s="242">
        <v>0</v>
      </c>
      <c r="E23" s="242">
        <v>0</v>
      </c>
      <c r="F23" s="155">
        <f t="shared" si="1"/>
        <v>57</v>
      </c>
      <c r="G23" s="11"/>
      <c r="H23" s="11"/>
      <c r="I23" s="11"/>
    </row>
    <row r="24" spans="1:68" s="88" customFormat="1" ht="15" customHeight="1">
      <c r="A24" s="59"/>
      <c r="B24" s="120" t="s">
        <v>3515</v>
      </c>
      <c r="C24" s="242">
        <v>15</v>
      </c>
      <c r="D24" s="242">
        <v>0</v>
      </c>
      <c r="E24" s="242">
        <v>0</v>
      </c>
      <c r="F24" s="155">
        <f t="shared" si="1"/>
        <v>15</v>
      </c>
      <c r="G24" s="11"/>
      <c r="H24" s="11"/>
      <c r="I24" s="11"/>
    </row>
    <row r="25" spans="1:68" s="88" customFormat="1" ht="15" customHeight="1">
      <c r="A25" s="59"/>
      <c r="B25" s="120" t="s">
        <v>3516</v>
      </c>
      <c r="C25" s="242">
        <v>63</v>
      </c>
      <c r="D25" s="242">
        <v>0</v>
      </c>
      <c r="E25" s="242">
        <v>0</v>
      </c>
      <c r="F25" s="155">
        <f t="shared" si="1"/>
        <v>63</v>
      </c>
      <c r="G25" s="11"/>
      <c r="H25" s="11"/>
      <c r="I25" s="11"/>
    </row>
    <row r="26" spans="1:68" s="88" customFormat="1" ht="15" customHeight="1">
      <c r="A26" s="59"/>
      <c r="B26" s="120" t="s">
        <v>3517</v>
      </c>
      <c r="C26" s="242">
        <v>51</v>
      </c>
      <c r="D26" s="242">
        <v>1</v>
      </c>
      <c r="E26" s="242">
        <v>0</v>
      </c>
      <c r="F26" s="155">
        <f t="shared" si="1"/>
        <v>52</v>
      </c>
      <c r="G26" s="11"/>
      <c r="H26" s="11"/>
      <c r="I26" s="11"/>
    </row>
    <row r="27" spans="1:68" s="88" customFormat="1" ht="15" customHeight="1">
      <c r="A27" s="59"/>
      <c r="B27" s="120" t="s">
        <v>3518</v>
      </c>
      <c r="C27" s="242">
        <v>17</v>
      </c>
      <c r="D27" s="242">
        <v>0</v>
      </c>
      <c r="E27" s="242">
        <v>0</v>
      </c>
      <c r="F27" s="155">
        <f t="shared" si="1"/>
        <v>17</v>
      </c>
      <c r="G27" s="11"/>
      <c r="H27" s="11"/>
      <c r="I27" s="11"/>
    </row>
    <row r="28" spans="1:68" s="88" customFormat="1" ht="15" customHeight="1">
      <c r="A28" s="58"/>
      <c r="B28" s="120" t="s">
        <v>3519</v>
      </c>
      <c r="C28" s="242">
        <v>9</v>
      </c>
      <c r="D28" s="242">
        <v>0</v>
      </c>
      <c r="E28" s="242">
        <v>0</v>
      </c>
      <c r="F28" s="155">
        <f t="shared" si="1"/>
        <v>9</v>
      </c>
      <c r="G28" s="11"/>
      <c r="H28" s="11"/>
      <c r="I28" s="11"/>
    </row>
    <row r="29" spans="1:68" s="88" customFormat="1" ht="15" customHeight="1">
      <c r="A29" s="59"/>
      <c r="B29" s="120" t="s">
        <v>3520</v>
      </c>
      <c r="C29" s="242">
        <v>11</v>
      </c>
      <c r="D29" s="242">
        <v>0</v>
      </c>
      <c r="E29" s="242">
        <v>0</v>
      </c>
      <c r="F29" s="155">
        <f t="shared" si="1"/>
        <v>11</v>
      </c>
      <c r="G29" s="11"/>
      <c r="H29" s="11"/>
      <c r="I29" s="11"/>
    </row>
    <row r="30" spans="1:68" s="88" customFormat="1" ht="15" customHeight="1">
      <c r="A30" s="59"/>
      <c r="B30" s="120" t="s">
        <v>3521</v>
      </c>
      <c r="C30" s="242">
        <v>44</v>
      </c>
      <c r="D30" s="242">
        <v>0</v>
      </c>
      <c r="E30" s="242">
        <v>0</v>
      </c>
      <c r="F30" s="155">
        <f t="shared" si="1"/>
        <v>44</v>
      </c>
      <c r="G30" s="11"/>
      <c r="H30" s="11"/>
      <c r="I30" s="11"/>
    </row>
    <row r="31" spans="1:68" s="88" customFormat="1" ht="15" customHeight="1">
      <c r="A31" s="59"/>
      <c r="B31" s="120" t="s">
        <v>3522</v>
      </c>
      <c r="C31" s="242">
        <v>52</v>
      </c>
      <c r="D31" s="242">
        <v>1</v>
      </c>
      <c r="E31" s="242">
        <v>0</v>
      </c>
      <c r="F31" s="155">
        <f t="shared" si="1"/>
        <v>53</v>
      </c>
      <c r="G31" s="11"/>
      <c r="H31" s="11"/>
      <c r="I31" s="11"/>
    </row>
    <row r="32" spans="1:68" s="88" customFormat="1" ht="15" customHeight="1">
      <c r="A32" s="59"/>
      <c r="B32" s="120" t="s">
        <v>3523</v>
      </c>
      <c r="C32" s="242">
        <v>11</v>
      </c>
      <c r="D32" s="242">
        <v>1</v>
      </c>
      <c r="E32" s="242">
        <v>1</v>
      </c>
      <c r="F32" s="155">
        <f t="shared" si="1"/>
        <v>13</v>
      </c>
      <c r="G32" s="11"/>
      <c r="H32" s="11"/>
      <c r="I32" s="11"/>
    </row>
    <row r="33" spans="1:9" s="88" customFormat="1" ht="15" customHeight="1">
      <c r="A33" s="59"/>
      <c r="B33" s="120" t="s">
        <v>3524</v>
      </c>
      <c r="C33" s="242">
        <v>123</v>
      </c>
      <c r="D33" s="242">
        <v>2</v>
      </c>
      <c r="E33" s="242">
        <v>1</v>
      </c>
      <c r="F33" s="155">
        <f t="shared" si="1"/>
        <v>126</v>
      </c>
      <c r="G33" s="11"/>
      <c r="H33" s="11"/>
      <c r="I33" s="11"/>
    </row>
    <row r="34" spans="1:9" s="88" customFormat="1" ht="15" customHeight="1">
      <c r="A34" s="59"/>
      <c r="B34" s="120" t="s">
        <v>3652</v>
      </c>
      <c r="C34" s="242">
        <v>1</v>
      </c>
      <c r="D34" s="242">
        <v>0</v>
      </c>
      <c r="E34" s="242">
        <v>0</v>
      </c>
      <c r="F34" s="155">
        <f t="shared" si="1"/>
        <v>1</v>
      </c>
      <c r="G34" s="11"/>
      <c r="H34" s="11"/>
      <c r="I34" s="11"/>
    </row>
    <row r="35" spans="1:9" s="88" customFormat="1" ht="16.899999999999999" customHeight="1">
      <c r="A35" s="59"/>
      <c r="B35" s="120" t="s">
        <v>3525</v>
      </c>
      <c r="C35" s="242">
        <v>6</v>
      </c>
      <c r="D35" s="242">
        <v>0</v>
      </c>
      <c r="E35" s="242">
        <v>0</v>
      </c>
      <c r="F35" s="155">
        <f t="shared" si="1"/>
        <v>6</v>
      </c>
      <c r="G35" s="11"/>
      <c r="H35" s="11"/>
      <c r="I35" s="11"/>
    </row>
    <row r="36" spans="1:9" s="88" customFormat="1" ht="25.15" customHeight="1">
      <c r="A36" s="59"/>
      <c r="B36" s="120" t="s">
        <v>3526</v>
      </c>
      <c r="C36" s="242">
        <v>37</v>
      </c>
      <c r="D36" s="242">
        <v>0</v>
      </c>
      <c r="E36" s="242">
        <v>0</v>
      </c>
      <c r="F36" s="155">
        <f t="shared" si="1"/>
        <v>37</v>
      </c>
      <c r="G36" s="11"/>
      <c r="H36" s="11"/>
    </row>
    <row r="37" spans="1:9" s="88" customFormat="1" ht="15" customHeight="1">
      <c r="A37" s="59"/>
      <c r="B37" s="120" t="s">
        <v>3527</v>
      </c>
      <c r="C37" s="242">
        <v>36</v>
      </c>
      <c r="D37" s="242">
        <v>0</v>
      </c>
      <c r="E37" s="242">
        <v>0</v>
      </c>
      <c r="F37" s="155">
        <f t="shared" si="1"/>
        <v>36</v>
      </c>
      <c r="G37" s="11"/>
      <c r="H37" s="11"/>
    </row>
    <row r="38" spans="1:9" s="88" customFormat="1" ht="15" customHeight="1">
      <c r="A38" s="59"/>
      <c r="B38" s="120" t="s">
        <v>3626</v>
      </c>
      <c r="C38" s="242">
        <v>6</v>
      </c>
      <c r="D38" s="242">
        <v>0</v>
      </c>
      <c r="E38" s="242">
        <v>0</v>
      </c>
      <c r="F38" s="155">
        <f t="shared" si="1"/>
        <v>6</v>
      </c>
      <c r="G38" s="11"/>
      <c r="H38" s="11"/>
    </row>
    <row r="39" spans="1:9" s="88" customFormat="1" ht="15" customHeight="1">
      <c r="A39" s="59"/>
      <c r="B39" s="120" t="s">
        <v>3528</v>
      </c>
      <c r="C39" s="242">
        <v>49</v>
      </c>
      <c r="D39" s="242">
        <v>0</v>
      </c>
      <c r="E39" s="242">
        <v>0</v>
      </c>
      <c r="F39" s="155">
        <f t="shared" si="1"/>
        <v>49</v>
      </c>
      <c r="G39" s="11"/>
      <c r="H39" s="11"/>
    </row>
    <row r="40" spans="1:9" s="88" customFormat="1" ht="15" customHeight="1">
      <c r="A40" s="59"/>
      <c r="B40" s="120" t="s">
        <v>3529</v>
      </c>
      <c r="C40" s="242">
        <v>21</v>
      </c>
      <c r="D40" s="242">
        <v>0</v>
      </c>
      <c r="E40" s="242">
        <v>0</v>
      </c>
      <c r="F40" s="155">
        <f t="shared" si="1"/>
        <v>21</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36</v>
      </c>
      <c r="D43" s="127">
        <v>0</v>
      </c>
      <c r="E43" s="127">
        <v>0</v>
      </c>
      <c r="F43" s="155">
        <f t="shared" si="1"/>
        <v>36</v>
      </c>
      <c r="G43" s="11"/>
      <c r="H43" s="11"/>
    </row>
    <row r="44" spans="1:9" s="88" customFormat="1" ht="15" customHeight="1">
      <c r="A44" s="59"/>
      <c r="B44" s="120" t="s">
        <v>3532</v>
      </c>
      <c r="C44" s="127">
        <v>189</v>
      </c>
      <c r="D44" s="127">
        <v>0</v>
      </c>
      <c r="E44" s="127">
        <v>0</v>
      </c>
      <c r="F44" s="155">
        <f t="shared" si="1"/>
        <v>189</v>
      </c>
      <c r="G44" s="11"/>
      <c r="H44" s="11"/>
    </row>
    <row r="45" spans="1:9" s="88" customFormat="1" ht="15" customHeight="1">
      <c r="A45" s="59"/>
      <c r="B45" s="120" t="s">
        <v>3533</v>
      </c>
      <c r="C45" s="127">
        <v>18</v>
      </c>
      <c r="D45" s="127">
        <v>0</v>
      </c>
      <c r="E45" s="127">
        <v>0</v>
      </c>
      <c r="F45" s="155">
        <f t="shared" si="1"/>
        <v>18</v>
      </c>
      <c r="G45" s="11"/>
      <c r="H45" s="11"/>
    </row>
    <row r="46" spans="1:9" s="88" customFormat="1" ht="15" customHeight="1">
      <c r="A46" s="59"/>
      <c r="B46" s="120" t="s">
        <v>3534</v>
      </c>
      <c r="C46" s="127">
        <v>254</v>
      </c>
      <c r="D46" s="127">
        <v>2</v>
      </c>
      <c r="E46" s="127">
        <v>1</v>
      </c>
      <c r="F46" s="155">
        <f t="shared" si="1"/>
        <v>257</v>
      </c>
      <c r="G46" s="11"/>
      <c r="H46" s="11"/>
    </row>
    <row r="47" spans="1:9" s="88" customFormat="1" ht="15" customHeight="1">
      <c r="A47" s="59"/>
      <c r="B47" s="120" t="s">
        <v>3535</v>
      </c>
      <c r="C47" s="127">
        <v>73</v>
      </c>
      <c r="D47" s="127">
        <v>1</v>
      </c>
      <c r="E47" s="127">
        <v>0</v>
      </c>
      <c r="F47" s="155">
        <f t="shared" si="1"/>
        <v>74</v>
      </c>
      <c r="G47" s="11"/>
      <c r="H47" s="11"/>
    </row>
    <row r="48" spans="1:9" s="88" customFormat="1" ht="15" customHeight="1">
      <c r="A48" s="59"/>
      <c r="B48" s="120" t="s">
        <v>3536</v>
      </c>
      <c r="C48" s="127">
        <v>118</v>
      </c>
      <c r="D48" s="127">
        <v>1</v>
      </c>
      <c r="E48" s="127">
        <v>0</v>
      </c>
      <c r="F48" s="155">
        <f t="shared" si="1"/>
        <v>119</v>
      </c>
      <c r="G48" s="11"/>
      <c r="H48" s="11"/>
    </row>
    <row r="49" spans="1:8" s="88" customFormat="1" ht="15" customHeight="1">
      <c r="A49" s="59"/>
      <c r="B49" s="120" t="s">
        <v>3537</v>
      </c>
      <c r="C49" s="127">
        <v>141</v>
      </c>
      <c r="D49" s="127">
        <v>0</v>
      </c>
      <c r="E49" s="127">
        <v>0</v>
      </c>
      <c r="F49" s="155">
        <f t="shared" si="1"/>
        <v>141</v>
      </c>
      <c r="G49" s="11"/>
      <c r="H49" s="11"/>
    </row>
    <row r="50" spans="1:8" s="88" customFormat="1" ht="15" customHeight="1">
      <c r="A50" s="59"/>
      <c r="B50" s="120" t="s">
        <v>3538</v>
      </c>
      <c r="C50" s="127">
        <v>97</v>
      </c>
      <c r="D50" s="127">
        <v>1</v>
      </c>
      <c r="E50" s="127">
        <v>1</v>
      </c>
      <c r="F50" s="155">
        <f t="shared" si="1"/>
        <v>99</v>
      </c>
      <c r="G50" s="11"/>
      <c r="H50" s="11"/>
    </row>
    <row r="51" spans="1:8" s="88" customFormat="1" ht="15" customHeight="1">
      <c r="A51" s="59"/>
      <c r="B51" s="120" t="s">
        <v>3539</v>
      </c>
      <c r="C51" s="127">
        <v>14</v>
      </c>
      <c r="D51" s="127">
        <v>0</v>
      </c>
      <c r="E51" s="127">
        <v>0</v>
      </c>
      <c r="F51" s="155">
        <f t="shared" si="1"/>
        <v>14</v>
      </c>
      <c r="G51" s="11"/>
      <c r="H51" s="11"/>
    </row>
    <row r="52" spans="1:8" s="88" customFormat="1" ht="15" customHeight="1">
      <c r="A52" s="59"/>
      <c r="B52" s="120" t="s">
        <v>3540</v>
      </c>
      <c r="C52" s="127">
        <v>19</v>
      </c>
      <c r="D52" s="127">
        <v>0</v>
      </c>
      <c r="E52" s="127">
        <v>0</v>
      </c>
      <c r="F52" s="155">
        <f t="shared" si="1"/>
        <v>19</v>
      </c>
      <c r="G52" s="11"/>
      <c r="H52" s="11"/>
    </row>
    <row r="53" spans="1:8" s="88" customFormat="1" ht="15" customHeight="1">
      <c r="A53" s="59"/>
      <c r="B53" s="120" t="s">
        <v>3541</v>
      </c>
      <c r="C53" s="127">
        <v>26</v>
      </c>
      <c r="D53" s="127">
        <v>0</v>
      </c>
      <c r="E53" s="127">
        <v>0</v>
      </c>
      <c r="F53" s="155">
        <f t="shared" si="1"/>
        <v>26</v>
      </c>
      <c r="G53" s="11"/>
      <c r="H53" s="11"/>
    </row>
    <row r="54" spans="1:8" s="88" customFormat="1" ht="15" customHeight="1">
      <c r="A54" s="59"/>
      <c r="B54" s="120" t="s">
        <v>3542</v>
      </c>
      <c r="C54" s="127">
        <v>155</v>
      </c>
      <c r="D54" s="127">
        <v>1</v>
      </c>
      <c r="E54" s="127">
        <v>0</v>
      </c>
      <c r="F54" s="114">
        <f t="shared" si="1"/>
        <v>156</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2</v>
      </c>
      <c r="D56" s="127">
        <v>0</v>
      </c>
      <c r="E56" s="127">
        <v>0</v>
      </c>
      <c r="F56" s="114">
        <f t="shared" si="1"/>
        <v>2</v>
      </c>
      <c r="G56" s="11"/>
      <c r="H56" s="11"/>
    </row>
    <row r="57" spans="1:8" s="88" customFormat="1" ht="15" customHeight="1">
      <c r="A57" s="59"/>
      <c r="B57" s="120" t="s">
        <v>3655</v>
      </c>
      <c r="C57" s="127">
        <v>1</v>
      </c>
      <c r="D57" s="127">
        <v>0</v>
      </c>
      <c r="E57" s="127">
        <v>0</v>
      </c>
      <c r="F57" s="114">
        <f t="shared" si="1"/>
        <v>1</v>
      </c>
      <c r="G57" s="11"/>
      <c r="H57" s="11"/>
    </row>
    <row r="58" spans="1:8" s="88" customFormat="1" ht="15" customHeight="1">
      <c r="A58" s="59"/>
      <c r="B58" s="120" t="s">
        <v>3543</v>
      </c>
      <c r="C58" s="127">
        <v>11</v>
      </c>
      <c r="D58" s="127">
        <v>0</v>
      </c>
      <c r="E58" s="127">
        <v>0</v>
      </c>
      <c r="F58" s="114">
        <f t="shared" si="1"/>
        <v>11</v>
      </c>
      <c r="G58" s="11"/>
      <c r="H58" s="11"/>
    </row>
    <row r="59" spans="1:8" s="88" customFormat="1" ht="15" customHeight="1">
      <c r="A59" s="59"/>
      <c r="B59" s="120" t="s">
        <v>3631</v>
      </c>
      <c r="C59" s="127">
        <v>3</v>
      </c>
      <c r="D59" s="127">
        <v>0</v>
      </c>
      <c r="E59" s="127">
        <v>0</v>
      </c>
      <c r="F59" s="114">
        <f t="shared" si="1"/>
        <v>3</v>
      </c>
      <c r="G59" s="11"/>
      <c r="H59" s="11"/>
    </row>
    <row r="60" spans="1:8" s="88" customFormat="1" ht="15" customHeight="1">
      <c r="A60" s="59"/>
      <c r="B60" s="120" t="s">
        <v>3616</v>
      </c>
      <c r="C60" s="127">
        <v>3</v>
      </c>
      <c r="D60" s="127">
        <v>0</v>
      </c>
      <c r="E60" s="127">
        <v>0</v>
      </c>
      <c r="F60" s="114">
        <f t="shared" si="1"/>
        <v>3</v>
      </c>
      <c r="G60" s="11"/>
      <c r="H60" s="11"/>
    </row>
    <row r="61" spans="1:8" s="88" customFormat="1" ht="15" customHeight="1">
      <c r="A61" s="59"/>
      <c r="B61" s="120" t="s">
        <v>3654</v>
      </c>
      <c r="C61" s="127">
        <v>1</v>
      </c>
      <c r="D61" s="127">
        <v>0</v>
      </c>
      <c r="E61" s="127">
        <v>0</v>
      </c>
      <c r="F61" s="114">
        <f t="shared" si="1"/>
        <v>1</v>
      </c>
      <c r="G61" s="11"/>
      <c r="H61" s="11"/>
    </row>
    <row r="62" spans="1:8" s="88" customFormat="1" ht="15" customHeight="1">
      <c r="A62" s="59"/>
      <c r="B62" s="120" t="s">
        <v>3544</v>
      </c>
      <c r="C62" s="127">
        <v>108</v>
      </c>
      <c r="D62" s="127">
        <v>0</v>
      </c>
      <c r="E62" s="127">
        <v>1</v>
      </c>
      <c r="F62" s="114">
        <f t="shared" si="1"/>
        <v>109</v>
      </c>
      <c r="G62" s="11"/>
      <c r="H62" s="11"/>
    </row>
    <row r="63" spans="1:8" s="88" customFormat="1" ht="15" customHeight="1">
      <c r="A63" s="59"/>
      <c r="B63" s="120" t="s">
        <v>3627</v>
      </c>
      <c r="C63" s="127">
        <v>1</v>
      </c>
      <c r="D63" s="127">
        <v>0</v>
      </c>
      <c r="E63" s="127">
        <v>0</v>
      </c>
      <c r="F63" s="114">
        <f t="shared" si="1"/>
        <v>1</v>
      </c>
      <c r="G63" s="11"/>
      <c r="H63" s="11"/>
    </row>
    <row r="64" spans="1:8" s="88" customFormat="1" ht="15" customHeight="1">
      <c r="A64" s="59"/>
      <c r="B64" s="120" t="s">
        <v>3545</v>
      </c>
      <c r="C64" s="127">
        <v>12</v>
      </c>
      <c r="D64" s="127">
        <v>0</v>
      </c>
      <c r="E64" s="127">
        <v>0</v>
      </c>
      <c r="F64" s="114">
        <f t="shared" si="1"/>
        <v>12</v>
      </c>
      <c r="G64" s="11"/>
      <c r="H64" s="11"/>
    </row>
    <row r="65" spans="1:8" s="88" customFormat="1" ht="15" customHeight="1">
      <c r="A65" s="59"/>
      <c r="B65" s="120" t="s">
        <v>3546</v>
      </c>
      <c r="C65" s="127">
        <v>141</v>
      </c>
      <c r="D65" s="127">
        <v>3</v>
      </c>
      <c r="E65" s="127">
        <v>0</v>
      </c>
      <c r="F65" s="114">
        <f t="shared" si="1"/>
        <v>144</v>
      </c>
      <c r="G65" s="11"/>
      <c r="H65" s="11"/>
    </row>
    <row r="66" spans="1:8" s="88" customFormat="1" ht="15" customHeight="1">
      <c r="A66" s="59"/>
      <c r="B66" s="120" t="s">
        <v>3547</v>
      </c>
      <c r="C66" s="127">
        <v>8</v>
      </c>
      <c r="D66" s="127">
        <v>0</v>
      </c>
      <c r="E66" s="127">
        <v>0</v>
      </c>
      <c r="F66" s="114">
        <f t="shared" si="1"/>
        <v>8</v>
      </c>
      <c r="G66" s="11"/>
      <c r="H66" s="11"/>
    </row>
    <row r="67" spans="1:8" s="88" customFormat="1" ht="15" customHeight="1">
      <c r="A67" s="59"/>
      <c r="B67" s="120" t="s">
        <v>3548</v>
      </c>
      <c r="C67" s="127">
        <v>138</v>
      </c>
      <c r="D67" s="127">
        <v>1</v>
      </c>
      <c r="E67" s="127">
        <v>0</v>
      </c>
      <c r="F67" s="114">
        <f t="shared" si="1"/>
        <v>139</v>
      </c>
      <c r="G67" s="11"/>
      <c r="H67" s="11"/>
    </row>
    <row r="68" spans="1:8" s="88" customFormat="1" ht="15" customHeight="1">
      <c r="A68" s="59"/>
      <c r="B68" s="120" t="s">
        <v>3549</v>
      </c>
      <c r="C68" s="127">
        <v>29</v>
      </c>
      <c r="D68" s="127">
        <v>0</v>
      </c>
      <c r="E68" s="127">
        <v>0</v>
      </c>
      <c r="F68" s="114">
        <f t="shared" si="1"/>
        <v>29</v>
      </c>
      <c r="G68" s="11"/>
      <c r="H68" s="11"/>
    </row>
    <row r="69" spans="1:8" s="88" customFormat="1" ht="15" customHeight="1">
      <c r="A69" s="59"/>
      <c r="B69" s="120" t="s">
        <v>3550</v>
      </c>
      <c r="C69" s="127">
        <v>934</v>
      </c>
      <c r="D69" s="127">
        <v>0</v>
      </c>
      <c r="E69" s="127">
        <v>0</v>
      </c>
      <c r="F69" s="114">
        <f t="shared" si="1"/>
        <v>934</v>
      </c>
      <c r="G69" s="11"/>
      <c r="H69" s="11"/>
    </row>
    <row r="70" spans="1:8" s="88" customFormat="1" ht="15" customHeight="1">
      <c r="A70" s="59"/>
      <c r="B70" s="120" t="s">
        <v>3551</v>
      </c>
      <c r="C70" s="127">
        <v>94</v>
      </c>
      <c r="D70" s="127">
        <v>0</v>
      </c>
      <c r="E70" s="127">
        <v>0</v>
      </c>
      <c r="F70" s="114">
        <f t="shared" si="1"/>
        <v>94</v>
      </c>
      <c r="G70" s="11"/>
      <c r="H70" s="11"/>
    </row>
    <row r="71" spans="1:8" s="88" customFormat="1" ht="15" customHeight="1">
      <c r="A71" s="59"/>
      <c r="B71" s="120" t="s">
        <v>3552</v>
      </c>
      <c r="C71" s="127">
        <v>90</v>
      </c>
      <c r="D71" s="127">
        <v>0</v>
      </c>
      <c r="E71" s="127">
        <v>0</v>
      </c>
      <c r="F71" s="114">
        <f t="shared" si="1"/>
        <v>90</v>
      </c>
      <c r="G71" s="11"/>
      <c r="H71" s="11"/>
    </row>
    <row r="72" spans="1:8" s="88" customFormat="1" ht="15" customHeight="1">
      <c r="A72" s="59"/>
      <c r="B72" s="120" t="s">
        <v>3624</v>
      </c>
      <c r="C72" s="127">
        <v>1</v>
      </c>
      <c r="D72" s="127">
        <v>0</v>
      </c>
      <c r="E72" s="127">
        <v>0</v>
      </c>
      <c r="F72" s="114">
        <f t="shared" si="1"/>
        <v>1</v>
      </c>
      <c r="G72" s="11"/>
      <c r="H72" s="11"/>
    </row>
    <row r="73" spans="1:8" s="88" customFormat="1" ht="15" customHeight="1">
      <c r="A73" s="59"/>
      <c r="B73" s="120" t="s">
        <v>3665</v>
      </c>
      <c r="C73" s="127">
        <v>1</v>
      </c>
      <c r="D73" s="127">
        <v>0</v>
      </c>
      <c r="E73" s="127">
        <v>0</v>
      </c>
      <c r="F73" s="114">
        <f t="shared" si="1"/>
        <v>1</v>
      </c>
      <c r="G73" s="11"/>
      <c r="H73" s="11"/>
    </row>
    <row r="74" spans="1:8" s="88" customFormat="1" ht="15" customHeight="1">
      <c r="A74" s="59"/>
      <c r="B74" s="120" t="s">
        <v>3553</v>
      </c>
      <c r="C74" s="127">
        <v>63</v>
      </c>
      <c r="D74" s="127">
        <v>0</v>
      </c>
      <c r="E74" s="127">
        <v>0</v>
      </c>
      <c r="F74" s="114">
        <f t="shared" si="1"/>
        <v>63</v>
      </c>
      <c r="G74" s="11"/>
      <c r="H74" s="11"/>
    </row>
    <row r="75" spans="1:8" s="88" customFormat="1" ht="15" customHeight="1">
      <c r="A75" s="59"/>
      <c r="B75" s="120" t="s">
        <v>3554</v>
      </c>
      <c r="C75" s="127">
        <v>5</v>
      </c>
      <c r="D75" s="127">
        <v>0</v>
      </c>
      <c r="E75" s="127">
        <v>0</v>
      </c>
      <c r="F75" s="114">
        <f t="shared" si="1"/>
        <v>5</v>
      </c>
      <c r="G75" s="11"/>
      <c r="H75" s="11"/>
    </row>
    <row r="76" spans="1:8" s="88" customFormat="1" ht="15" customHeight="1">
      <c r="A76" s="59"/>
      <c r="B76" s="120" t="s">
        <v>3555</v>
      </c>
      <c r="C76" s="127">
        <v>3</v>
      </c>
      <c r="D76" s="127">
        <v>0</v>
      </c>
      <c r="E76" s="127">
        <v>0</v>
      </c>
      <c r="F76" s="114">
        <f t="shared" si="1"/>
        <v>3</v>
      </c>
      <c r="G76" s="11"/>
      <c r="H76" s="11"/>
    </row>
    <row r="77" spans="1:8" s="88" customFormat="1" ht="15" customHeight="1">
      <c r="A77" s="59"/>
      <c r="B77" s="120" t="s">
        <v>3556</v>
      </c>
      <c r="C77" s="127">
        <v>13</v>
      </c>
      <c r="D77" s="127">
        <v>0</v>
      </c>
      <c r="E77" s="127">
        <v>0</v>
      </c>
      <c r="F77" s="114">
        <f t="shared" si="1"/>
        <v>13</v>
      </c>
      <c r="G77" s="11"/>
      <c r="H77" s="11"/>
    </row>
    <row r="78" spans="1:8" s="88" customFormat="1" ht="15" customHeight="1">
      <c r="A78" s="59"/>
      <c r="B78" s="120" t="s">
        <v>3557</v>
      </c>
      <c r="C78" s="127">
        <v>7</v>
      </c>
      <c r="D78" s="127">
        <v>0</v>
      </c>
      <c r="E78" s="127">
        <v>0</v>
      </c>
      <c r="F78" s="114">
        <f t="shared" si="1"/>
        <v>7</v>
      </c>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20"/>
      <c r="B81" s="121"/>
      <c r="C81" s="320"/>
      <c r="D81" s="320"/>
      <c r="E81" s="320"/>
      <c r="F81" s="320"/>
    </row>
    <row r="82" spans="1:6" s="15" customFormat="1" ht="15" customHeight="1">
      <c r="A82" s="90"/>
      <c r="B82" s="318"/>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ht="12.75">
      <c r="A169" s="11"/>
      <c r="B169" s="122"/>
    </row>
    <row r="170" spans="1:2" ht="12.75">
      <c r="A170" s="11"/>
      <c r="B170" s="122"/>
    </row>
    <row r="171" spans="1:2" ht="12.75">
      <c r="A171" s="11"/>
      <c r="B171" s="122"/>
    </row>
    <row r="172" spans="1:2" ht="12.75">
      <c r="A172" s="11"/>
      <c r="B172" s="122"/>
    </row>
    <row r="173" spans="1:2" ht="12.75">
      <c r="A173" s="11"/>
      <c r="B173" s="122"/>
    </row>
    <row r="174" spans="1:2" ht="12.75">
      <c r="A174" s="11"/>
      <c r="B174" s="122"/>
    </row>
    <row r="175" spans="1:2" ht="12.75">
      <c r="A175" s="11"/>
      <c r="B175" s="122"/>
    </row>
    <row r="176" spans="1:2" ht="12.75">
      <c r="A176" s="11"/>
      <c r="B176" s="122"/>
    </row>
    <row r="177" spans="1:2" ht="12.75">
      <c r="A177" s="11"/>
      <c r="B177" s="122"/>
    </row>
    <row r="178" spans="1:2" ht="12.75">
      <c r="A178" s="11"/>
      <c r="B178" s="122"/>
    </row>
    <row r="179" spans="1:2" ht="12.75">
      <c r="A179" s="11"/>
      <c r="B179" s="122"/>
    </row>
    <row r="180" spans="1:2" ht="12.75">
      <c r="A180" s="11"/>
      <c r="B180" s="122"/>
    </row>
    <row r="181" spans="1:2" ht="12.75">
      <c r="A181" s="11"/>
      <c r="B181" s="122"/>
    </row>
    <row r="182" spans="1:2" ht="12.75">
      <c r="A182" s="11"/>
      <c r="B182" s="122"/>
    </row>
    <row r="183" spans="1:2" ht="12.75">
      <c r="A183" s="11"/>
      <c r="B183" s="122"/>
    </row>
    <row r="184" spans="1:2" ht="12.75">
      <c r="A184" s="11"/>
      <c r="B184" s="122"/>
    </row>
    <row r="185" spans="1:2" ht="12.75">
      <c r="A185" s="11"/>
      <c r="B185" s="122"/>
    </row>
    <row r="186" spans="1:2" ht="12.75">
      <c r="A186" s="11"/>
      <c r="B186" s="122"/>
    </row>
    <row r="187" spans="1:2" ht="12.75">
      <c r="A187" s="11"/>
      <c r="B187" s="122"/>
    </row>
    <row r="188" spans="1:2" ht="12.75">
      <c r="A188" s="11"/>
      <c r="B188" s="122"/>
    </row>
    <row r="189" spans="1:2" ht="12.75">
      <c r="A189" s="11"/>
      <c r="B189" s="122"/>
    </row>
    <row r="190" spans="1:2" ht="12.75">
      <c r="A190" s="11"/>
      <c r="B190" s="122"/>
    </row>
    <row r="191" spans="1:2" ht="12.75">
      <c r="A191" s="11"/>
      <c r="B191" s="122"/>
    </row>
    <row r="192" spans="1:2" ht="12.75">
      <c r="A192" s="11"/>
      <c r="B192" s="122"/>
    </row>
    <row r="193" spans="1:2" ht="12.75">
      <c r="A193" s="11"/>
      <c r="B193" s="122"/>
    </row>
    <row r="194" spans="1:2" ht="12.75">
      <c r="A194" s="11"/>
      <c r="B194" s="122"/>
    </row>
    <row r="195" spans="1:2" ht="12.75">
      <c r="A195" s="11"/>
      <c r="B195" s="122"/>
    </row>
    <row r="196" spans="1:2" ht="12.75">
      <c r="A196" s="11"/>
      <c r="B196" s="122"/>
    </row>
    <row r="197" spans="1:2" ht="12.75">
      <c r="A197" s="11"/>
      <c r="B197" s="122"/>
    </row>
    <row r="198" spans="1:2" ht="12.75">
      <c r="A198" s="11"/>
      <c r="B198" s="122"/>
    </row>
    <row r="199" spans="1:2" ht="12.75">
      <c r="A199" s="11"/>
      <c r="B199" s="122"/>
    </row>
    <row r="200" spans="1:2" ht="12.75">
      <c r="A200" s="11"/>
      <c r="B200" s="122"/>
    </row>
    <row r="201" spans="1:2" ht="12.75">
      <c r="A201" s="11"/>
      <c r="B201" s="122"/>
    </row>
    <row r="202" spans="1:2" ht="12.75">
      <c r="A202" s="11"/>
      <c r="B202" s="122"/>
    </row>
    <row r="203" spans="1:2" ht="12.75">
      <c r="A203" s="11"/>
      <c r="B203" s="122"/>
    </row>
    <row r="204" spans="1:2" ht="12.75">
      <c r="A204" s="11"/>
      <c r="B204" s="122"/>
    </row>
    <row r="205" spans="1:2" ht="12.75">
      <c r="A205" s="11"/>
      <c r="B205" s="122"/>
    </row>
    <row r="206" spans="1:2" ht="12.75">
      <c r="A206" s="11"/>
      <c r="B206" s="122"/>
    </row>
    <row r="207" spans="1:2" ht="12.75">
      <c r="A207" s="11"/>
      <c r="B207" s="122"/>
    </row>
    <row r="208" spans="1:2" ht="12.75">
      <c r="A208" s="11"/>
      <c r="B208" s="122"/>
    </row>
    <row r="209" spans="1:2" ht="12.75">
      <c r="A209" s="11"/>
      <c r="B209" s="122"/>
    </row>
    <row r="210" spans="1:2" ht="12.75">
      <c r="A210" s="11"/>
      <c r="B210" s="122"/>
    </row>
    <row r="211" spans="1:2" ht="12.75">
      <c r="A211" s="11"/>
      <c r="B211" s="122"/>
    </row>
    <row r="212" spans="1:2" ht="12.75">
      <c r="A212" s="11"/>
      <c r="B212" s="122"/>
    </row>
    <row r="213" spans="1:2" ht="12.75">
      <c r="A213" s="11"/>
      <c r="B213" s="122"/>
    </row>
    <row r="214" spans="1:2" ht="12.75">
      <c r="A214" s="11"/>
      <c r="B214" s="122"/>
    </row>
    <row r="215" spans="1:2" ht="12.75">
      <c r="A215" s="11"/>
      <c r="B215" s="122"/>
    </row>
    <row r="216" spans="1:2" ht="12.75">
      <c r="A216" s="11"/>
      <c r="B216" s="122"/>
    </row>
    <row r="217" spans="1:2" ht="12.75">
      <c r="A217" s="11"/>
      <c r="B217" s="122"/>
    </row>
    <row r="218" spans="1:2" ht="12.75">
      <c r="A218" s="11"/>
      <c r="B218" s="122"/>
    </row>
    <row r="219" spans="1:2" ht="12.75">
      <c r="A219" s="11"/>
      <c r="B219" s="122"/>
    </row>
    <row r="220" spans="1:2" ht="12.75">
      <c r="A220" s="11"/>
      <c r="B220" s="122"/>
    </row>
    <row r="221" spans="1:2" ht="12.75">
      <c r="A221" s="11"/>
      <c r="B221" s="122"/>
    </row>
    <row r="222" spans="1:2" ht="12.75">
      <c r="A222" s="11"/>
      <c r="B222" s="122"/>
    </row>
    <row r="223" spans="1:2" ht="12.75">
      <c r="A223" s="11"/>
      <c r="B223" s="122"/>
    </row>
    <row r="224" spans="1:2" ht="12.75">
      <c r="A224" s="11"/>
      <c r="B224" s="122"/>
    </row>
    <row r="225" spans="1:2" ht="12.75">
      <c r="A225" s="11"/>
      <c r="B225" s="122"/>
    </row>
    <row r="226" spans="1:2" ht="12.75">
      <c r="A226" s="11"/>
      <c r="B226" s="122"/>
    </row>
    <row r="227" spans="1:2" ht="12.75">
      <c r="A227" s="11"/>
      <c r="B227" s="122"/>
    </row>
    <row r="228" spans="1:2" ht="12.75">
      <c r="A228" s="11"/>
      <c r="B228" s="122"/>
    </row>
    <row r="229" spans="1:2" ht="12.75">
      <c r="A229" s="11"/>
      <c r="B229" s="122"/>
    </row>
    <row r="230" spans="1:2" ht="12.75">
      <c r="A230" s="11"/>
      <c r="B230" s="122"/>
    </row>
    <row r="231" spans="1:2" ht="12.75">
      <c r="A231" s="11"/>
      <c r="B231" s="122"/>
    </row>
    <row r="232" spans="1:2" ht="12.75">
      <c r="A232" s="11"/>
      <c r="B232" s="122"/>
    </row>
    <row r="233" spans="1:2" ht="12.75">
      <c r="A233" s="11"/>
      <c r="B233" s="122"/>
    </row>
    <row r="234" spans="1:2" ht="12.75">
      <c r="A234" s="11"/>
      <c r="B234" s="122"/>
    </row>
    <row r="235" spans="1:2" ht="12.75">
      <c r="A235" s="11"/>
      <c r="B235" s="122"/>
    </row>
    <row r="236" spans="1:2" ht="12.75">
      <c r="A236" s="11"/>
      <c r="B236" s="122"/>
    </row>
    <row r="237" spans="1:2" ht="12.75">
      <c r="A237" s="11"/>
      <c r="B237" s="122"/>
    </row>
    <row r="238" spans="1:2" ht="12.75">
      <c r="A238" s="11"/>
      <c r="B238" s="122"/>
    </row>
    <row r="239" spans="1:2" ht="12.75">
      <c r="A239" s="11"/>
      <c r="B239" s="122"/>
    </row>
    <row r="240" spans="1:2" ht="12.75">
      <c r="A240" s="11"/>
      <c r="B240" s="122"/>
    </row>
    <row r="241" spans="1:2" ht="12.75">
      <c r="A241" s="11"/>
      <c r="B241" s="122"/>
    </row>
    <row r="242" spans="1:2" ht="12.75">
      <c r="A242" s="11"/>
      <c r="B242" s="122"/>
    </row>
    <row r="243" spans="1:2" ht="12.75">
      <c r="A243" s="11"/>
      <c r="B243" s="122"/>
    </row>
    <row r="244" spans="1:2" ht="12.75">
      <c r="A244" s="11"/>
      <c r="B244" s="122"/>
    </row>
    <row r="245" spans="1:2" ht="12.75">
      <c r="A245" s="11"/>
      <c r="B245" s="122"/>
    </row>
    <row r="246" spans="1:2" ht="12.75">
      <c r="A246" s="11"/>
      <c r="B246" s="122"/>
    </row>
    <row r="247" spans="1:2" ht="12.75">
      <c r="A247" s="11"/>
      <c r="B247" s="122"/>
    </row>
    <row r="248" spans="1:2" ht="12.75">
      <c r="A248" s="11"/>
      <c r="B248" s="122"/>
    </row>
    <row r="249" spans="1:2" ht="12.75">
      <c r="A249" s="11"/>
      <c r="B249" s="122"/>
    </row>
    <row r="250" spans="1:2" ht="12.75">
      <c r="A250" s="11"/>
      <c r="B250" s="122"/>
    </row>
    <row r="251" spans="1:2" ht="12.75">
      <c r="A251" s="11"/>
      <c r="B251" s="122"/>
    </row>
    <row r="252" spans="1:2" ht="12.75">
      <c r="A252" s="11"/>
      <c r="B252" s="122"/>
    </row>
    <row r="253" spans="1:2" ht="12.75">
      <c r="A253" s="11"/>
      <c r="B253" s="122"/>
    </row>
    <row r="254" spans="1:2" ht="12.75">
      <c r="A254" s="11"/>
      <c r="B254" s="122"/>
    </row>
    <row r="255" spans="1:2" ht="12.75">
      <c r="A255" s="11"/>
      <c r="B255" s="122"/>
    </row>
    <row r="256" spans="1:2" ht="12.75">
      <c r="A256" s="11"/>
      <c r="B256" s="122"/>
    </row>
    <row r="257" spans="1:2" ht="12.75">
      <c r="A257" s="11"/>
      <c r="B257" s="122"/>
    </row>
    <row r="258" spans="1:2" ht="12.75">
      <c r="A258" s="11"/>
      <c r="B258" s="12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P258"/>
  <sheetViews>
    <sheetView zoomScaleNormal="100" workbookViewId="0">
      <selection activeCell="H20" sqref="H20"/>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3455</v>
      </c>
      <c r="B4" s="43"/>
      <c r="C4" s="5"/>
      <c r="D4" s="5"/>
      <c r="E4" s="5"/>
      <c r="F4" s="5"/>
      <c r="G4" s="6"/>
    </row>
    <row r="5" spans="1:7" s="8" customFormat="1" ht="6" customHeight="1">
      <c r="A5" s="49"/>
      <c r="B5" s="50"/>
      <c r="C5" s="7"/>
      <c r="D5" s="7"/>
      <c r="E5" s="7"/>
      <c r="F5" s="7"/>
    </row>
    <row r="6" spans="1:7" s="8" customFormat="1" ht="15" customHeight="1" thickBot="1">
      <c r="A6" s="337" t="s">
        <v>3664</v>
      </c>
      <c r="B6" s="338"/>
      <c r="C6" s="9"/>
      <c r="D6" s="9"/>
    </row>
    <row r="7" spans="1:7" s="2" customFormat="1" ht="21.75" customHeight="1">
      <c r="A7" s="51"/>
      <c r="B7" s="339"/>
      <c r="C7" s="341"/>
      <c r="D7" s="341"/>
      <c r="E7" s="341"/>
      <c r="F7" s="319"/>
    </row>
    <row r="8" spans="1:7" s="2" customFormat="1" ht="21.75" customHeight="1">
      <c r="A8" s="52"/>
      <c r="B8" s="340"/>
      <c r="C8" s="45" t="s">
        <v>35</v>
      </c>
      <c r="D8" s="45" t="s">
        <v>36</v>
      </c>
      <c r="E8" s="45" t="s">
        <v>37</v>
      </c>
      <c r="F8" s="45" t="s">
        <v>38</v>
      </c>
    </row>
    <row r="9" spans="1:7" s="8" customFormat="1" ht="26.25" customHeight="1">
      <c r="A9" s="53"/>
      <c r="B9" s="54" t="s">
        <v>38</v>
      </c>
      <c r="C9" s="155">
        <f>SUM(C12:C15)</f>
        <v>3630</v>
      </c>
      <c r="D9" s="155">
        <f>SUM(D12:D15)</f>
        <v>15</v>
      </c>
      <c r="E9" s="155">
        <f>SUM(E12:E15)</f>
        <v>4</v>
      </c>
      <c r="F9" s="155">
        <f>SUM(F12:F15)</f>
        <v>3649</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4">
        <f>SUM(C17:C20)</f>
        <v>124</v>
      </c>
      <c r="D12" s="314">
        <f>SUM(D17:D19)</f>
        <v>2</v>
      </c>
      <c r="E12" s="314">
        <f>SUM(E17:E19)</f>
        <v>0</v>
      </c>
      <c r="F12" s="155">
        <f>SUM(C12:E12)</f>
        <v>126</v>
      </c>
    </row>
    <row r="13" spans="1:7" s="8" customFormat="1" ht="13.5" customHeight="1">
      <c r="A13" s="56"/>
      <c r="B13" s="57" t="s">
        <v>6</v>
      </c>
      <c r="C13" s="314">
        <f>SUM(C21:C43)</f>
        <v>879</v>
      </c>
      <c r="D13" s="314">
        <f>SUM(D21:D43)</f>
        <v>5</v>
      </c>
      <c r="E13" s="314">
        <f>SUM(E21:E43)</f>
        <v>1</v>
      </c>
      <c r="F13" s="155">
        <f t="shared" ref="F13:F15" si="0">SUM(C13:E13)</f>
        <v>885</v>
      </c>
    </row>
    <row r="14" spans="1:7" s="8" customFormat="1" ht="13.5" customHeight="1">
      <c r="A14" s="56"/>
      <c r="B14" s="57" t="s">
        <v>44</v>
      </c>
      <c r="C14" s="314">
        <f>SUM(C44:C46)</f>
        <v>404</v>
      </c>
      <c r="D14" s="314">
        <f>SUM(D44:D46)</f>
        <v>2</v>
      </c>
      <c r="E14" s="314">
        <f>SUM(E44:E46)</f>
        <v>1</v>
      </c>
      <c r="F14" s="155">
        <f t="shared" si="0"/>
        <v>407</v>
      </c>
    </row>
    <row r="15" spans="1:7" s="8" customFormat="1" ht="13.5" customHeight="1">
      <c r="A15" s="56"/>
      <c r="B15" s="57" t="s">
        <v>7</v>
      </c>
      <c r="C15" s="314">
        <f>SUM(C47:C102)</f>
        <v>2223</v>
      </c>
      <c r="D15" s="314">
        <f>SUM(D47:D102)</f>
        <v>6</v>
      </c>
      <c r="E15" s="314">
        <f>SUM(E47:E102)</f>
        <v>2</v>
      </c>
      <c r="F15" s="155">
        <f t="shared" si="0"/>
        <v>2231</v>
      </c>
    </row>
    <row r="16" spans="1:7" s="8" customFormat="1" ht="9" customHeight="1">
      <c r="A16" s="56"/>
      <c r="B16" s="57"/>
      <c r="C16" s="241"/>
      <c r="D16" s="241"/>
      <c r="E16" s="241"/>
      <c r="F16" s="241"/>
    </row>
    <row r="17" spans="1:68" s="8" customFormat="1" ht="13.5" customHeight="1">
      <c r="A17" s="56"/>
      <c r="B17" s="55" t="s">
        <v>10</v>
      </c>
      <c r="C17" s="241"/>
      <c r="D17" s="241"/>
      <c r="E17" s="241"/>
      <c r="F17" s="241"/>
    </row>
    <row r="18" spans="1:68" s="88" customFormat="1" ht="15" customHeight="1">
      <c r="A18" s="58"/>
      <c r="B18" s="120" t="s">
        <v>3509</v>
      </c>
      <c r="C18" s="242">
        <v>112</v>
      </c>
      <c r="D18" s="242">
        <v>0</v>
      </c>
      <c r="E18" s="242">
        <v>0</v>
      </c>
      <c r="F18" s="155">
        <f t="shared" ref="F18:F75" si="1">SUM(C18:E18)</f>
        <v>112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3510</v>
      </c>
      <c r="C19" s="242">
        <v>6</v>
      </c>
      <c r="D19" s="242">
        <v>2</v>
      </c>
      <c r="E19" s="242">
        <v>0</v>
      </c>
      <c r="F19" s="155">
        <f t="shared" si="1"/>
        <v>8</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3511</v>
      </c>
      <c r="C20" s="242">
        <v>6</v>
      </c>
      <c r="D20" s="242">
        <v>0</v>
      </c>
      <c r="E20" s="242">
        <v>0</v>
      </c>
      <c r="F20" s="155">
        <f t="shared" si="1"/>
        <v>6</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3512</v>
      </c>
      <c r="C21" s="242">
        <v>8</v>
      </c>
      <c r="D21" s="242">
        <v>0</v>
      </c>
      <c r="E21" s="242">
        <v>0</v>
      </c>
      <c r="F21" s="155">
        <f t="shared" si="1"/>
        <v>8</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3513</v>
      </c>
      <c r="C22" s="242">
        <v>236</v>
      </c>
      <c r="D22" s="242">
        <v>0</v>
      </c>
      <c r="E22" s="242">
        <v>0</v>
      </c>
      <c r="F22" s="155">
        <f t="shared" si="1"/>
        <v>236</v>
      </c>
      <c r="G22" s="11"/>
      <c r="H22" s="11"/>
      <c r="I22" s="11"/>
    </row>
    <row r="23" spans="1:68" s="88" customFormat="1" ht="15" customHeight="1">
      <c r="A23" s="59"/>
      <c r="B23" s="120" t="s">
        <v>3514</v>
      </c>
      <c r="C23" s="242">
        <v>57</v>
      </c>
      <c r="D23" s="242">
        <v>0</v>
      </c>
      <c r="E23" s="242">
        <v>0</v>
      </c>
      <c r="F23" s="155">
        <f t="shared" si="1"/>
        <v>57</v>
      </c>
      <c r="G23" s="11"/>
      <c r="H23" s="11"/>
      <c r="I23" s="11"/>
    </row>
    <row r="24" spans="1:68" s="88" customFormat="1" ht="15" customHeight="1">
      <c r="A24" s="59"/>
      <c r="B24" s="120" t="s">
        <v>3515</v>
      </c>
      <c r="C24" s="242">
        <v>15</v>
      </c>
      <c r="D24" s="242">
        <v>0</v>
      </c>
      <c r="E24" s="242">
        <v>0</v>
      </c>
      <c r="F24" s="155">
        <f t="shared" si="1"/>
        <v>15</v>
      </c>
      <c r="G24" s="11"/>
      <c r="H24" s="11"/>
      <c r="I24" s="11"/>
    </row>
    <row r="25" spans="1:68" s="88" customFormat="1" ht="15" customHeight="1">
      <c r="A25" s="59"/>
      <c r="B25" s="120" t="s">
        <v>3516</v>
      </c>
      <c r="C25" s="242">
        <v>60</v>
      </c>
      <c r="D25" s="242">
        <v>0</v>
      </c>
      <c r="E25" s="242">
        <v>0</v>
      </c>
      <c r="F25" s="155">
        <f t="shared" si="1"/>
        <v>60</v>
      </c>
      <c r="G25" s="11"/>
      <c r="H25" s="11"/>
      <c r="I25" s="11"/>
    </row>
    <row r="26" spans="1:68" s="88" customFormat="1" ht="15" customHeight="1">
      <c r="A26" s="59"/>
      <c r="B26" s="120" t="s">
        <v>3517</v>
      </c>
      <c r="C26" s="242">
        <v>48</v>
      </c>
      <c r="D26" s="242">
        <v>1</v>
      </c>
      <c r="E26" s="242">
        <v>0</v>
      </c>
      <c r="F26" s="155">
        <f t="shared" si="1"/>
        <v>49</v>
      </c>
      <c r="G26" s="11"/>
      <c r="H26" s="11"/>
      <c r="I26" s="11"/>
    </row>
    <row r="27" spans="1:68" s="88" customFormat="1" ht="15" customHeight="1">
      <c r="A27" s="59"/>
      <c r="B27" s="120" t="s">
        <v>3518</v>
      </c>
      <c r="C27" s="242">
        <v>17</v>
      </c>
      <c r="D27" s="242">
        <v>0</v>
      </c>
      <c r="E27" s="242">
        <v>0</v>
      </c>
      <c r="F27" s="155">
        <f t="shared" si="1"/>
        <v>17</v>
      </c>
      <c r="G27" s="11"/>
      <c r="H27" s="11"/>
      <c r="I27" s="11"/>
    </row>
    <row r="28" spans="1:68" s="88" customFormat="1" ht="15" customHeight="1">
      <c r="A28" s="58"/>
      <c r="B28" s="120" t="s">
        <v>3519</v>
      </c>
      <c r="C28" s="242">
        <v>8</v>
      </c>
      <c r="D28" s="242">
        <v>0</v>
      </c>
      <c r="E28" s="242">
        <v>0</v>
      </c>
      <c r="F28" s="155">
        <f t="shared" si="1"/>
        <v>8</v>
      </c>
      <c r="G28" s="11"/>
      <c r="H28" s="11"/>
      <c r="I28" s="11"/>
    </row>
    <row r="29" spans="1:68" s="88" customFormat="1" ht="15" customHeight="1">
      <c r="A29" s="59"/>
      <c r="B29" s="120" t="s">
        <v>3520</v>
      </c>
      <c r="C29" s="242">
        <v>10</v>
      </c>
      <c r="D29" s="242">
        <v>0</v>
      </c>
      <c r="E29" s="242">
        <v>0</v>
      </c>
      <c r="F29" s="155">
        <f t="shared" si="1"/>
        <v>10</v>
      </c>
      <c r="G29" s="11"/>
      <c r="H29" s="11"/>
      <c r="I29" s="11"/>
    </row>
    <row r="30" spans="1:68" s="88" customFormat="1" ht="15" customHeight="1">
      <c r="A30" s="59"/>
      <c r="B30" s="120" t="s">
        <v>3521</v>
      </c>
      <c r="C30" s="242">
        <v>44</v>
      </c>
      <c r="D30" s="242">
        <v>0</v>
      </c>
      <c r="E30" s="242">
        <v>0</v>
      </c>
      <c r="F30" s="155">
        <f t="shared" si="1"/>
        <v>44</v>
      </c>
      <c r="G30" s="11"/>
      <c r="H30" s="11"/>
      <c r="I30" s="11"/>
    </row>
    <row r="31" spans="1:68" s="88" customFormat="1" ht="15" customHeight="1">
      <c r="A31" s="59"/>
      <c r="B31" s="120" t="s">
        <v>3522</v>
      </c>
      <c r="C31" s="242">
        <v>52</v>
      </c>
      <c r="D31" s="242">
        <v>1</v>
      </c>
      <c r="E31" s="242">
        <v>0</v>
      </c>
      <c r="F31" s="155">
        <f t="shared" si="1"/>
        <v>53</v>
      </c>
      <c r="G31" s="11"/>
      <c r="H31" s="11"/>
      <c r="I31" s="11"/>
    </row>
    <row r="32" spans="1:68" s="88" customFormat="1" ht="15" customHeight="1">
      <c r="A32" s="59"/>
      <c r="B32" s="120" t="s">
        <v>3523</v>
      </c>
      <c r="C32" s="242">
        <v>11</v>
      </c>
      <c r="D32" s="242">
        <v>1</v>
      </c>
      <c r="E32" s="242">
        <v>1</v>
      </c>
      <c r="F32" s="155">
        <f t="shared" si="1"/>
        <v>13</v>
      </c>
      <c r="G32" s="11"/>
      <c r="H32" s="11"/>
      <c r="I32" s="11"/>
    </row>
    <row r="33" spans="1:9" s="88" customFormat="1" ht="15" customHeight="1">
      <c r="A33" s="59"/>
      <c r="B33" s="120" t="s">
        <v>3524</v>
      </c>
      <c r="C33" s="242">
        <v>119</v>
      </c>
      <c r="D33" s="242">
        <v>2</v>
      </c>
      <c r="E33" s="242">
        <v>0</v>
      </c>
      <c r="F33" s="155">
        <f t="shared" si="1"/>
        <v>121</v>
      </c>
      <c r="G33" s="11"/>
      <c r="H33" s="11"/>
      <c r="I33" s="11"/>
    </row>
    <row r="34" spans="1:9" s="88" customFormat="1" ht="15" customHeight="1">
      <c r="A34" s="59"/>
      <c r="B34" s="120" t="s">
        <v>3652</v>
      </c>
      <c r="C34" s="242">
        <v>1</v>
      </c>
      <c r="D34" s="242">
        <v>0</v>
      </c>
      <c r="E34" s="242">
        <v>0</v>
      </c>
      <c r="F34" s="155">
        <f t="shared" si="1"/>
        <v>1</v>
      </c>
      <c r="G34" s="11"/>
      <c r="H34" s="11"/>
      <c r="I34" s="11"/>
    </row>
    <row r="35" spans="1:9" s="88" customFormat="1" ht="16.899999999999999" customHeight="1">
      <c r="A35" s="59"/>
      <c r="B35" s="120" t="s">
        <v>3525</v>
      </c>
      <c r="C35" s="242">
        <v>6</v>
      </c>
      <c r="D35" s="242">
        <v>0</v>
      </c>
      <c r="E35" s="242">
        <v>0</v>
      </c>
      <c r="F35" s="155">
        <f t="shared" si="1"/>
        <v>6</v>
      </c>
      <c r="G35" s="11"/>
      <c r="H35" s="11"/>
      <c r="I35" s="11"/>
    </row>
    <row r="36" spans="1:9" s="88" customFormat="1" ht="25.15" customHeight="1">
      <c r="A36" s="59"/>
      <c r="B36" s="120" t="s">
        <v>3526</v>
      </c>
      <c r="C36" s="242">
        <v>37</v>
      </c>
      <c r="D36" s="242">
        <v>0</v>
      </c>
      <c r="E36" s="242">
        <v>0</v>
      </c>
      <c r="F36" s="155">
        <f t="shared" si="1"/>
        <v>37</v>
      </c>
      <c r="G36" s="11"/>
      <c r="H36" s="11"/>
    </row>
    <row r="37" spans="1:9" s="88" customFormat="1" ht="15" customHeight="1">
      <c r="A37" s="59"/>
      <c r="B37" s="120" t="s">
        <v>3527</v>
      </c>
      <c r="C37" s="242">
        <v>36</v>
      </c>
      <c r="D37" s="242">
        <v>0</v>
      </c>
      <c r="E37" s="242">
        <v>0</v>
      </c>
      <c r="F37" s="155">
        <f t="shared" si="1"/>
        <v>36</v>
      </c>
      <c r="G37" s="11"/>
      <c r="H37" s="11"/>
    </row>
    <row r="38" spans="1:9" s="88" customFormat="1" ht="15" customHeight="1">
      <c r="A38" s="59"/>
      <c r="B38" s="120" t="s">
        <v>3626</v>
      </c>
      <c r="C38" s="242">
        <v>6</v>
      </c>
      <c r="D38" s="242">
        <v>0</v>
      </c>
      <c r="E38" s="242">
        <v>0</v>
      </c>
      <c r="F38" s="155">
        <f t="shared" si="1"/>
        <v>6</v>
      </c>
      <c r="G38" s="11"/>
      <c r="H38" s="11"/>
    </row>
    <row r="39" spans="1:9" s="88" customFormat="1" ht="15" customHeight="1">
      <c r="A39" s="59"/>
      <c r="B39" s="120" t="s">
        <v>3528</v>
      </c>
      <c r="C39" s="242">
        <v>45</v>
      </c>
      <c r="D39" s="242">
        <v>0</v>
      </c>
      <c r="E39" s="242">
        <v>0</v>
      </c>
      <c r="F39" s="155">
        <f t="shared" si="1"/>
        <v>45</v>
      </c>
      <c r="G39" s="11"/>
      <c r="H39" s="11"/>
    </row>
    <row r="40" spans="1:9" s="88" customFormat="1" ht="15" customHeight="1">
      <c r="A40" s="59"/>
      <c r="B40" s="120" t="s">
        <v>3529</v>
      </c>
      <c r="C40" s="242">
        <v>20</v>
      </c>
      <c r="D40" s="242">
        <v>0</v>
      </c>
      <c r="E40" s="242">
        <v>0</v>
      </c>
      <c r="F40" s="155">
        <f t="shared" si="1"/>
        <v>20</v>
      </c>
      <c r="G40" s="11"/>
      <c r="H40" s="11"/>
      <c r="I40" s="11"/>
    </row>
    <row r="41" spans="1:9" s="88" customFormat="1" ht="15" customHeight="1">
      <c r="A41" s="59"/>
      <c r="B41" s="120" t="s">
        <v>3530</v>
      </c>
      <c r="C41" s="127">
        <v>3</v>
      </c>
      <c r="D41" s="127">
        <v>0</v>
      </c>
      <c r="E41" s="127">
        <v>0</v>
      </c>
      <c r="F41" s="155">
        <f t="shared" si="1"/>
        <v>3</v>
      </c>
      <c r="G41" s="11"/>
      <c r="H41" s="11"/>
    </row>
    <row r="42" spans="1:9" s="88" customFormat="1" ht="15" customHeight="1">
      <c r="A42" s="59"/>
      <c r="B42" s="120" t="s">
        <v>3558</v>
      </c>
      <c r="C42" s="127">
        <v>4</v>
      </c>
      <c r="D42" s="127">
        <v>0</v>
      </c>
      <c r="E42" s="127">
        <v>0</v>
      </c>
      <c r="F42" s="155">
        <f t="shared" si="1"/>
        <v>4</v>
      </c>
      <c r="G42" s="11"/>
      <c r="H42" s="11"/>
    </row>
    <row r="43" spans="1:9" s="88" customFormat="1" ht="15" customHeight="1">
      <c r="A43" s="59"/>
      <c r="B43" s="120" t="s">
        <v>3531</v>
      </c>
      <c r="C43" s="127">
        <v>36</v>
      </c>
      <c r="D43" s="127">
        <v>0</v>
      </c>
      <c r="E43" s="127">
        <v>0</v>
      </c>
      <c r="F43" s="155">
        <f t="shared" si="1"/>
        <v>36</v>
      </c>
      <c r="G43" s="11"/>
      <c r="H43" s="11"/>
    </row>
    <row r="44" spans="1:9" s="88" customFormat="1" ht="15" customHeight="1">
      <c r="A44" s="59"/>
      <c r="B44" s="120" t="s">
        <v>3532</v>
      </c>
      <c r="C44" s="127">
        <v>177</v>
      </c>
      <c r="D44" s="127">
        <v>0</v>
      </c>
      <c r="E44" s="127">
        <v>0</v>
      </c>
      <c r="F44" s="155">
        <f t="shared" si="1"/>
        <v>177</v>
      </c>
      <c r="G44" s="11"/>
      <c r="H44" s="11"/>
    </row>
    <row r="45" spans="1:9" s="88" customFormat="1" ht="15" customHeight="1">
      <c r="A45" s="59"/>
      <c r="B45" s="120" t="s">
        <v>3533</v>
      </c>
      <c r="C45" s="127">
        <v>18</v>
      </c>
      <c r="D45" s="127">
        <v>0</v>
      </c>
      <c r="E45" s="127">
        <v>0</v>
      </c>
      <c r="F45" s="155">
        <f t="shared" si="1"/>
        <v>18</v>
      </c>
      <c r="G45" s="11"/>
      <c r="H45" s="11"/>
    </row>
    <row r="46" spans="1:9" s="88" customFormat="1" ht="15" customHeight="1">
      <c r="A46" s="59"/>
      <c r="B46" s="120" t="s">
        <v>3534</v>
      </c>
      <c r="C46" s="127">
        <v>209</v>
      </c>
      <c r="D46" s="127">
        <v>2</v>
      </c>
      <c r="E46" s="127">
        <v>1</v>
      </c>
      <c r="F46" s="155">
        <f t="shared" si="1"/>
        <v>212</v>
      </c>
      <c r="G46" s="11"/>
      <c r="H46" s="11"/>
    </row>
    <row r="47" spans="1:9" s="88" customFormat="1" ht="15" customHeight="1">
      <c r="A47" s="59"/>
      <c r="B47" s="120" t="s">
        <v>3535</v>
      </c>
      <c r="C47" s="127">
        <v>67</v>
      </c>
      <c r="D47" s="127">
        <v>1</v>
      </c>
      <c r="E47" s="127">
        <v>0</v>
      </c>
      <c r="F47" s="155">
        <f t="shared" si="1"/>
        <v>68</v>
      </c>
      <c r="G47" s="11"/>
      <c r="H47" s="11"/>
    </row>
    <row r="48" spans="1:9" s="88" customFormat="1" ht="15" customHeight="1">
      <c r="A48" s="59"/>
      <c r="B48" s="120" t="s">
        <v>3536</v>
      </c>
      <c r="C48" s="127">
        <v>114</v>
      </c>
      <c r="D48" s="127">
        <v>1</v>
      </c>
      <c r="E48" s="127">
        <v>0</v>
      </c>
      <c r="F48" s="155">
        <f t="shared" si="1"/>
        <v>115</v>
      </c>
      <c r="G48" s="11"/>
      <c r="H48" s="11"/>
    </row>
    <row r="49" spans="1:8" s="88" customFormat="1" ht="15" customHeight="1">
      <c r="A49" s="59"/>
      <c r="B49" s="120" t="s">
        <v>3537</v>
      </c>
      <c r="C49" s="127">
        <v>126</v>
      </c>
      <c r="D49" s="127">
        <v>0</v>
      </c>
      <c r="E49" s="127">
        <v>0</v>
      </c>
      <c r="F49" s="155">
        <f t="shared" si="1"/>
        <v>126</v>
      </c>
      <c r="G49" s="11"/>
      <c r="H49" s="11"/>
    </row>
    <row r="50" spans="1:8" s="88" customFormat="1" ht="15" customHeight="1">
      <c r="A50" s="59"/>
      <c r="B50" s="120" t="s">
        <v>3538</v>
      </c>
      <c r="C50" s="127">
        <v>83</v>
      </c>
      <c r="D50" s="127">
        <v>1</v>
      </c>
      <c r="E50" s="127">
        <v>1</v>
      </c>
      <c r="F50" s="155">
        <f t="shared" si="1"/>
        <v>85</v>
      </c>
      <c r="G50" s="11"/>
      <c r="H50" s="11"/>
    </row>
    <row r="51" spans="1:8" s="88" customFormat="1" ht="15" customHeight="1">
      <c r="A51" s="59"/>
      <c r="B51" s="120" t="s">
        <v>3539</v>
      </c>
      <c r="C51" s="127">
        <v>14</v>
      </c>
      <c r="D51" s="127">
        <v>0</v>
      </c>
      <c r="E51" s="127">
        <v>0</v>
      </c>
      <c r="F51" s="155">
        <f t="shared" si="1"/>
        <v>14</v>
      </c>
      <c r="G51" s="11"/>
      <c r="H51" s="11"/>
    </row>
    <row r="52" spans="1:8" s="88" customFormat="1" ht="15" customHeight="1">
      <c r="A52" s="59"/>
      <c r="B52" s="120" t="s">
        <v>3540</v>
      </c>
      <c r="C52" s="127">
        <v>18</v>
      </c>
      <c r="D52" s="127">
        <v>0</v>
      </c>
      <c r="E52" s="127">
        <v>0</v>
      </c>
      <c r="F52" s="155">
        <f t="shared" si="1"/>
        <v>18</v>
      </c>
      <c r="G52" s="11"/>
      <c r="H52" s="11"/>
    </row>
    <row r="53" spans="1:8" s="88" customFormat="1" ht="15" customHeight="1">
      <c r="A53" s="59"/>
      <c r="B53" s="120" t="s">
        <v>3541</v>
      </c>
      <c r="C53" s="127">
        <v>26</v>
      </c>
      <c r="D53" s="127">
        <v>0</v>
      </c>
      <c r="E53" s="127">
        <v>0</v>
      </c>
      <c r="F53" s="155">
        <f t="shared" si="1"/>
        <v>26</v>
      </c>
      <c r="G53" s="11"/>
      <c r="H53" s="11"/>
    </row>
    <row r="54" spans="1:8" s="88" customFormat="1" ht="15" customHeight="1">
      <c r="A54" s="59"/>
      <c r="B54" s="120" t="s">
        <v>3542</v>
      </c>
      <c r="C54" s="127">
        <v>136</v>
      </c>
      <c r="D54" s="127">
        <v>0</v>
      </c>
      <c r="E54" s="127">
        <v>0</v>
      </c>
      <c r="F54" s="114">
        <f t="shared" si="1"/>
        <v>136</v>
      </c>
      <c r="G54" s="11"/>
      <c r="H54" s="11"/>
    </row>
    <row r="55" spans="1:8" s="88" customFormat="1" ht="15" customHeight="1">
      <c r="A55" s="59"/>
      <c r="B55" s="120" t="s">
        <v>3618</v>
      </c>
      <c r="C55" s="127">
        <v>2</v>
      </c>
      <c r="D55" s="127">
        <v>0</v>
      </c>
      <c r="E55" s="127">
        <v>0</v>
      </c>
      <c r="F55" s="114">
        <f t="shared" si="1"/>
        <v>2</v>
      </c>
      <c r="G55" s="11"/>
      <c r="H55" s="11"/>
    </row>
    <row r="56" spans="1:8" s="88" customFormat="1" ht="15" customHeight="1">
      <c r="A56" s="59"/>
      <c r="B56" s="120" t="s">
        <v>3629</v>
      </c>
      <c r="C56" s="127">
        <v>2</v>
      </c>
      <c r="D56" s="127">
        <v>0</v>
      </c>
      <c r="E56" s="127">
        <v>0</v>
      </c>
      <c r="F56" s="114">
        <f t="shared" si="1"/>
        <v>2</v>
      </c>
      <c r="G56" s="11"/>
      <c r="H56" s="11"/>
    </row>
    <row r="57" spans="1:8" s="88" customFormat="1" ht="15" customHeight="1">
      <c r="A57" s="59"/>
      <c r="B57" s="120" t="s">
        <v>3655</v>
      </c>
      <c r="C57" s="127">
        <v>1</v>
      </c>
      <c r="D57" s="127">
        <v>0</v>
      </c>
      <c r="E57" s="127">
        <v>0</v>
      </c>
      <c r="F57" s="114">
        <f t="shared" si="1"/>
        <v>1</v>
      </c>
      <c r="G57" s="11"/>
      <c r="H57" s="11"/>
    </row>
    <row r="58" spans="1:8" s="88" customFormat="1" ht="15" customHeight="1">
      <c r="A58" s="59"/>
      <c r="B58" s="120" t="s">
        <v>3543</v>
      </c>
      <c r="C58" s="127">
        <v>9</v>
      </c>
      <c r="D58" s="127">
        <v>0</v>
      </c>
      <c r="E58" s="127">
        <v>0</v>
      </c>
      <c r="F58" s="114">
        <f t="shared" si="1"/>
        <v>9</v>
      </c>
      <c r="G58" s="11"/>
      <c r="H58" s="11"/>
    </row>
    <row r="59" spans="1:8" s="88" customFormat="1" ht="15" customHeight="1">
      <c r="A59" s="59"/>
      <c r="B59" s="120" t="s">
        <v>3631</v>
      </c>
      <c r="C59" s="127">
        <v>2</v>
      </c>
      <c r="D59" s="127">
        <v>0</v>
      </c>
      <c r="E59" s="127">
        <v>0</v>
      </c>
      <c r="F59" s="114">
        <f t="shared" si="1"/>
        <v>2</v>
      </c>
      <c r="G59" s="11"/>
      <c r="H59" s="11"/>
    </row>
    <row r="60" spans="1:8" s="88" customFormat="1" ht="15" customHeight="1">
      <c r="A60" s="59"/>
      <c r="B60" s="120" t="s">
        <v>3616</v>
      </c>
      <c r="C60" s="127">
        <v>2</v>
      </c>
      <c r="D60" s="127">
        <v>0</v>
      </c>
      <c r="E60" s="127">
        <v>0</v>
      </c>
      <c r="F60" s="114">
        <f t="shared" si="1"/>
        <v>2</v>
      </c>
      <c r="G60" s="11"/>
      <c r="H60" s="11"/>
    </row>
    <row r="61" spans="1:8" s="88" customFormat="1" ht="15" customHeight="1">
      <c r="A61" s="59"/>
      <c r="B61" s="120" t="s">
        <v>3544</v>
      </c>
      <c r="C61" s="127">
        <v>108</v>
      </c>
      <c r="D61" s="127">
        <v>0</v>
      </c>
      <c r="E61" s="127">
        <v>1</v>
      </c>
      <c r="F61" s="114">
        <f t="shared" si="1"/>
        <v>109</v>
      </c>
      <c r="G61" s="11"/>
      <c r="H61" s="11"/>
    </row>
    <row r="62" spans="1:8" s="88" customFormat="1" ht="15" customHeight="1">
      <c r="A62" s="59"/>
      <c r="B62" s="120" t="s">
        <v>3545</v>
      </c>
      <c r="C62" s="127">
        <v>12</v>
      </c>
      <c r="D62" s="127">
        <v>0</v>
      </c>
      <c r="E62" s="127">
        <v>0</v>
      </c>
      <c r="F62" s="114">
        <f t="shared" si="1"/>
        <v>12</v>
      </c>
      <c r="G62" s="11"/>
      <c r="H62" s="11"/>
    </row>
    <row r="63" spans="1:8" s="88" customFormat="1" ht="15" customHeight="1">
      <c r="A63" s="59"/>
      <c r="B63" s="120" t="s">
        <v>3546</v>
      </c>
      <c r="C63" s="127">
        <v>130</v>
      </c>
      <c r="D63" s="127">
        <v>2</v>
      </c>
      <c r="E63" s="127">
        <v>0</v>
      </c>
      <c r="F63" s="114">
        <f t="shared" si="1"/>
        <v>132</v>
      </c>
      <c r="G63" s="11"/>
      <c r="H63" s="11"/>
    </row>
    <row r="64" spans="1:8" s="88" customFormat="1" ht="15" customHeight="1">
      <c r="A64" s="59"/>
      <c r="B64" s="120" t="s">
        <v>3547</v>
      </c>
      <c r="C64" s="127">
        <v>8</v>
      </c>
      <c r="D64" s="127">
        <v>0</v>
      </c>
      <c r="E64" s="127">
        <v>0</v>
      </c>
      <c r="F64" s="114">
        <f t="shared" si="1"/>
        <v>8</v>
      </c>
      <c r="G64" s="11"/>
      <c r="H64" s="11"/>
    </row>
    <row r="65" spans="1:8" s="88" customFormat="1" ht="15" customHeight="1">
      <c r="A65" s="59"/>
      <c r="B65" s="120" t="s">
        <v>3548</v>
      </c>
      <c r="C65" s="127">
        <v>138</v>
      </c>
      <c r="D65" s="127">
        <v>1</v>
      </c>
      <c r="E65" s="127">
        <v>0</v>
      </c>
      <c r="F65" s="114">
        <f t="shared" si="1"/>
        <v>139</v>
      </c>
      <c r="G65" s="11"/>
      <c r="H65" s="11"/>
    </row>
    <row r="66" spans="1:8" s="88" customFormat="1" ht="15" customHeight="1">
      <c r="A66" s="59"/>
      <c r="B66" s="120" t="s">
        <v>3549</v>
      </c>
      <c r="C66" s="127">
        <v>26</v>
      </c>
      <c r="D66" s="127">
        <v>0</v>
      </c>
      <c r="E66" s="127">
        <v>0</v>
      </c>
      <c r="F66" s="114">
        <f t="shared" si="1"/>
        <v>26</v>
      </c>
      <c r="G66" s="11"/>
      <c r="H66" s="11"/>
    </row>
    <row r="67" spans="1:8" s="88" customFormat="1" ht="15" customHeight="1">
      <c r="A67" s="59"/>
      <c r="B67" s="120" t="s">
        <v>3550</v>
      </c>
      <c r="C67" s="127">
        <v>934</v>
      </c>
      <c r="D67" s="127">
        <v>0</v>
      </c>
      <c r="E67" s="127">
        <v>0</v>
      </c>
      <c r="F67" s="114">
        <f t="shared" si="1"/>
        <v>934</v>
      </c>
      <c r="G67" s="11"/>
      <c r="H67" s="11"/>
    </row>
    <row r="68" spans="1:8" s="88" customFormat="1" ht="15" customHeight="1">
      <c r="A68" s="59"/>
      <c r="B68" s="120" t="s">
        <v>3551</v>
      </c>
      <c r="C68" s="127">
        <v>94</v>
      </c>
      <c r="D68" s="127">
        <v>0</v>
      </c>
      <c r="E68" s="127">
        <v>0</v>
      </c>
      <c r="F68" s="114">
        <f t="shared" si="1"/>
        <v>94</v>
      </c>
      <c r="G68" s="11"/>
      <c r="H68" s="11"/>
    </row>
    <row r="69" spans="1:8" s="88" customFormat="1" ht="15" customHeight="1">
      <c r="A69" s="59"/>
      <c r="B69" s="120" t="s">
        <v>3552</v>
      </c>
      <c r="C69" s="127">
        <v>90</v>
      </c>
      <c r="D69" s="127">
        <v>0</v>
      </c>
      <c r="E69" s="127">
        <v>0</v>
      </c>
      <c r="F69" s="114">
        <f t="shared" si="1"/>
        <v>90</v>
      </c>
      <c r="G69" s="11"/>
      <c r="H69" s="11"/>
    </row>
    <row r="70" spans="1:8" s="88" customFormat="1" ht="15" customHeight="1">
      <c r="A70" s="59"/>
      <c r="B70" s="120" t="s">
        <v>3665</v>
      </c>
      <c r="C70" s="127">
        <v>1</v>
      </c>
      <c r="D70" s="127">
        <v>0</v>
      </c>
      <c r="E70" s="127">
        <v>0</v>
      </c>
      <c r="F70" s="114">
        <f t="shared" si="1"/>
        <v>1</v>
      </c>
      <c r="G70" s="11"/>
      <c r="H70" s="11"/>
    </row>
    <row r="71" spans="1:8" s="88" customFormat="1" ht="15" customHeight="1">
      <c r="A71" s="59"/>
      <c r="B71" s="120" t="s">
        <v>3553</v>
      </c>
      <c r="C71" s="127">
        <v>60</v>
      </c>
      <c r="D71" s="127">
        <v>0</v>
      </c>
      <c r="E71" s="127">
        <v>0</v>
      </c>
      <c r="F71" s="114">
        <f t="shared" si="1"/>
        <v>60</v>
      </c>
      <c r="G71" s="11"/>
      <c r="H71" s="11"/>
    </row>
    <row r="72" spans="1:8" s="88" customFormat="1" ht="15" customHeight="1">
      <c r="A72" s="59"/>
      <c r="B72" s="120" t="s">
        <v>3554</v>
      </c>
      <c r="C72" s="127">
        <v>5</v>
      </c>
      <c r="D72" s="127">
        <v>0</v>
      </c>
      <c r="E72" s="127">
        <v>0</v>
      </c>
      <c r="F72" s="114">
        <f t="shared" si="1"/>
        <v>5</v>
      </c>
      <c r="G72" s="11"/>
      <c r="H72" s="11"/>
    </row>
    <row r="73" spans="1:8" s="88" customFormat="1" ht="15" customHeight="1">
      <c r="A73" s="59"/>
      <c r="B73" s="120" t="s">
        <v>3555</v>
      </c>
      <c r="C73" s="127">
        <v>1</v>
      </c>
      <c r="D73" s="127">
        <v>0</v>
      </c>
      <c r="E73" s="127">
        <v>0</v>
      </c>
      <c r="F73" s="114">
        <f t="shared" si="1"/>
        <v>1</v>
      </c>
      <c r="G73" s="11"/>
      <c r="H73" s="11"/>
    </row>
    <row r="74" spans="1:8" s="88" customFormat="1" ht="15" customHeight="1">
      <c r="A74" s="59"/>
      <c r="B74" s="120" t="s">
        <v>3556</v>
      </c>
      <c r="C74" s="127">
        <v>7</v>
      </c>
      <c r="D74" s="127">
        <v>0</v>
      </c>
      <c r="E74" s="127">
        <v>0</v>
      </c>
      <c r="F74" s="114">
        <f t="shared" si="1"/>
        <v>7</v>
      </c>
      <c r="G74" s="11"/>
      <c r="H74" s="11"/>
    </row>
    <row r="75" spans="1:8" s="88" customFormat="1" ht="15" customHeight="1">
      <c r="A75" s="59"/>
      <c r="B75" s="120" t="s">
        <v>3557</v>
      </c>
      <c r="C75" s="127">
        <v>7</v>
      </c>
      <c r="D75" s="127">
        <v>0</v>
      </c>
      <c r="E75" s="127">
        <v>0</v>
      </c>
      <c r="F75" s="114">
        <f t="shared" si="1"/>
        <v>7</v>
      </c>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320"/>
      <c r="B81" s="121"/>
      <c r="C81" s="320"/>
      <c r="D81" s="320"/>
      <c r="E81" s="320"/>
      <c r="F81" s="320"/>
    </row>
    <row r="82" spans="1:6" s="15" customFormat="1" ht="15" customHeight="1">
      <c r="A82" s="90"/>
      <c r="B82" s="318"/>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topLeftCell="A13" workbookViewId="0">
      <selection activeCell="A29" sqref="A29:XFD4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10" s="2" customFormat="1" ht="15.75" customHeight="1">
      <c r="A1" s="330" t="s">
        <v>33</v>
      </c>
      <c r="B1" s="331"/>
      <c r="C1" s="332"/>
      <c r="D1" s="1"/>
      <c r="E1" s="342" t="s">
        <v>102</v>
      </c>
      <c r="F1" s="342"/>
    </row>
    <row r="2" spans="1:10" s="2" customFormat="1" ht="5.25" customHeight="1">
      <c r="A2" s="47"/>
      <c r="B2" s="48"/>
      <c r="C2" s="1"/>
      <c r="D2" s="1"/>
      <c r="E2" s="1"/>
      <c r="F2" s="1"/>
    </row>
    <row r="3" spans="1:10" s="2" customFormat="1" ht="15" customHeight="1">
      <c r="A3" s="42" t="s">
        <v>84</v>
      </c>
      <c r="B3" s="42"/>
      <c r="C3" s="4"/>
      <c r="D3" s="4"/>
      <c r="E3" s="4"/>
      <c r="F3" s="4"/>
    </row>
    <row r="4" spans="1:10" s="2" customFormat="1" ht="15" customHeight="1">
      <c r="A4" s="43" t="s">
        <v>3495</v>
      </c>
      <c r="B4" s="43"/>
      <c r="C4" s="5"/>
      <c r="D4" s="5"/>
      <c r="E4" s="5"/>
      <c r="F4" s="5"/>
      <c r="G4" s="6"/>
    </row>
    <row r="5" spans="1:10" s="8" customFormat="1" ht="6" customHeight="1">
      <c r="A5" s="49"/>
      <c r="B5" s="50"/>
      <c r="C5" s="7"/>
      <c r="D5" s="7"/>
      <c r="E5" s="7"/>
      <c r="F5" s="7"/>
    </row>
    <row r="6" spans="1:10" s="8" customFormat="1" ht="15" customHeight="1" thickBot="1">
      <c r="A6" s="337" t="s">
        <v>3664</v>
      </c>
      <c r="B6" s="338"/>
      <c r="C6" s="9"/>
      <c r="D6" s="9"/>
    </row>
    <row r="7" spans="1:10" s="2" customFormat="1" ht="21.75" customHeight="1">
      <c r="A7" s="51"/>
      <c r="B7" s="339"/>
      <c r="C7" s="341"/>
      <c r="D7" s="341"/>
      <c r="E7" s="341"/>
      <c r="F7" s="224"/>
    </row>
    <row r="8" spans="1:10" s="2" customFormat="1" ht="21.75" customHeight="1">
      <c r="A8" s="52"/>
      <c r="B8" s="340"/>
      <c r="C8" s="45" t="s">
        <v>35</v>
      </c>
      <c r="D8" s="45" t="s">
        <v>36</v>
      </c>
      <c r="E8" s="45" t="s">
        <v>37</v>
      </c>
      <c r="F8" s="45" t="s">
        <v>38</v>
      </c>
    </row>
    <row r="9" spans="1:10" s="8" customFormat="1" ht="26.25" customHeight="1">
      <c r="A9" s="53"/>
      <c r="B9" s="54" t="s">
        <v>38</v>
      </c>
      <c r="C9" s="155">
        <f>SUM(C12:C15)</f>
        <v>203</v>
      </c>
      <c r="D9" s="155">
        <f t="shared" ref="D9:F9" si="0">SUM(D12:D15)</f>
        <v>2</v>
      </c>
      <c r="E9" s="155">
        <f t="shared" si="0"/>
        <v>1</v>
      </c>
      <c r="F9" s="155">
        <f t="shared" si="0"/>
        <v>206</v>
      </c>
      <c r="G9" s="10"/>
      <c r="H9" s="10"/>
      <c r="I9" s="10"/>
      <c r="J9" s="10"/>
    </row>
    <row r="10" spans="1:10" s="8" customFormat="1" ht="11.25" customHeight="1">
      <c r="A10" s="53"/>
      <c r="B10" s="55"/>
      <c r="C10" s="296"/>
      <c r="D10" s="296"/>
      <c r="E10" s="296"/>
      <c r="F10" s="296"/>
      <c r="G10" s="10"/>
      <c r="H10" s="10"/>
      <c r="I10" s="10"/>
      <c r="J10" s="10"/>
    </row>
    <row r="11" spans="1:10" s="8" customFormat="1" ht="13.5" customHeight="1">
      <c r="A11" s="53"/>
      <c r="B11" s="55" t="s">
        <v>9</v>
      </c>
      <c r="C11" s="296"/>
      <c r="D11" s="296"/>
      <c r="E11" s="296"/>
      <c r="F11" s="296"/>
      <c r="G11" s="10"/>
      <c r="H11" s="10"/>
      <c r="I11" s="10"/>
      <c r="J11" s="10"/>
    </row>
    <row r="12" spans="1:10" s="8" customFormat="1" ht="13.5" customHeight="1">
      <c r="A12" s="56"/>
      <c r="B12" s="57" t="s">
        <v>5</v>
      </c>
      <c r="C12" s="314">
        <f>C18</f>
        <v>35</v>
      </c>
      <c r="D12" s="314">
        <f t="shared" ref="D12:E12" si="1">D18</f>
        <v>0</v>
      </c>
      <c r="E12" s="314">
        <f t="shared" si="1"/>
        <v>0</v>
      </c>
      <c r="F12" s="155">
        <f>F18</f>
        <v>35</v>
      </c>
      <c r="G12" s="10"/>
      <c r="H12" s="10"/>
      <c r="I12" s="10"/>
      <c r="J12" s="10"/>
    </row>
    <row r="13" spans="1:10" s="8" customFormat="1" ht="13.5" customHeight="1">
      <c r="A13" s="56"/>
      <c r="B13" s="57" t="s">
        <v>6</v>
      </c>
      <c r="C13" s="314">
        <f>SUM(C19:C26)</f>
        <v>20</v>
      </c>
      <c r="D13" s="314">
        <f t="shared" ref="D13:E13" si="2">SUM(D19:D26)</f>
        <v>0</v>
      </c>
      <c r="E13" s="314">
        <f t="shared" si="2"/>
        <v>1</v>
      </c>
      <c r="F13" s="155">
        <f>SUM(F19:F26)</f>
        <v>21</v>
      </c>
      <c r="G13" s="10"/>
      <c r="H13" s="10"/>
      <c r="I13" s="10"/>
      <c r="J13" s="10"/>
    </row>
    <row r="14" spans="1:10" s="8" customFormat="1" ht="13.5" customHeight="1">
      <c r="A14" s="56"/>
      <c r="B14" s="57" t="s">
        <v>44</v>
      </c>
      <c r="C14" s="314">
        <f>SUM(C27:C28)</f>
        <v>57</v>
      </c>
      <c r="D14" s="314">
        <f t="shared" ref="D14:E14" si="3">SUM(D27:D28)</f>
        <v>0</v>
      </c>
      <c r="E14" s="314">
        <f t="shared" si="3"/>
        <v>0</v>
      </c>
      <c r="F14" s="155">
        <f>SUM(F27:F28)</f>
        <v>57</v>
      </c>
      <c r="G14" s="10"/>
      <c r="H14" s="10"/>
      <c r="I14" s="10"/>
      <c r="J14" s="10"/>
    </row>
    <row r="15" spans="1:10" s="8" customFormat="1" ht="13.5" customHeight="1">
      <c r="A15" s="56"/>
      <c r="B15" s="57" t="s">
        <v>7</v>
      </c>
      <c r="C15" s="314">
        <f>SUM(C29:C45)</f>
        <v>91</v>
      </c>
      <c r="D15" s="314">
        <f t="shared" ref="D15:E15" si="4">SUM(D29:D45)</f>
        <v>2</v>
      </c>
      <c r="E15" s="314">
        <f t="shared" si="4"/>
        <v>0</v>
      </c>
      <c r="F15" s="155">
        <f>SUM(F29:F45)</f>
        <v>93</v>
      </c>
      <c r="G15" s="10"/>
      <c r="H15" s="10"/>
      <c r="I15" s="10"/>
      <c r="J15" s="10"/>
    </row>
    <row r="16" spans="1:10" s="8" customFormat="1" ht="9" customHeight="1">
      <c r="A16" s="56"/>
      <c r="B16" s="57"/>
      <c r="C16" s="241"/>
      <c r="D16" s="241"/>
      <c r="E16" s="241"/>
      <c r="F16" s="241"/>
      <c r="G16" s="10"/>
      <c r="H16" s="10"/>
      <c r="I16" s="10"/>
      <c r="J16" s="10"/>
    </row>
    <row r="17" spans="1:68" s="8" customFormat="1" ht="13.5" customHeight="1">
      <c r="A17" s="56"/>
      <c r="B17" s="55" t="s">
        <v>10</v>
      </c>
      <c r="C17" s="241"/>
      <c r="D17" s="241"/>
      <c r="E17" s="241"/>
      <c r="F17" s="241"/>
      <c r="G17" s="291"/>
      <c r="H17" s="291"/>
      <c r="I17" s="291"/>
      <c r="J17" s="10"/>
    </row>
    <row r="18" spans="1:68" s="88" customFormat="1" ht="15" customHeight="1">
      <c r="A18" s="58"/>
      <c r="B18" s="120" t="s">
        <v>3509</v>
      </c>
      <c r="C18" s="242">
        <v>35</v>
      </c>
      <c r="D18" s="242">
        <v>0</v>
      </c>
      <c r="E18" s="242">
        <v>0</v>
      </c>
      <c r="F18" s="155">
        <f>SUM(C18:E18)</f>
        <v>35</v>
      </c>
      <c r="G18" s="235"/>
      <c r="H18" s="235"/>
      <c r="I18" s="291"/>
      <c r="J18" s="10"/>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0" t="s">
        <v>3513</v>
      </c>
      <c r="C19" s="242">
        <v>3</v>
      </c>
      <c r="D19" s="242">
        <v>0</v>
      </c>
      <c r="E19" s="242">
        <v>0</v>
      </c>
      <c r="F19" s="155">
        <f t="shared" ref="F19:F45" si="5">SUM(C19:E19)</f>
        <v>3</v>
      </c>
      <c r="G19" s="235"/>
      <c r="H19" s="235"/>
      <c r="I19" s="291"/>
      <c r="J19" s="10"/>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0" t="s">
        <v>3516</v>
      </c>
      <c r="C20" s="242">
        <v>3</v>
      </c>
      <c r="D20" s="242">
        <v>0</v>
      </c>
      <c r="E20" s="242">
        <v>0</v>
      </c>
      <c r="F20" s="155">
        <f t="shared" si="5"/>
        <v>3</v>
      </c>
      <c r="G20" s="235"/>
      <c r="H20" s="235"/>
      <c r="I20" s="291"/>
      <c r="J20" s="10"/>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0" t="s">
        <v>3517</v>
      </c>
      <c r="C21" s="242">
        <v>3</v>
      </c>
      <c r="D21" s="242">
        <v>0</v>
      </c>
      <c r="E21" s="242">
        <v>0</v>
      </c>
      <c r="F21" s="155">
        <f t="shared" si="5"/>
        <v>3</v>
      </c>
      <c r="G21" s="235"/>
      <c r="H21" s="235"/>
      <c r="I21" s="291"/>
      <c r="J21" s="10"/>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0" t="s">
        <v>3519</v>
      </c>
      <c r="C22" s="242">
        <v>1</v>
      </c>
      <c r="D22" s="242">
        <v>0</v>
      </c>
      <c r="E22" s="242">
        <v>0</v>
      </c>
      <c r="F22" s="155">
        <f t="shared" si="5"/>
        <v>1</v>
      </c>
      <c r="G22" s="235"/>
      <c r="H22" s="235"/>
      <c r="I22" s="291"/>
      <c r="J22" s="10"/>
    </row>
    <row r="23" spans="1:68" s="88" customFormat="1" ht="15" customHeight="1">
      <c r="A23" s="59"/>
      <c r="B23" s="120" t="s">
        <v>3520</v>
      </c>
      <c r="C23" s="242">
        <v>1</v>
      </c>
      <c r="D23" s="242">
        <v>0</v>
      </c>
      <c r="E23" s="242">
        <v>0</v>
      </c>
      <c r="F23" s="155">
        <f t="shared" si="5"/>
        <v>1</v>
      </c>
      <c r="G23" s="235"/>
      <c r="H23" s="235"/>
      <c r="I23" s="291"/>
      <c r="J23" s="10"/>
    </row>
    <row r="24" spans="1:68" s="88" customFormat="1" ht="15" customHeight="1">
      <c r="A24" s="59"/>
      <c r="B24" s="120" t="s">
        <v>3524</v>
      </c>
      <c r="C24" s="242">
        <v>4</v>
      </c>
      <c r="D24" s="242">
        <v>0</v>
      </c>
      <c r="E24" s="242">
        <v>1</v>
      </c>
      <c r="F24" s="155">
        <f t="shared" si="5"/>
        <v>5</v>
      </c>
      <c r="G24" s="235"/>
      <c r="H24" s="235"/>
      <c r="I24" s="291"/>
      <c r="J24" s="10"/>
    </row>
    <row r="25" spans="1:68" s="88" customFormat="1" ht="15" customHeight="1">
      <c r="A25" s="59"/>
      <c r="B25" s="120" t="s">
        <v>3528</v>
      </c>
      <c r="C25" s="242">
        <v>4</v>
      </c>
      <c r="D25" s="242">
        <v>0</v>
      </c>
      <c r="E25" s="242">
        <v>0</v>
      </c>
      <c r="F25" s="155">
        <f t="shared" si="5"/>
        <v>4</v>
      </c>
      <c r="G25" s="235"/>
      <c r="H25" s="235"/>
      <c r="I25" s="291"/>
      <c r="J25" s="10"/>
    </row>
    <row r="26" spans="1:68" s="88" customFormat="1" ht="15" customHeight="1">
      <c r="A26" s="59"/>
      <c r="B26" s="120" t="s">
        <v>3529</v>
      </c>
      <c r="C26" s="242">
        <v>1</v>
      </c>
      <c r="D26" s="242">
        <v>0</v>
      </c>
      <c r="E26" s="242">
        <v>0</v>
      </c>
      <c r="F26" s="155">
        <f t="shared" si="5"/>
        <v>1</v>
      </c>
      <c r="G26" s="235"/>
      <c r="H26" s="235"/>
      <c r="I26" s="291"/>
      <c r="J26" s="10"/>
    </row>
    <row r="27" spans="1:68" s="88" customFormat="1" ht="15" customHeight="1">
      <c r="A27" s="59"/>
      <c r="B27" s="120" t="s">
        <v>3532</v>
      </c>
      <c r="C27" s="242">
        <v>12</v>
      </c>
      <c r="D27" s="242">
        <v>0</v>
      </c>
      <c r="E27" s="242">
        <v>0</v>
      </c>
      <c r="F27" s="155">
        <f t="shared" si="5"/>
        <v>12</v>
      </c>
      <c r="G27" s="235"/>
      <c r="H27" s="235"/>
      <c r="I27" s="291"/>
      <c r="J27" s="10"/>
    </row>
    <row r="28" spans="1:68" s="88" customFormat="1" ht="15" customHeight="1">
      <c r="A28" s="58"/>
      <c r="B28" s="120" t="s">
        <v>3534</v>
      </c>
      <c r="C28" s="242">
        <v>45</v>
      </c>
      <c r="D28" s="242">
        <v>0</v>
      </c>
      <c r="E28" s="242">
        <v>0</v>
      </c>
      <c r="F28" s="155">
        <f t="shared" si="5"/>
        <v>45</v>
      </c>
      <c r="G28" s="235"/>
      <c r="H28" s="235"/>
      <c r="I28" s="291"/>
      <c r="J28" s="10"/>
    </row>
    <row r="29" spans="1:68" s="88" customFormat="1" ht="15" customHeight="1">
      <c r="A29" s="59"/>
      <c r="B29" s="120" t="s">
        <v>3535</v>
      </c>
      <c r="C29" s="242">
        <v>6</v>
      </c>
      <c r="D29" s="242">
        <v>0</v>
      </c>
      <c r="E29" s="242">
        <v>0</v>
      </c>
      <c r="F29" s="155">
        <f t="shared" si="5"/>
        <v>6</v>
      </c>
      <c r="G29" s="235"/>
      <c r="H29" s="235"/>
      <c r="I29" s="291"/>
      <c r="J29" s="10"/>
    </row>
    <row r="30" spans="1:68" s="88" customFormat="1" ht="15" customHeight="1">
      <c r="A30" s="59"/>
      <c r="B30" s="120" t="s">
        <v>3536</v>
      </c>
      <c r="C30" s="242">
        <v>4</v>
      </c>
      <c r="D30" s="242">
        <v>0</v>
      </c>
      <c r="E30" s="242">
        <v>0</v>
      </c>
      <c r="F30" s="155">
        <f t="shared" si="5"/>
        <v>4</v>
      </c>
      <c r="G30" s="235"/>
      <c r="H30" s="235"/>
      <c r="I30" s="291"/>
      <c r="J30" s="10"/>
    </row>
    <row r="31" spans="1:68" s="88" customFormat="1" ht="15" customHeight="1">
      <c r="A31" s="59"/>
      <c r="B31" s="120" t="s">
        <v>3537</v>
      </c>
      <c r="C31" s="242">
        <v>15</v>
      </c>
      <c r="D31" s="242">
        <v>0</v>
      </c>
      <c r="E31" s="242">
        <v>0</v>
      </c>
      <c r="F31" s="155">
        <f t="shared" si="5"/>
        <v>15</v>
      </c>
      <c r="G31" s="235"/>
      <c r="H31" s="235"/>
      <c r="I31" s="291"/>
      <c r="J31" s="10"/>
    </row>
    <row r="32" spans="1:68" s="88" customFormat="1" ht="15" customHeight="1">
      <c r="A32" s="59"/>
      <c r="B32" s="120" t="s">
        <v>3538</v>
      </c>
      <c r="C32" s="242">
        <v>14</v>
      </c>
      <c r="D32" s="242">
        <v>0</v>
      </c>
      <c r="E32" s="242">
        <v>0</v>
      </c>
      <c r="F32" s="155">
        <f t="shared" si="5"/>
        <v>14</v>
      </c>
      <c r="G32" s="235"/>
      <c r="H32" s="235"/>
      <c r="I32" s="291"/>
      <c r="J32" s="10"/>
    </row>
    <row r="33" spans="1:10" s="88" customFormat="1" ht="15" customHeight="1">
      <c r="A33" s="59"/>
      <c r="B33" s="120" t="s">
        <v>3540</v>
      </c>
      <c r="C33" s="242">
        <v>1</v>
      </c>
      <c r="D33" s="242">
        <v>0</v>
      </c>
      <c r="E33" s="242">
        <v>0</v>
      </c>
      <c r="F33" s="155">
        <f t="shared" si="5"/>
        <v>1</v>
      </c>
      <c r="G33" s="235"/>
      <c r="H33" s="235"/>
      <c r="I33" s="291"/>
      <c r="J33" s="10"/>
    </row>
    <row r="34" spans="1:10" s="88" customFormat="1" ht="15" customHeight="1">
      <c r="A34" s="59"/>
      <c r="B34" s="120" t="s">
        <v>3542</v>
      </c>
      <c r="C34" s="242">
        <v>19</v>
      </c>
      <c r="D34" s="242">
        <v>1</v>
      </c>
      <c r="E34" s="242">
        <v>0</v>
      </c>
      <c r="F34" s="155">
        <f t="shared" si="5"/>
        <v>20</v>
      </c>
      <c r="G34" s="235"/>
      <c r="H34" s="235"/>
      <c r="I34" s="291"/>
      <c r="J34" s="10"/>
    </row>
    <row r="35" spans="1:10" s="88" customFormat="1" ht="25.15" customHeight="1">
      <c r="A35" s="59"/>
      <c r="B35" s="120" t="s">
        <v>3543</v>
      </c>
      <c r="C35" s="242">
        <v>2</v>
      </c>
      <c r="D35" s="242">
        <v>0</v>
      </c>
      <c r="E35" s="242">
        <v>0</v>
      </c>
      <c r="F35" s="155">
        <f t="shared" si="5"/>
        <v>2</v>
      </c>
      <c r="G35" s="235"/>
      <c r="H35" s="235"/>
      <c r="I35" s="291"/>
      <c r="J35" s="10"/>
    </row>
    <row r="36" spans="1:10" s="88" customFormat="1" ht="15" customHeight="1">
      <c r="A36" s="59"/>
      <c r="B36" s="120" t="s">
        <v>3631</v>
      </c>
      <c r="C36" s="242">
        <v>1</v>
      </c>
      <c r="D36" s="242">
        <v>0</v>
      </c>
      <c r="E36" s="242">
        <v>0</v>
      </c>
      <c r="F36" s="155">
        <f t="shared" si="5"/>
        <v>1</v>
      </c>
      <c r="G36" s="235"/>
      <c r="H36" s="235"/>
      <c r="I36" s="291"/>
      <c r="J36" s="10"/>
    </row>
    <row r="37" spans="1:10" s="88" customFormat="1" ht="15" customHeight="1">
      <c r="A37" s="59"/>
      <c r="B37" s="120" t="s">
        <v>3616</v>
      </c>
      <c r="C37" s="242">
        <v>1</v>
      </c>
      <c r="D37" s="242">
        <v>0</v>
      </c>
      <c r="E37" s="242">
        <v>0</v>
      </c>
      <c r="F37" s="155">
        <f t="shared" si="5"/>
        <v>1</v>
      </c>
      <c r="G37" s="235"/>
      <c r="H37" s="235"/>
      <c r="I37" s="291"/>
      <c r="J37" s="10"/>
    </row>
    <row r="38" spans="1:10" s="88" customFormat="1" ht="15" customHeight="1">
      <c r="A38" s="59"/>
      <c r="B38" s="120" t="s">
        <v>3654</v>
      </c>
      <c r="C38" s="242">
        <v>1</v>
      </c>
      <c r="D38" s="242">
        <v>0</v>
      </c>
      <c r="E38" s="242">
        <v>0</v>
      </c>
      <c r="F38" s="155">
        <f t="shared" si="5"/>
        <v>1</v>
      </c>
      <c r="G38" s="235"/>
      <c r="H38" s="235"/>
      <c r="I38" s="291"/>
      <c r="J38" s="10"/>
    </row>
    <row r="39" spans="1:10" s="88" customFormat="1" ht="15" customHeight="1">
      <c r="A39" s="59"/>
      <c r="B39" s="120" t="s">
        <v>3627</v>
      </c>
      <c r="C39" s="242">
        <v>1</v>
      </c>
      <c r="D39" s="242">
        <v>0</v>
      </c>
      <c r="E39" s="242">
        <v>0</v>
      </c>
      <c r="F39" s="155">
        <f t="shared" si="5"/>
        <v>1</v>
      </c>
      <c r="G39" s="235"/>
      <c r="H39" s="235"/>
      <c r="I39" s="291"/>
      <c r="J39" s="10"/>
    </row>
    <row r="40" spans="1:10" s="88" customFormat="1" ht="15" customHeight="1">
      <c r="A40" s="59"/>
      <c r="B40" s="120" t="s">
        <v>3546</v>
      </c>
      <c r="C40" s="242">
        <v>11</v>
      </c>
      <c r="D40" s="242">
        <v>1</v>
      </c>
      <c r="E40" s="242">
        <v>0</v>
      </c>
      <c r="F40" s="155">
        <f t="shared" si="5"/>
        <v>12</v>
      </c>
      <c r="G40" s="235"/>
      <c r="H40" s="235"/>
      <c r="I40" s="291"/>
      <c r="J40" s="10"/>
    </row>
    <row r="41" spans="1:10" s="88" customFormat="1" ht="15" customHeight="1">
      <c r="A41" s="59"/>
      <c r="B41" s="120" t="s">
        <v>3549</v>
      </c>
      <c r="C41" s="127">
        <v>3</v>
      </c>
      <c r="D41" s="127">
        <v>0</v>
      </c>
      <c r="E41" s="127">
        <v>0</v>
      </c>
      <c r="F41" s="155">
        <f t="shared" si="5"/>
        <v>3</v>
      </c>
      <c r="G41" s="235"/>
      <c r="H41" s="235"/>
      <c r="I41" s="291"/>
      <c r="J41" s="10"/>
    </row>
    <row r="42" spans="1:10" s="88" customFormat="1" ht="15" customHeight="1">
      <c r="A42" s="59"/>
      <c r="B42" s="120" t="s">
        <v>3624</v>
      </c>
      <c r="C42" s="127">
        <v>1</v>
      </c>
      <c r="D42" s="127">
        <v>0</v>
      </c>
      <c r="E42" s="127">
        <v>0</v>
      </c>
      <c r="F42" s="155">
        <f t="shared" si="5"/>
        <v>1</v>
      </c>
      <c r="G42" s="235"/>
      <c r="H42" s="235"/>
      <c r="I42" s="291"/>
      <c r="J42" s="10"/>
    </row>
    <row r="43" spans="1:10" s="88" customFormat="1" ht="15" customHeight="1">
      <c r="A43" s="59"/>
      <c r="B43" s="120" t="s">
        <v>3553</v>
      </c>
      <c r="C43" s="127">
        <v>3</v>
      </c>
      <c r="D43" s="127">
        <v>0</v>
      </c>
      <c r="E43" s="127">
        <v>0</v>
      </c>
      <c r="F43" s="155">
        <f t="shared" si="5"/>
        <v>3</v>
      </c>
      <c r="G43" s="235"/>
      <c r="H43" s="235"/>
      <c r="I43" s="291"/>
      <c r="J43" s="10"/>
    </row>
    <row r="44" spans="1:10" s="88" customFormat="1" ht="15" customHeight="1">
      <c r="A44" s="59"/>
      <c r="B44" s="120" t="s">
        <v>3555</v>
      </c>
      <c r="C44" s="127">
        <v>2</v>
      </c>
      <c r="D44" s="127">
        <v>0</v>
      </c>
      <c r="E44" s="127">
        <v>0</v>
      </c>
      <c r="F44" s="155">
        <f t="shared" si="5"/>
        <v>2</v>
      </c>
      <c r="G44" s="235"/>
      <c r="H44" s="235"/>
      <c r="I44" s="291"/>
      <c r="J44" s="10"/>
    </row>
    <row r="45" spans="1:10" s="88" customFormat="1" ht="15" customHeight="1">
      <c r="A45" s="59"/>
      <c r="B45" s="120" t="s">
        <v>3556</v>
      </c>
      <c r="C45" s="127">
        <v>6</v>
      </c>
      <c r="D45" s="127">
        <v>0</v>
      </c>
      <c r="E45" s="127">
        <v>0</v>
      </c>
      <c r="F45" s="155">
        <f t="shared" si="5"/>
        <v>6</v>
      </c>
      <c r="G45" s="235"/>
      <c r="H45" s="235"/>
      <c r="I45" s="291"/>
      <c r="J45" s="10"/>
    </row>
    <row r="46" spans="1:10" s="88" customFormat="1" ht="15" customHeight="1">
      <c r="A46" s="59"/>
      <c r="B46" s="120"/>
      <c r="C46" s="127"/>
      <c r="D46" s="127"/>
      <c r="E46" s="127"/>
      <c r="F46" s="155"/>
      <c r="G46" s="11"/>
      <c r="H46" s="11"/>
    </row>
    <row r="47" spans="1:10" s="88" customFormat="1" ht="15" customHeight="1">
      <c r="A47" s="59"/>
      <c r="B47" s="120"/>
      <c r="C47" s="127"/>
      <c r="D47" s="127"/>
      <c r="E47" s="127"/>
      <c r="F47" s="155"/>
      <c r="G47" s="11"/>
      <c r="H47" s="11"/>
    </row>
    <row r="48" spans="1:10" s="88" customFormat="1" ht="15" customHeight="1">
      <c r="A48" s="59"/>
      <c r="B48" s="120"/>
      <c r="C48" s="127"/>
      <c r="D48" s="127"/>
      <c r="E48" s="127"/>
      <c r="F48" s="155"/>
      <c r="G48" s="11"/>
      <c r="H48" s="11"/>
    </row>
    <row r="49" spans="1:8" s="88" customFormat="1" ht="15" customHeight="1">
      <c r="A49" s="59"/>
      <c r="B49" s="120"/>
      <c r="C49" s="127"/>
      <c r="D49" s="127"/>
      <c r="E49" s="127"/>
      <c r="F49" s="155"/>
      <c r="G49" s="11"/>
      <c r="H49" s="11"/>
    </row>
    <row r="50" spans="1:8" s="88" customFormat="1" ht="15" customHeight="1">
      <c r="A50" s="59"/>
      <c r="B50" s="120"/>
      <c r="C50" s="127"/>
      <c r="D50" s="127"/>
      <c r="E50" s="127"/>
      <c r="F50" s="155"/>
      <c r="G50" s="11"/>
      <c r="H50" s="11"/>
    </row>
    <row r="51" spans="1:8" s="88" customFormat="1" ht="15" customHeight="1">
      <c r="A51" s="59"/>
      <c r="B51" s="120"/>
      <c r="C51" s="127"/>
      <c r="D51" s="127"/>
      <c r="E51" s="127"/>
      <c r="F51" s="155"/>
      <c r="G51" s="11"/>
      <c r="H51" s="11"/>
    </row>
    <row r="52" spans="1:8" s="88" customFormat="1" ht="15" customHeight="1">
      <c r="A52" s="59"/>
      <c r="B52" s="120"/>
      <c r="C52" s="127"/>
      <c r="D52" s="127"/>
      <c r="E52" s="127"/>
      <c r="F52" s="155"/>
      <c r="G52" s="11"/>
      <c r="H52" s="11"/>
    </row>
    <row r="53" spans="1:8" s="88" customFormat="1" ht="15" customHeight="1">
      <c r="A53" s="59"/>
      <c r="B53" s="120"/>
      <c r="C53" s="127"/>
      <c r="D53" s="127"/>
      <c r="E53" s="127"/>
      <c r="F53" s="155"/>
      <c r="G53" s="11"/>
      <c r="H53" s="11"/>
    </row>
    <row r="54" spans="1:8" s="88" customFormat="1" ht="15" customHeight="1">
      <c r="A54" s="59"/>
      <c r="B54" s="120"/>
      <c r="C54" s="127"/>
      <c r="D54" s="127"/>
      <c r="E54" s="127"/>
      <c r="F54" s="114"/>
      <c r="G54" s="11"/>
      <c r="H54" s="11"/>
    </row>
    <row r="55" spans="1:8" s="88" customFormat="1" ht="15" customHeight="1">
      <c r="A55" s="59"/>
      <c r="B55" s="120"/>
      <c r="C55" s="127"/>
      <c r="D55" s="127"/>
      <c r="E55" s="127"/>
      <c r="F55" s="114"/>
      <c r="G55" s="11"/>
      <c r="H55" s="11"/>
    </row>
    <row r="56" spans="1:8" s="88" customFormat="1" ht="15" customHeight="1">
      <c r="A56" s="59"/>
      <c r="B56" s="120"/>
      <c r="C56" s="127"/>
      <c r="D56" s="127"/>
      <c r="E56" s="127"/>
      <c r="F56" s="114"/>
      <c r="G56" s="11"/>
      <c r="H56" s="11"/>
    </row>
    <row r="57" spans="1:8" s="88" customFormat="1" ht="15" customHeight="1">
      <c r="A57" s="59"/>
      <c r="B57" s="120"/>
      <c r="C57" s="127"/>
      <c r="D57" s="127"/>
      <c r="E57" s="127"/>
      <c r="F57" s="114"/>
      <c r="G57" s="11"/>
      <c r="H57" s="11"/>
    </row>
    <row r="58" spans="1:8" s="88" customFormat="1" ht="15" customHeight="1">
      <c r="A58" s="59"/>
      <c r="B58" s="120"/>
      <c r="C58" s="127"/>
      <c r="D58" s="127"/>
      <c r="E58" s="127"/>
      <c r="F58" s="114"/>
      <c r="G58" s="11"/>
      <c r="H58" s="11"/>
    </row>
    <row r="59" spans="1:8" s="88" customFormat="1" ht="15" customHeight="1">
      <c r="A59" s="59"/>
      <c r="B59" s="120"/>
      <c r="C59" s="127"/>
      <c r="D59" s="127"/>
      <c r="E59" s="127"/>
      <c r="F59" s="114"/>
      <c r="G59" s="11"/>
      <c r="H59" s="11"/>
    </row>
    <row r="60" spans="1:8" s="88" customFormat="1" ht="15" customHeight="1">
      <c r="A60" s="59"/>
      <c r="B60" s="120"/>
      <c r="C60" s="127"/>
      <c r="D60" s="127"/>
      <c r="E60" s="127"/>
      <c r="F60" s="114"/>
      <c r="G60" s="11"/>
      <c r="H60" s="11"/>
    </row>
    <row r="61" spans="1:8" s="88" customFormat="1" ht="15" customHeight="1">
      <c r="A61" s="59"/>
      <c r="B61" s="120"/>
      <c r="C61" s="127"/>
      <c r="D61" s="127"/>
      <c r="E61" s="127"/>
      <c r="F61" s="114"/>
      <c r="G61" s="11"/>
      <c r="H61" s="11"/>
    </row>
    <row r="62" spans="1:8" s="88" customFormat="1" ht="15" customHeight="1">
      <c r="A62" s="59"/>
      <c r="B62" s="120"/>
      <c r="C62" s="127"/>
      <c r="D62" s="127"/>
      <c r="E62" s="127"/>
      <c r="F62" s="114"/>
      <c r="G62" s="11"/>
      <c r="H62" s="11"/>
    </row>
    <row r="63" spans="1:8" s="88" customFormat="1" ht="15" customHeight="1">
      <c r="A63" s="59"/>
      <c r="B63" s="120"/>
      <c r="C63" s="127"/>
      <c r="D63" s="127"/>
      <c r="E63" s="127"/>
      <c r="F63" s="114"/>
      <c r="G63" s="11"/>
      <c r="H63" s="11"/>
    </row>
    <row r="64" spans="1:8" s="88" customFormat="1" ht="15" customHeight="1">
      <c r="A64" s="59"/>
      <c r="B64" s="120"/>
      <c r="C64" s="127"/>
      <c r="D64" s="127"/>
      <c r="E64" s="127"/>
      <c r="F64" s="114"/>
      <c r="G64" s="11"/>
      <c r="H64" s="11"/>
    </row>
    <row r="65" spans="1:8" s="88" customFormat="1" ht="15" customHeight="1">
      <c r="A65" s="59"/>
      <c r="B65" s="120"/>
      <c r="C65" s="127"/>
      <c r="D65" s="127"/>
      <c r="E65" s="127"/>
      <c r="F65" s="114"/>
      <c r="G65" s="11"/>
      <c r="H65" s="11"/>
    </row>
    <row r="66" spans="1:8" s="88" customFormat="1" ht="15" customHeight="1">
      <c r="A66" s="59"/>
      <c r="B66" s="120"/>
      <c r="C66" s="127"/>
      <c r="D66" s="127"/>
      <c r="E66" s="127"/>
      <c r="F66" s="114"/>
      <c r="G66" s="11"/>
      <c r="H66" s="11"/>
    </row>
    <row r="67" spans="1:8" s="88" customFormat="1" ht="15" customHeight="1">
      <c r="A67" s="59"/>
      <c r="B67" s="120"/>
      <c r="C67" s="127"/>
      <c r="D67" s="127"/>
      <c r="E67" s="127"/>
      <c r="F67" s="114"/>
      <c r="G67" s="11"/>
      <c r="H67" s="11"/>
    </row>
    <row r="68" spans="1:8" s="88" customFormat="1" ht="15" customHeight="1">
      <c r="A68" s="59"/>
      <c r="B68" s="120"/>
      <c r="C68" s="127"/>
      <c r="D68" s="127"/>
      <c r="E68" s="127"/>
      <c r="F68" s="114"/>
      <c r="G68" s="11"/>
      <c r="H68" s="11"/>
    </row>
    <row r="69" spans="1:8" s="88" customFormat="1" ht="15" customHeight="1">
      <c r="A69" s="59"/>
      <c r="B69" s="120"/>
      <c r="C69" s="127"/>
      <c r="D69" s="127"/>
      <c r="E69" s="127"/>
      <c r="F69" s="114"/>
      <c r="G69" s="11"/>
      <c r="H69" s="11"/>
    </row>
    <row r="70" spans="1:8" s="88" customFormat="1" ht="15" customHeight="1">
      <c r="A70" s="59"/>
      <c r="B70" s="120"/>
      <c r="C70" s="127"/>
      <c r="D70" s="127"/>
      <c r="E70" s="127"/>
      <c r="F70" s="114"/>
      <c r="G70" s="11"/>
      <c r="H70" s="11"/>
    </row>
    <row r="71" spans="1:8" s="88" customFormat="1" ht="15" customHeight="1">
      <c r="A71" s="59"/>
      <c r="B71" s="120"/>
      <c r="C71" s="127"/>
      <c r="D71" s="127"/>
      <c r="E71" s="127"/>
      <c r="F71" s="114"/>
      <c r="G71" s="11"/>
      <c r="H71" s="11"/>
    </row>
    <row r="72" spans="1:8" s="88" customFormat="1" ht="15" customHeight="1">
      <c r="A72" s="59"/>
      <c r="B72" s="120"/>
      <c r="C72" s="127"/>
      <c r="D72" s="127"/>
      <c r="E72" s="127"/>
      <c r="F72" s="114"/>
      <c r="G72" s="11"/>
      <c r="H72" s="11"/>
    </row>
    <row r="73" spans="1:8" s="88" customFormat="1" ht="15" customHeight="1">
      <c r="A73" s="59"/>
      <c r="B73" s="120"/>
      <c r="C73" s="127"/>
      <c r="D73" s="127"/>
      <c r="E73" s="127"/>
      <c r="F73" s="114"/>
      <c r="G73" s="11"/>
      <c r="H73" s="11"/>
    </row>
    <row r="74" spans="1:8" s="88" customFormat="1" ht="15" customHeight="1">
      <c r="A74" s="59"/>
      <c r="B74" s="120"/>
      <c r="C74" s="127"/>
      <c r="D74" s="127"/>
      <c r="E74" s="127"/>
      <c r="F74" s="114"/>
      <c r="G74" s="11"/>
      <c r="H74" s="11"/>
    </row>
    <row r="75" spans="1:8" s="88" customFormat="1" ht="15" customHeight="1">
      <c r="A75" s="59"/>
      <c r="B75" s="120"/>
      <c r="C75" s="127"/>
      <c r="D75" s="127"/>
      <c r="E75" s="127"/>
      <c r="F75" s="114"/>
      <c r="G75" s="11"/>
      <c r="H75" s="11"/>
    </row>
    <row r="76" spans="1:8" s="88" customFormat="1" ht="15" customHeight="1">
      <c r="A76" s="59"/>
      <c r="B76" s="120"/>
      <c r="C76" s="127"/>
      <c r="D76" s="127"/>
      <c r="E76" s="127"/>
      <c r="F76" s="114"/>
      <c r="G76" s="11"/>
      <c r="H76" s="11"/>
    </row>
    <row r="77" spans="1:8" s="88" customFormat="1" ht="15" customHeight="1">
      <c r="A77" s="59"/>
      <c r="B77" s="120"/>
      <c r="C77" s="127"/>
      <c r="D77" s="127"/>
      <c r="E77" s="127"/>
      <c r="F77" s="114"/>
      <c r="G77" s="11"/>
      <c r="H77" s="11"/>
    </row>
    <row r="78" spans="1:8" s="88" customFormat="1" ht="15" customHeight="1">
      <c r="A78" s="59"/>
      <c r="B78" s="120"/>
      <c r="C78" s="127"/>
      <c r="D78" s="127"/>
      <c r="E78" s="127"/>
      <c r="F78" s="114"/>
      <c r="G78" s="11"/>
      <c r="H78" s="11"/>
    </row>
    <row r="79" spans="1:8" s="88" customFormat="1" ht="15" customHeight="1">
      <c r="A79" s="59"/>
      <c r="B79" s="120"/>
      <c r="C79" s="127"/>
      <c r="D79" s="127"/>
      <c r="E79" s="127"/>
      <c r="F79" s="114"/>
      <c r="G79" s="11"/>
      <c r="H79" s="11"/>
    </row>
    <row r="80" spans="1:8" s="88" customFormat="1" ht="15" customHeight="1">
      <c r="A80" s="59"/>
      <c r="C80" s="127"/>
      <c r="D80" s="127"/>
      <c r="E80" s="127"/>
      <c r="F80" s="114"/>
      <c r="G80" s="11"/>
      <c r="H80" s="11"/>
    </row>
    <row r="81" spans="1:6" s="15" customFormat="1" ht="36" customHeight="1">
      <c r="A81" s="225"/>
      <c r="B81" s="121"/>
      <c r="C81" s="225"/>
      <c r="D81" s="225"/>
      <c r="E81" s="225"/>
      <c r="F81" s="225"/>
    </row>
    <row r="82" spans="1:6" s="15" customFormat="1" ht="15" customHeight="1">
      <c r="A82" s="90"/>
      <c r="B82" s="223"/>
      <c r="C82" s="11"/>
      <c r="D82" s="11"/>
      <c r="E82" s="11"/>
      <c r="F82" s="11"/>
    </row>
    <row r="83" spans="1:6" ht="15" customHeight="1">
      <c r="B83" s="122"/>
      <c r="C83" s="12"/>
      <c r="D83" s="12"/>
      <c r="E83" s="12"/>
      <c r="F83" s="12"/>
    </row>
    <row r="84" spans="1:6" ht="15" customHeight="1">
      <c r="B84" s="122"/>
    </row>
    <row r="85" spans="1:6" ht="15" customHeight="1">
      <c r="B85" s="122"/>
    </row>
    <row r="86" spans="1:6" ht="15" customHeight="1">
      <c r="B86" s="122"/>
    </row>
    <row r="87" spans="1:6" ht="15" customHeight="1">
      <c r="B87" s="122"/>
    </row>
    <row r="88" spans="1:6" ht="15" customHeight="1">
      <c r="B88" s="122"/>
    </row>
    <row r="89" spans="1:6" ht="15" customHeight="1">
      <c r="B89" s="122"/>
    </row>
    <row r="90" spans="1:6" ht="15" customHeight="1">
      <c r="B90" s="122"/>
    </row>
    <row r="91" spans="1:6" ht="15" customHeight="1">
      <c r="B91" s="122"/>
    </row>
    <row r="92" spans="1:6" ht="15" customHeight="1">
      <c r="B92" s="122"/>
    </row>
    <row r="93" spans="1:6" ht="15" customHeight="1">
      <c r="B93" s="122"/>
    </row>
    <row r="94" spans="1:6" ht="15" customHeight="1">
      <c r="B94" s="122"/>
    </row>
    <row r="95" spans="1:6" ht="15" customHeight="1">
      <c r="A95" s="11"/>
      <c r="B95" s="122"/>
    </row>
    <row r="96" spans="1:6" ht="15" customHeight="1">
      <c r="A96" s="11"/>
      <c r="B96" s="122"/>
    </row>
    <row r="97" spans="1:2" ht="15" customHeight="1">
      <c r="A97" s="11"/>
      <c r="B97" s="122"/>
    </row>
    <row r="98" spans="1:2" ht="15" customHeight="1">
      <c r="A98" s="11"/>
      <c r="B98" s="122"/>
    </row>
    <row r="99" spans="1:2" ht="15" customHeight="1">
      <c r="A99" s="11"/>
      <c r="B99" s="122"/>
    </row>
    <row r="100" spans="1:2" ht="15" customHeight="1">
      <c r="A100" s="11"/>
      <c r="B100" s="122"/>
    </row>
    <row r="101" spans="1:2" ht="15" customHeight="1">
      <c r="A101" s="11"/>
      <c r="B101" s="122"/>
    </row>
    <row r="102" spans="1:2" ht="15" customHeight="1">
      <c r="A102" s="11"/>
      <c r="B102" s="122"/>
    </row>
    <row r="103" spans="1:2" ht="15" customHeight="1">
      <c r="A103" s="11"/>
      <c r="B103" s="122"/>
    </row>
    <row r="104" spans="1:2" ht="15" customHeight="1">
      <c r="A104" s="11"/>
      <c r="B104" s="122"/>
    </row>
    <row r="105" spans="1:2" ht="15" customHeight="1">
      <c r="A105" s="11"/>
      <c r="B105" s="122"/>
    </row>
    <row r="106" spans="1:2" ht="15" customHeight="1">
      <c r="A106" s="11"/>
      <c r="B106" s="122"/>
    </row>
    <row r="107" spans="1:2" ht="15" customHeight="1">
      <c r="A107" s="11"/>
      <c r="B107" s="122"/>
    </row>
    <row r="108" spans="1:2" ht="15" customHeight="1">
      <c r="A108" s="11"/>
      <c r="B108" s="122"/>
    </row>
    <row r="109" spans="1:2" ht="15" customHeight="1">
      <c r="A109" s="11"/>
      <c r="B109" s="122"/>
    </row>
    <row r="110" spans="1:2" ht="15" customHeight="1">
      <c r="A110" s="11"/>
      <c r="B110" s="122"/>
    </row>
    <row r="111" spans="1:2" ht="15" customHeight="1">
      <c r="A111" s="11"/>
      <c r="B111" s="122"/>
    </row>
    <row r="112" spans="1:2" ht="15" customHeight="1">
      <c r="A112" s="11"/>
      <c r="B112" s="122"/>
    </row>
    <row r="113" spans="1:2" ht="15" customHeight="1">
      <c r="A113" s="11"/>
      <c r="B113" s="122"/>
    </row>
    <row r="114" spans="1:2" ht="15" customHeight="1">
      <c r="A114" s="11"/>
      <c r="B114" s="122"/>
    </row>
    <row r="115" spans="1:2" ht="15" customHeight="1">
      <c r="A115" s="11"/>
      <c r="B115" s="122"/>
    </row>
    <row r="116" spans="1:2" ht="15" customHeight="1">
      <c r="A116" s="11"/>
      <c r="B116" s="122"/>
    </row>
    <row r="117" spans="1:2" ht="15" customHeight="1">
      <c r="A117" s="11"/>
      <c r="B117" s="122"/>
    </row>
    <row r="118" spans="1:2" ht="15" customHeight="1">
      <c r="A118" s="11"/>
      <c r="B118" s="122"/>
    </row>
    <row r="119" spans="1:2" ht="15" customHeight="1">
      <c r="A119" s="11"/>
      <c r="B119" s="122"/>
    </row>
    <row r="120" spans="1:2" ht="15" customHeight="1">
      <c r="A120" s="11"/>
      <c r="B120" s="122"/>
    </row>
    <row r="121" spans="1:2" ht="15" customHeight="1">
      <c r="A121" s="11"/>
      <c r="B121" s="122"/>
    </row>
    <row r="122" spans="1:2" ht="15" customHeight="1">
      <c r="A122" s="11"/>
      <c r="B122" s="122"/>
    </row>
    <row r="123" spans="1:2" ht="15" customHeight="1">
      <c r="A123" s="11"/>
      <c r="B123" s="122"/>
    </row>
    <row r="124" spans="1:2" ht="15" customHeight="1">
      <c r="A124" s="11"/>
      <c r="B124" s="122"/>
    </row>
    <row r="125" spans="1:2" ht="15" customHeight="1">
      <c r="A125" s="11"/>
      <c r="B125" s="122"/>
    </row>
    <row r="126" spans="1:2" ht="15" customHeight="1">
      <c r="A126" s="11"/>
      <c r="B126" s="122"/>
    </row>
    <row r="127" spans="1:2" ht="15" customHeight="1">
      <c r="A127" s="11"/>
      <c r="B127" s="122"/>
    </row>
    <row r="128" spans="1:2" ht="15" customHeight="1">
      <c r="A128" s="11"/>
      <c r="B128" s="122"/>
    </row>
    <row r="129" spans="1:2" ht="15" customHeight="1">
      <c r="A129" s="11"/>
      <c r="B129" s="122"/>
    </row>
    <row r="130" spans="1:2" ht="15" customHeight="1">
      <c r="A130" s="11"/>
      <c r="B130" s="122"/>
    </row>
    <row r="131" spans="1:2" ht="15" customHeight="1">
      <c r="A131" s="11"/>
      <c r="B131" s="122"/>
    </row>
    <row r="132" spans="1:2" ht="15" customHeight="1">
      <c r="A132" s="11"/>
      <c r="B132" s="122"/>
    </row>
    <row r="133" spans="1:2" ht="15" customHeight="1">
      <c r="A133" s="11"/>
      <c r="B133" s="122"/>
    </row>
    <row r="134" spans="1:2" ht="15" customHeight="1">
      <c r="A134" s="11"/>
      <c r="B134" s="122"/>
    </row>
    <row r="135" spans="1:2" ht="15" customHeight="1">
      <c r="A135" s="11"/>
      <c r="B135" s="122"/>
    </row>
    <row r="136" spans="1:2" ht="15" customHeight="1">
      <c r="A136" s="11"/>
      <c r="B136" s="122"/>
    </row>
    <row r="137" spans="1:2" ht="15" customHeight="1">
      <c r="A137" s="11"/>
      <c r="B137" s="122"/>
    </row>
    <row r="138" spans="1:2" ht="15" customHeight="1">
      <c r="A138" s="11"/>
      <c r="B138" s="122"/>
    </row>
    <row r="139" spans="1:2" ht="15" customHeight="1">
      <c r="A139" s="11"/>
      <c r="B139" s="122"/>
    </row>
    <row r="140" spans="1:2" ht="15" customHeight="1">
      <c r="A140" s="11"/>
      <c r="B140" s="122"/>
    </row>
    <row r="141" spans="1:2" ht="15" customHeight="1">
      <c r="A141" s="11"/>
      <c r="B141" s="122"/>
    </row>
    <row r="142" spans="1:2" ht="15" customHeight="1">
      <c r="A142" s="11"/>
      <c r="B142" s="122"/>
    </row>
    <row r="143" spans="1:2" ht="15" customHeight="1">
      <c r="A143" s="11"/>
      <c r="B143" s="122"/>
    </row>
    <row r="144" spans="1:2" ht="15" customHeight="1">
      <c r="A144" s="11"/>
      <c r="B144" s="122"/>
    </row>
    <row r="145" spans="1:2" ht="15" customHeight="1">
      <c r="A145" s="11"/>
      <c r="B145" s="122"/>
    </row>
    <row r="146" spans="1:2" ht="15" customHeight="1">
      <c r="A146" s="11"/>
      <c r="B146" s="122"/>
    </row>
    <row r="147" spans="1:2" ht="15" customHeight="1">
      <c r="A147" s="11"/>
      <c r="B147" s="122"/>
    </row>
    <row r="148" spans="1:2" ht="15" customHeight="1">
      <c r="A148" s="11"/>
      <c r="B148" s="122"/>
    </row>
    <row r="149" spans="1:2" ht="15" customHeight="1">
      <c r="A149" s="11"/>
      <c r="B149" s="122"/>
    </row>
    <row r="150" spans="1:2" ht="15" customHeight="1">
      <c r="A150" s="11"/>
      <c r="B150" s="122"/>
    </row>
    <row r="151" spans="1:2" ht="15" customHeight="1">
      <c r="A151" s="11"/>
      <c r="B151" s="122"/>
    </row>
    <row r="152" spans="1:2" ht="15" customHeight="1">
      <c r="A152" s="11"/>
      <c r="B152" s="122"/>
    </row>
    <row r="153" spans="1:2" ht="15" customHeight="1">
      <c r="A153" s="11"/>
      <c r="B153" s="122"/>
    </row>
    <row r="154" spans="1:2" ht="15" customHeight="1">
      <c r="A154" s="11"/>
      <c r="B154" s="122"/>
    </row>
    <row r="155" spans="1:2" ht="15" customHeight="1">
      <c r="A155" s="11"/>
      <c r="B155" s="122"/>
    </row>
    <row r="156" spans="1:2" ht="15" customHeight="1">
      <c r="A156" s="11"/>
      <c r="B156" s="122"/>
    </row>
    <row r="157" spans="1:2" ht="15" customHeight="1">
      <c r="A157" s="11"/>
      <c r="B157" s="122"/>
    </row>
    <row r="158" spans="1:2" ht="15" customHeight="1">
      <c r="A158" s="11"/>
      <c r="B158" s="122"/>
    </row>
    <row r="159" spans="1:2" ht="15" customHeight="1">
      <c r="A159" s="11"/>
      <c r="B159" s="122"/>
    </row>
    <row r="160" spans="1:2" ht="15" customHeight="1">
      <c r="A160" s="11"/>
      <c r="B160" s="122"/>
    </row>
    <row r="161" spans="1:2" ht="15" customHeight="1">
      <c r="A161" s="11"/>
      <c r="B161" s="122"/>
    </row>
    <row r="162" spans="1:2" ht="15" customHeight="1">
      <c r="A162" s="11"/>
      <c r="B162" s="122"/>
    </row>
    <row r="163" spans="1:2" ht="15" customHeight="1">
      <c r="A163" s="11"/>
      <c r="B163" s="122"/>
    </row>
    <row r="164" spans="1:2" ht="15" customHeight="1">
      <c r="A164" s="11"/>
      <c r="B164" s="122"/>
    </row>
    <row r="165" spans="1:2" ht="15" customHeight="1">
      <c r="A165" s="11"/>
      <c r="B165" s="122"/>
    </row>
    <row r="166" spans="1:2" ht="15" customHeight="1">
      <c r="A166" s="11"/>
      <c r="B166" s="122"/>
    </row>
    <row r="167" spans="1:2" ht="15" customHeight="1">
      <c r="A167" s="11"/>
      <c r="B167" s="122"/>
    </row>
    <row r="168" spans="1:2" ht="15" customHeight="1">
      <c r="A168" s="11"/>
      <c r="B168" s="122"/>
    </row>
    <row r="169" spans="1:2">
      <c r="A169" s="11"/>
      <c r="B169" s="122"/>
    </row>
    <row r="170" spans="1:2">
      <c r="A170" s="11"/>
      <c r="B170" s="122"/>
    </row>
    <row r="171" spans="1:2">
      <c r="A171" s="11"/>
      <c r="B171" s="122"/>
    </row>
    <row r="172" spans="1:2">
      <c r="A172" s="11"/>
      <c r="B172" s="122"/>
    </row>
    <row r="173" spans="1:2">
      <c r="A173" s="11"/>
      <c r="B173" s="122"/>
    </row>
    <row r="174" spans="1:2">
      <c r="A174" s="11"/>
      <c r="B174" s="122"/>
    </row>
    <row r="175" spans="1:2">
      <c r="A175" s="11"/>
      <c r="B175" s="122"/>
    </row>
    <row r="176" spans="1:2">
      <c r="A176" s="11"/>
      <c r="B176" s="122"/>
    </row>
    <row r="177" spans="1:2">
      <c r="A177" s="11"/>
      <c r="B177" s="122"/>
    </row>
    <row r="178" spans="1:2">
      <c r="A178" s="11"/>
      <c r="B178" s="122"/>
    </row>
    <row r="179" spans="1:2">
      <c r="A179" s="11"/>
      <c r="B179" s="122"/>
    </row>
    <row r="180" spans="1:2">
      <c r="A180" s="11"/>
      <c r="B180" s="122"/>
    </row>
    <row r="181" spans="1:2">
      <c r="A181" s="11"/>
      <c r="B181" s="122"/>
    </row>
    <row r="182" spans="1:2">
      <c r="A182" s="11"/>
      <c r="B182" s="122"/>
    </row>
    <row r="183" spans="1:2">
      <c r="A183" s="11"/>
      <c r="B183" s="122"/>
    </row>
    <row r="184" spans="1:2">
      <c r="A184" s="11"/>
      <c r="B184" s="122"/>
    </row>
    <row r="185" spans="1:2">
      <c r="A185" s="11"/>
      <c r="B185" s="122"/>
    </row>
    <row r="186" spans="1:2">
      <c r="A186" s="11"/>
      <c r="B186" s="122"/>
    </row>
    <row r="187" spans="1:2">
      <c r="A187" s="11"/>
      <c r="B187" s="122"/>
    </row>
    <row r="188" spans="1:2">
      <c r="A188" s="11"/>
      <c r="B188" s="122"/>
    </row>
    <row r="189" spans="1:2">
      <c r="A189" s="11"/>
      <c r="B189" s="122"/>
    </row>
    <row r="190" spans="1:2">
      <c r="A190" s="11"/>
      <c r="B190" s="122"/>
    </row>
    <row r="191" spans="1:2">
      <c r="A191" s="11"/>
      <c r="B191" s="122"/>
    </row>
    <row r="192" spans="1:2">
      <c r="A192" s="11"/>
      <c r="B192" s="122"/>
    </row>
    <row r="193" spans="1:2">
      <c r="A193" s="11"/>
      <c r="B193" s="122"/>
    </row>
    <row r="194" spans="1:2">
      <c r="A194" s="11"/>
      <c r="B194" s="122"/>
    </row>
    <row r="195" spans="1:2">
      <c r="A195" s="11"/>
      <c r="B195" s="122"/>
    </row>
    <row r="196" spans="1:2">
      <c r="A196" s="11"/>
      <c r="B196" s="122"/>
    </row>
    <row r="197" spans="1:2">
      <c r="A197" s="11"/>
      <c r="B197" s="122"/>
    </row>
    <row r="198" spans="1:2">
      <c r="A198" s="11"/>
      <c r="B198" s="122"/>
    </row>
    <row r="199" spans="1:2">
      <c r="A199" s="11"/>
      <c r="B199" s="122"/>
    </row>
    <row r="200" spans="1:2">
      <c r="A200" s="11"/>
      <c r="B200" s="122"/>
    </row>
    <row r="201" spans="1:2">
      <c r="A201" s="11"/>
      <c r="B201" s="122"/>
    </row>
    <row r="202" spans="1:2">
      <c r="A202" s="11"/>
      <c r="B202" s="122"/>
    </row>
    <row r="203" spans="1:2">
      <c r="A203" s="11"/>
      <c r="B203" s="122"/>
    </row>
    <row r="204" spans="1:2">
      <c r="A204" s="11"/>
      <c r="B204" s="122"/>
    </row>
    <row r="205" spans="1:2">
      <c r="A205" s="11"/>
      <c r="B205" s="122"/>
    </row>
    <row r="206" spans="1:2">
      <c r="A206" s="11"/>
      <c r="B206" s="122"/>
    </row>
    <row r="207" spans="1:2">
      <c r="A207" s="11"/>
      <c r="B207" s="122"/>
    </row>
    <row r="208" spans="1:2">
      <c r="A208" s="11"/>
      <c r="B208" s="122"/>
    </row>
    <row r="209" spans="1:2">
      <c r="A209" s="11"/>
      <c r="B209" s="122"/>
    </row>
    <row r="210" spans="1:2">
      <c r="A210" s="11"/>
      <c r="B210" s="122"/>
    </row>
    <row r="211" spans="1:2">
      <c r="A211" s="11"/>
      <c r="B211" s="122"/>
    </row>
    <row r="212" spans="1:2">
      <c r="A212" s="11"/>
      <c r="B212" s="122"/>
    </row>
    <row r="213" spans="1:2">
      <c r="A213" s="11"/>
      <c r="B213" s="122"/>
    </row>
    <row r="214" spans="1:2">
      <c r="A214" s="11"/>
      <c r="B214" s="122"/>
    </row>
    <row r="215" spans="1:2">
      <c r="A215" s="11"/>
      <c r="B215" s="122"/>
    </row>
    <row r="216" spans="1:2">
      <c r="A216" s="11"/>
      <c r="B216" s="122"/>
    </row>
    <row r="217" spans="1:2">
      <c r="A217" s="11"/>
      <c r="B217" s="122"/>
    </row>
    <row r="218" spans="1:2">
      <c r="A218" s="11"/>
      <c r="B218" s="122"/>
    </row>
    <row r="219" spans="1:2">
      <c r="A219" s="11"/>
      <c r="B219" s="122"/>
    </row>
    <row r="220" spans="1:2">
      <c r="A220" s="11"/>
      <c r="B220" s="122"/>
    </row>
    <row r="221" spans="1:2">
      <c r="A221" s="11"/>
      <c r="B221" s="122"/>
    </row>
    <row r="222" spans="1:2">
      <c r="A222" s="11"/>
      <c r="B222" s="122"/>
    </row>
    <row r="223" spans="1:2">
      <c r="A223" s="11"/>
      <c r="B223" s="122"/>
    </row>
    <row r="224" spans="1:2">
      <c r="A224" s="11"/>
      <c r="B224" s="122"/>
    </row>
    <row r="225" spans="1:2">
      <c r="A225" s="11"/>
      <c r="B225" s="122"/>
    </row>
    <row r="226" spans="1:2">
      <c r="A226" s="11"/>
      <c r="B226" s="122"/>
    </row>
    <row r="227" spans="1:2">
      <c r="A227" s="11"/>
      <c r="B227" s="122"/>
    </row>
    <row r="228" spans="1:2">
      <c r="A228" s="11"/>
      <c r="B228" s="122"/>
    </row>
    <row r="229" spans="1:2">
      <c r="A229" s="11"/>
      <c r="B229" s="122"/>
    </row>
    <row r="230" spans="1:2">
      <c r="A230" s="11"/>
      <c r="B230" s="122"/>
    </row>
    <row r="231" spans="1:2">
      <c r="A231" s="11"/>
      <c r="B231" s="122"/>
    </row>
    <row r="232" spans="1:2">
      <c r="A232" s="11"/>
      <c r="B232" s="122"/>
    </row>
    <row r="233" spans="1:2">
      <c r="A233" s="11"/>
      <c r="B233" s="122"/>
    </row>
    <row r="234" spans="1:2">
      <c r="A234" s="11"/>
      <c r="B234" s="122"/>
    </row>
    <row r="235" spans="1:2">
      <c r="A235" s="11"/>
      <c r="B235" s="122"/>
    </row>
    <row r="236" spans="1:2">
      <c r="A236" s="11"/>
      <c r="B236" s="122"/>
    </row>
    <row r="237" spans="1:2">
      <c r="A237" s="11"/>
      <c r="B237" s="122"/>
    </row>
    <row r="238" spans="1:2">
      <c r="A238" s="11"/>
      <c r="B238" s="122"/>
    </row>
    <row r="239" spans="1:2">
      <c r="A239" s="11"/>
      <c r="B239" s="122"/>
    </row>
    <row r="240" spans="1:2">
      <c r="A240" s="11"/>
      <c r="B240" s="122"/>
    </row>
    <row r="241" spans="1:2">
      <c r="A241" s="11"/>
      <c r="B241" s="122"/>
    </row>
    <row r="242" spans="1:2">
      <c r="A242" s="11"/>
      <c r="B242" s="122"/>
    </row>
    <row r="243" spans="1:2">
      <c r="A243" s="11"/>
      <c r="B243" s="122"/>
    </row>
    <row r="244" spans="1:2">
      <c r="A244" s="11"/>
      <c r="B244" s="122"/>
    </row>
    <row r="245" spans="1:2">
      <c r="A245" s="11"/>
      <c r="B245" s="122"/>
    </row>
    <row r="246" spans="1:2">
      <c r="A246" s="11"/>
      <c r="B246" s="122"/>
    </row>
    <row r="247" spans="1:2">
      <c r="A247" s="11"/>
      <c r="B247" s="122"/>
    </row>
    <row r="248" spans="1:2">
      <c r="A248" s="11"/>
      <c r="B248" s="122"/>
    </row>
    <row r="249" spans="1:2">
      <c r="A249" s="11"/>
      <c r="B249" s="122"/>
    </row>
    <row r="250" spans="1:2">
      <c r="A250" s="11"/>
      <c r="B250" s="122"/>
    </row>
    <row r="251" spans="1:2">
      <c r="A251" s="11"/>
      <c r="B251" s="122"/>
    </row>
    <row r="252" spans="1:2">
      <c r="A252" s="11"/>
      <c r="B252" s="122"/>
    </row>
    <row r="253" spans="1:2">
      <c r="A253" s="11"/>
      <c r="B253" s="122"/>
    </row>
    <row r="254" spans="1:2">
      <c r="A254" s="11"/>
      <c r="B254" s="122"/>
    </row>
    <row r="255" spans="1:2">
      <c r="A255" s="11"/>
      <c r="B255" s="122"/>
    </row>
    <row r="256" spans="1:2">
      <c r="A256" s="11"/>
      <c r="B256" s="122"/>
    </row>
    <row r="257" spans="1:2">
      <c r="A257" s="11"/>
      <c r="B257" s="122"/>
    </row>
    <row r="258" spans="1:2">
      <c r="A258" s="11"/>
      <c r="B258" s="122"/>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topLeftCell="A7" workbookViewId="0">
      <selection activeCell="G59" sqref="G59"/>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30" t="s">
        <v>33</v>
      </c>
      <c r="B1" s="331"/>
      <c r="C1" s="332"/>
      <c r="D1" s="1"/>
      <c r="E1" s="342" t="s">
        <v>102</v>
      </c>
      <c r="F1" s="342"/>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7" t="s">
        <v>3664</v>
      </c>
      <c r="B6" s="338"/>
      <c r="C6" s="9"/>
    </row>
    <row r="7" spans="1:7" s="2" customFormat="1" ht="21.75" customHeight="1">
      <c r="A7" s="51"/>
      <c r="B7" s="339"/>
      <c r="C7" s="341"/>
      <c r="D7" s="341"/>
      <c r="E7" s="341"/>
      <c r="F7" s="138"/>
    </row>
    <row r="8" spans="1:7" s="2" customFormat="1" ht="21.75" customHeight="1">
      <c r="A8" s="52"/>
      <c r="B8" s="340"/>
      <c r="C8" s="45" t="s">
        <v>35</v>
      </c>
      <c r="D8" s="45" t="s">
        <v>36</v>
      </c>
      <c r="E8" s="45" t="s">
        <v>37</v>
      </c>
      <c r="F8" s="45" t="s">
        <v>38</v>
      </c>
    </row>
    <row r="9" spans="1:7" s="8" customFormat="1" ht="26.25" customHeight="1">
      <c r="A9" s="53"/>
      <c r="B9" s="54" t="s">
        <v>38</v>
      </c>
      <c r="C9" s="155">
        <f>SUM(C12:C15)</f>
        <v>272</v>
      </c>
      <c r="D9" s="155">
        <f>SUM(D12:D15)</f>
        <v>2</v>
      </c>
      <c r="E9" s="155">
        <f>SUM(E12:E15)</f>
        <v>0</v>
      </c>
      <c r="F9" s="155">
        <f>SUM(C9:E9)</f>
        <v>274</v>
      </c>
      <c r="G9" s="10"/>
    </row>
    <row r="10" spans="1:7" s="8" customFormat="1" ht="9.9499999999999993" customHeight="1">
      <c r="A10" s="53"/>
      <c r="B10" s="55"/>
      <c r="C10" s="296"/>
      <c r="D10" s="296"/>
      <c r="E10" s="296"/>
      <c r="F10" s="296"/>
      <c r="G10" s="10"/>
    </row>
    <row r="11" spans="1:7" s="8" customFormat="1" ht="15" customHeight="1">
      <c r="A11" s="53"/>
      <c r="B11" s="55" t="s">
        <v>9</v>
      </c>
      <c r="C11" s="296"/>
      <c r="D11" s="296"/>
      <c r="E11" s="296"/>
      <c r="F11" s="296"/>
      <c r="G11" s="10"/>
    </row>
    <row r="12" spans="1:7" s="8" customFormat="1" ht="15" customHeight="1">
      <c r="A12" s="56"/>
      <c r="B12" s="57" t="s">
        <v>5</v>
      </c>
      <c r="C12" s="241">
        <f>C18+C19</f>
        <v>7</v>
      </c>
      <c r="D12" s="241">
        <f t="shared" ref="D12:E12" si="0">D18</f>
        <v>0</v>
      </c>
      <c r="E12" s="241">
        <f t="shared" si="0"/>
        <v>0</v>
      </c>
      <c r="F12" s="296">
        <f>SUM(C12:E12)</f>
        <v>7</v>
      </c>
    </row>
    <row r="13" spans="1:7" s="8" customFormat="1" ht="15" customHeight="1">
      <c r="A13" s="56"/>
      <c r="B13" s="57" t="s">
        <v>6</v>
      </c>
      <c r="C13" s="241">
        <f>SUM(C20:C34)</f>
        <v>60</v>
      </c>
      <c r="D13" s="241">
        <f t="shared" ref="D13:E13" si="1">SUM(D19:D28)</f>
        <v>0</v>
      </c>
      <c r="E13" s="241">
        <f t="shared" si="1"/>
        <v>0</v>
      </c>
      <c r="F13" s="296">
        <f t="shared" ref="F13:F15" si="2">SUM(C13:E13)</f>
        <v>60</v>
      </c>
    </row>
    <row r="14" spans="1:7" s="8" customFormat="1" ht="15" customHeight="1">
      <c r="A14" s="56"/>
      <c r="B14" s="57" t="s">
        <v>44</v>
      </c>
      <c r="C14" s="241">
        <f>SUM(C35:C36)</f>
        <v>6</v>
      </c>
      <c r="D14" s="241">
        <f t="shared" ref="D14:E14" si="3">D29</f>
        <v>0</v>
      </c>
      <c r="E14" s="241">
        <f t="shared" si="3"/>
        <v>0</v>
      </c>
      <c r="F14" s="296">
        <f t="shared" si="2"/>
        <v>6</v>
      </c>
    </row>
    <row r="15" spans="1:7" s="8" customFormat="1" ht="15" customHeight="1">
      <c r="A15" s="56"/>
      <c r="B15" s="57" t="s">
        <v>7</v>
      </c>
      <c r="C15" s="241">
        <f>SUM(C37:C66)</f>
        <v>199</v>
      </c>
      <c r="D15" s="241">
        <f t="shared" ref="D15:E15" si="4">SUM(D30:D88)</f>
        <v>2</v>
      </c>
      <c r="E15" s="241">
        <f t="shared" si="4"/>
        <v>0</v>
      </c>
      <c r="F15" s="296">
        <f t="shared" si="2"/>
        <v>201</v>
      </c>
    </row>
    <row r="16" spans="1:7" s="8" customFormat="1" ht="9.9499999999999993" customHeight="1">
      <c r="A16" s="56"/>
      <c r="B16" s="57"/>
      <c r="C16" s="240"/>
      <c r="D16" s="240"/>
      <c r="E16" s="240"/>
      <c r="F16" s="241"/>
    </row>
    <row r="17" spans="1:8" s="8" customFormat="1" ht="13.5" customHeight="1">
      <c r="A17" s="56"/>
      <c r="B17" s="55" t="s">
        <v>10</v>
      </c>
      <c r="C17" s="240"/>
      <c r="D17" s="240"/>
      <c r="E17" s="240"/>
      <c r="F17" s="241"/>
    </row>
    <row r="18" spans="1:8" s="88" customFormat="1" ht="15" customHeight="1">
      <c r="A18" s="62"/>
      <c r="B18" s="62" t="s">
        <v>3509</v>
      </c>
      <c r="C18" s="203">
        <v>6</v>
      </c>
      <c r="D18" s="203">
        <v>0</v>
      </c>
      <c r="E18" s="203">
        <v>0</v>
      </c>
      <c r="F18" s="155">
        <f t="shared" ref="F18:F59" si="5">SUM(C18:E18)</f>
        <v>6</v>
      </c>
      <c r="G18" s="11"/>
      <c r="H18" s="11"/>
    </row>
    <row r="19" spans="1:8" s="88" customFormat="1" ht="15" customHeight="1">
      <c r="A19" s="62"/>
      <c r="B19" s="62" t="s">
        <v>3510</v>
      </c>
      <c r="C19" s="203">
        <v>1</v>
      </c>
      <c r="D19" s="203">
        <v>0</v>
      </c>
      <c r="E19" s="203">
        <v>0</v>
      </c>
      <c r="F19" s="155">
        <f t="shared" si="5"/>
        <v>1</v>
      </c>
      <c r="G19" s="11"/>
      <c r="H19" s="11"/>
    </row>
    <row r="20" spans="1:8" s="88" customFormat="1" ht="15" customHeight="1">
      <c r="A20" s="62"/>
      <c r="B20" s="62" t="s">
        <v>3511</v>
      </c>
      <c r="C20" s="203">
        <v>1</v>
      </c>
      <c r="D20" s="203">
        <v>0</v>
      </c>
      <c r="E20" s="203">
        <v>0</v>
      </c>
      <c r="F20" s="155">
        <f t="shared" si="5"/>
        <v>1</v>
      </c>
      <c r="G20" s="11"/>
      <c r="H20" s="11"/>
    </row>
    <row r="21" spans="1:8" s="88" customFormat="1" ht="15" customHeight="1">
      <c r="A21" s="62"/>
      <c r="B21" s="62" t="s">
        <v>3512</v>
      </c>
      <c r="C21" s="203">
        <v>3</v>
      </c>
      <c r="D21" s="203">
        <v>0</v>
      </c>
      <c r="E21" s="203">
        <v>0</v>
      </c>
      <c r="F21" s="155">
        <f t="shared" si="5"/>
        <v>3</v>
      </c>
      <c r="G21" s="11"/>
      <c r="H21" s="11"/>
    </row>
    <row r="22" spans="1:8" s="88" customFormat="1" ht="15" customHeight="1">
      <c r="A22" s="62"/>
      <c r="B22" s="62" t="s">
        <v>3513</v>
      </c>
      <c r="C22" s="203">
        <v>13</v>
      </c>
      <c r="D22" s="203">
        <v>0</v>
      </c>
      <c r="E22" s="203">
        <v>0</v>
      </c>
      <c r="F22" s="155">
        <f t="shared" si="5"/>
        <v>13</v>
      </c>
      <c r="G22" s="11"/>
      <c r="H22" s="11"/>
    </row>
    <row r="23" spans="1:8" s="88" customFormat="1" ht="15" customHeight="1">
      <c r="A23" s="62"/>
      <c r="B23" s="62" t="s">
        <v>3514</v>
      </c>
      <c r="C23" s="203">
        <v>4</v>
      </c>
      <c r="D23" s="203">
        <v>0</v>
      </c>
      <c r="E23" s="203">
        <v>0</v>
      </c>
      <c r="F23" s="155">
        <f t="shared" si="5"/>
        <v>4</v>
      </c>
      <c r="G23" s="11"/>
      <c r="H23" s="11"/>
    </row>
    <row r="24" spans="1:8" s="88" customFormat="1" ht="15" customHeight="1">
      <c r="A24" s="62"/>
      <c r="B24" s="62" t="s">
        <v>3516</v>
      </c>
      <c r="C24" s="203">
        <v>9</v>
      </c>
      <c r="D24" s="203">
        <v>0</v>
      </c>
      <c r="E24" s="203">
        <v>0</v>
      </c>
      <c r="F24" s="155">
        <f t="shared" si="5"/>
        <v>9</v>
      </c>
      <c r="G24" s="11"/>
      <c r="H24" s="11"/>
    </row>
    <row r="25" spans="1:8" s="88" customFormat="1" ht="15" customHeight="1">
      <c r="A25" s="62"/>
      <c r="B25" s="62" t="s">
        <v>3517</v>
      </c>
      <c r="C25" s="203">
        <v>1</v>
      </c>
      <c r="D25" s="203">
        <v>0</v>
      </c>
      <c r="E25" s="203">
        <v>0</v>
      </c>
      <c r="F25" s="155">
        <f t="shared" si="5"/>
        <v>1</v>
      </c>
      <c r="G25" s="11"/>
      <c r="H25" s="11"/>
    </row>
    <row r="26" spans="1:8" s="88" customFormat="1" ht="15" customHeight="1">
      <c r="A26" s="62"/>
      <c r="B26" s="62" t="s">
        <v>3519</v>
      </c>
      <c r="C26" s="203">
        <v>1</v>
      </c>
      <c r="D26" s="203">
        <v>0</v>
      </c>
      <c r="E26" s="203">
        <v>0</v>
      </c>
      <c r="F26" s="155">
        <f t="shared" si="5"/>
        <v>1</v>
      </c>
      <c r="G26" s="11"/>
      <c r="H26" s="11"/>
    </row>
    <row r="27" spans="1:8" s="88" customFormat="1" ht="15" customHeight="1">
      <c r="A27" s="62"/>
      <c r="B27" s="62" t="s">
        <v>3520</v>
      </c>
      <c r="C27" s="203">
        <v>1</v>
      </c>
      <c r="D27" s="203">
        <v>0</v>
      </c>
      <c r="E27" s="203">
        <v>0</v>
      </c>
      <c r="F27" s="155">
        <f t="shared" si="5"/>
        <v>1</v>
      </c>
      <c r="G27" s="11"/>
      <c r="H27" s="11"/>
    </row>
    <row r="28" spans="1:8" s="88" customFormat="1" ht="15" customHeight="1">
      <c r="A28" s="62"/>
      <c r="B28" s="62" t="s">
        <v>3521</v>
      </c>
      <c r="C28" s="203">
        <v>4</v>
      </c>
      <c r="D28" s="203">
        <v>0</v>
      </c>
      <c r="E28" s="203">
        <v>0</v>
      </c>
      <c r="F28" s="155">
        <f t="shared" si="5"/>
        <v>4</v>
      </c>
      <c r="G28" s="11"/>
      <c r="H28" s="11"/>
    </row>
    <row r="29" spans="1:8" s="88" customFormat="1" ht="15" customHeight="1">
      <c r="A29" s="62"/>
      <c r="B29" s="62" t="s">
        <v>3522</v>
      </c>
      <c r="C29" s="203">
        <v>2</v>
      </c>
      <c r="D29" s="203">
        <v>0</v>
      </c>
      <c r="E29" s="203">
        <v>0</v>
      </c>
      <c r="F29" s="155">
        <f t="shared" si="5"/>
        <v>2</v>
      </c>
      <c r="G29" s="11"/>
      <c r="H29" s="11"/>
    </row>
    <row r="30" spans="1:8" s="88" customFormat="1" ht="15" customHeight="1">
      <c r="A30" s="62"/>
      <c r="B30" s="62" t="s">
        <v>3524</v>
      </c>
      <c r="C30" s="203">
        <v>11</v>
      </c>
      <c r="D30" s="203">
        <v>0</v>
      </c>
      <c r="E30" s="203">
        <v>0</v>
      </c>
      <c r="F30" s="155">
        <f t="shared" si="5"/>
        <v>11</v>
      </c>
      <c r="G30" s="11"/>
      <c r="H30" s="11"/>
    </row>
    <row r="31" spans="1:8" s="88" customFormat="1" ht="15" customHeight="1">
      <c r="A31" s="62"/>
      <c r="B31" s="62" t="s">
        <v>3526</v>
      </c>
      <c r="C31" s="203">
        <v>1</v>
      </c>
      <c r="D31" s="203">
        <v>0</v>
      </c>
      <c r="E31" s="203">
        <v>0</v>
      </c>
      <c r="F31" s="155">
        <f t="shared" si="5"/>
        <v>1</v>
      </c>
      <c r="G31" s="11"/>
      <c r="H31" s="11"/>
    </row>
    <row r="32" spans="1:8" s="88" customFormat="1" ht="15" customHeight="1">
      <c r="A32" s="62"/>
      <c r="B32" s="62" t="s">
        <v>3527</v>
      </c>
      <c r="C32" s="203">
        <v>5</v>
      </c>
      <c r="D32" s="203">
        <v>0</v>
      </c>
      <c r="E32" s="203">
        <v>0</v>
      </c>
      <c r="F32" s="155">
        <f t="shared" si="5"/>
        <v>5</v>
      </c>
      <c r="G32" s="11"/>
      <c r="H32" s="11"/>
    </row>
    <row r="33" spans="1:8" s="88" customFormat="1" ht="15" customHeight="1">
      <c r="A33" s="62"/>
      <c r="B33" s="62" t="s">
        <v>3626</v>
      </c>
      <c r="C33" s="203">
        <v>3</v>
      </c>
      <c r="D33" s="203">
        <v>0</v>
      </c>
      <c r="E33" s="203">
        <v>0</v>
      </c>
      <c r="F33" s="155">
        <f t="shared" si="5"/>
        <v>3</v>
      </c>
      <c r="G33" s="11"/>
      <c r="H33" s="11"/>
    </row>
    <row r="34" spans="1:8" s="88" customFormat="1" ht="15" customHeight="1">
      <c r="A34" s="62"/>
      <c r="B34" s="62" t="s">
        <v>3528</v>
      </c>
      <c r="C34" s="203">
        <v>1</v>
      </c>
      <c r="D34" s="203">
        <v>0</v>
      </c>
      <c r="E34" s="203">
        <v>0</v>
      </c>
      <c r="F34" s="155">
        <f t="shared" si="5"/>
        <v>1</v>
      </c>
      <c r="G34" s="11"/>
      <c r="H34" s="11"/>
    </row>
    <row r="35" spans="1:8" s="88" customFormat="1" ht="15" customHeight="1">
      <c r="A35" s="62"/>
      <c r="B35" s="62" t="s">
        <v>3531</v>
      </c>
      <c r="C35" s="203">
        <v>3</v>
      </c>
      <c r="D35" s="203">
        <v>0</v>
      </c>
      <c r="E35" s="203">
        <v>0</v>
      </c>
      <c r="F35" s="155">
        <f t="shared" si="5"/>
        <v>3</v>
      </c>
      <c r="G35" s="11"/>
      <c r="H35" s="11"/>
    </row>
    <row r="36" spans="1:8" s="88" customFormat="1" ht="15" customHeight="1">
      <c r="A36" s="62"/>
      <c r="B36" s="62" t="s">
        <v>3532</v>
      </c>
      <c r="C36" s="203">
        <v>3</v>
      </c>
      <c r="D36" s="203">
        <v>0</v>
      </c>
      <c r="E36" s="203">
        <v>0</v>
      </c>
      <c r="F36" s="155">
        <f t="shared" si="5"/>
        <v>3</v>
      </c>
      <c r="G36" s="11"/>
      <c r="H36" s="11"/>
    </row>
    <row r="37" spans="1:8" s="88" customFormat="1" ht="15" customHeight="1">
      <c r="A37" s="62"/>
      <c r="B37" s="62" t="s">
        <v>3534</v>
      </c>
      <c r="C37" s="203">
        <v>5</v>
      </c>
      <c r="D37" s="203">
        <v>0</v>
      </c>
      <c r="E37" s="203">
        <v>0</v>
      </c>
      <c r="F37" s="155">
        <f t="shared" si="5"/>
        <v>5</v>
      </c>
      <c r="G37" s="11"/>
      <c r="H37" s="11"/>
    </row>
    <row r="38" spans="1:8" s="88" customFormat="1" ht="15" customHeight="1">
      <c r="A38" s="62"/>
      <c r="B38" s="62" t="s">
        <v>3535</v>
      </c>
      <c r="C38" s="203">
        <v>3</v>
      </c>
      <c r="D38" s="203">
        <v>0</v>
      </c>
      <c r="E38" s="203">
        <v>0</v>
      </c>
      <c r="F38" s="155">
        <f t="shared" si="5"/>
        <v>3</v>
      </c>
      <c r="G38" s="11"/>
      <c r="H38" s="11"/>
    </row>
    <row r="39" spans="1:8" s="88" customFormat="1" ht="15" customHeight="1">
      <c r="A39" s="62"/>
      <c r="B39" s="62" t="s">
        <v>3536</v>
      </c>
      <c r="C39" s="203">
        <v>7</v>
      </c>
      <c r="D39" s="203">
        <v>0</v>
      </c>
      <c r="E39" s="203">
        <v>0</v>
      </c>
      <c r="F39" s="155">
        <f t="shared" si="5"/>
        <v>7</v>
      </c>
      <c r="G39" s="11"/>
      <c r="H39" s="11"/>
    </row>
    <row r="40" spans="1:8" s="88" customFormat="1" ht="15" customHeight="1">
      <c r="A40" s="62"/>
      <c r="B40" s="62" t="s">
        <v>3537</v>
      </c>
      <c r="C40" s="203">
        <v>28</v>
      </c>
      <c r="D40" s="203">
        <v>1</v>
      </c>
      <c r="E40" s="203">
        <v>0</v>
      </c>
      <c r="F40" s="155">
        <f t="shared" si="5"/>
        <v>29</v>
      </c>
      <c r="G40" s="11"/>
      <c r="H40" s="11"/>
    </row>
    <row r="41" spans="1:8" s="88" customFormat="1" ht="15" customHeight="1">
      <c r="A41" s="62"/>
      <c r="B41" s="62" t="s">
        <v>3538</v>
      </c>
      <c r="C41" s="203">
        <v>2</v>
      </c>
      <c r="D41" s="203">
        <v>0</v>
      </c>
      <c r="E41" s="203">
        <v>0</v>
      </c>
      <c r="F41" s="155">
        <f t="shared" si="5"/>
        <v>2</v>
      </c>
      <c r="G41" s="11"/>
      <c r="H41" s="11"/>
    </row>
    <row r="42" spans="1:8" s="88" customFormat="1" ht="15" customHeight="1">
      <c r="A42" s="62"/>
      <c r="B42" s="62" t="s">
        <v>3541</v>
      </c>
      <c r="C42" s="203">
        <v>6</v>
      </c>
      <c r="D42" s="203">
        <v>0</v>
      </c>
      <c r="E42" s="203">
        <v>0</v>
      </c>
      <c r="F42" s="155">
        <f t="shared" si="5"/>
        <v>6</v>
      </c>
      <c r="G42" s="11"/>
      <c r="H42" s="11"/>
    </row>
    <row r="43" spans="1:8" s="88" customFormat="1" ht="15" customHeight="1">
      <c r="A43" s="62"/>
      <c r="B43" s="62" t="s">
        <v>3542</v>
      </c>
      <c r="C43" s="203">
        <v>31</v>
      </c>
      <c r="D43" s="203">
        <v>1</v>
      </c>
      <c r="E43" s="203">
        <v>0</v>
      </c>
      <c r="F43" s="155">
        <f t="shared" si="5"/>
        <v>32</v>
      </c>
      <c r="G43" s="11"/>
      <c r="H43" s="11"/>
    </row>
    <row r="44" spans="1:8" s="88" customFormat="1" ht="15" customHeight="1">
      <c r="A44" s="62"/>
      <c r="B44" s="62" t="s">
        <v>3648</v>
      </c>
      <c r="C44" s="203">
        <v>1</v>
      </c>
      <c r="D44" s="203">
        <v>0</v>
      </c>
      <c r="E44" s="203">
        <v>0</v>
      </c>
      <c r="F44" s="155">
        <f t="shared" si="5"/>
        <v>1</v>
      </c>
      <c r="G44" s="11"/>
      <c r="H44" s="11"/>
    </row>
    <row r="45" spans="1:8" s="88" customFormat="1" ht="15" customHeight="1">
      <c r="A45" s="62"/>
      <c r="B45" s="62" t="s">
        <v>3629</v>
      </c>
      <c r="C45" s="203">
        <v>3</v>
      </c>
      <c r="D45" s="203">
        <v>0</v>
      </c>
      <c r="E45" s="203">
        <v>0</v>
      </c>
      <c r="F45" s="155">
        <f t="shared" si="5"/>
        <v>3</v>
      </c>
      <c r="G45" s="11"/>
      <c r="H45" s="11"/>
    </row>
    <row r="46" spans="1:8" s="88" customFormat="1" ht="15" customHeight="1">
      <c r="A46" s="62"/>
      <c r="B46" s="62" t="s">
        <v>3559</v>
      </c>
      <c r="C46" s="203">
        <v>3</v>
      </c>
      <c r="D46" s="203">
        <v>0</v>
      </c>
      <c r="E46" s="203">
        <v>0</v>
      </c>
      <c r="F46" s="155">
        <f t="shared" si="5"/>
        <v>3</v>
      </c>
      <c r="G46" s="11"/>
      <c r="H46" s="11"/>
    </row>
    <row r="47" spans="1:8" s="88" customFormat="1" ht="15" customHeight="1">
      <c r="A47" s="62"/>
      <c r="B47" s="62" t="s">
        <v>3632</v>
      </c>
      <c r="C47" s="203">
        <v>2</v>
      </c>
      <c r="D47" s="203">
        <v>0</v>
      </c>
      <c r="E47" s="203">
        <v>0</v>
      </c>
      <c r="F47" s="155">
        <f t="shared" si="5"/>
        <v>2</v>
      </c>
      <c r="G47" s="11"/>
      <c r="H47" s="11"/>
    </row>
    <row r="48" spans="1:8" s="88" customFormat="1" ht="15" customHeight="1">
      <c r="A48" s="62"/>
      <c r="B48" s="62" t="s">
        <v>3654</v>
      </c>
      <c r="C48" s="203">
        <v>1</v>
      </c>
      <c r="D48" s="203">
        <v>0</v>
      </c>
      <c r="E48" s="203">
        <v>0</v>
      </c>
      <c r="F48" s="155">
        <f t="shared" si="5"/>
        <v>1</v>
      </c>
      <c r="G48" s="11"/>
      <c r="H48" s="11"/>
    </row>
    <row r="49" spans="1:8" s="88" customFormat="1" ht="15" customHeight="1">
      <c r="A49" s="62"/>
      <c r="B49" s="62" t="s">
        <v>3544</v>
      </c>
      <c r="C49" s="203">
        <v>5</v>
      </c>
      <c r="D49" s="203">
        <v>0</v>
      </c>
      <c r="E49" s="203">
        <v>0</v>
      </c>
      <c r="F49" s="155">
        <f t="shared" si="5"/>
        <v>5</v>
      </c>
      <c r="G49" s="11"/>
      <c r="H49" s="11"/>
    </row>
    <row r="50" spans="1:8" s="88" customFormat="1" ht="15" customHeight="1">
      <c r="A50" s="62"/>
      <c r="B50" s="62" t="s">
        <v>3546</v>
      </c>
      <c r="C50" s="203">
        <v>18</v>
      </c>
      <c r="D50" s="203">
        <v>0</v>
      </c>
      <c r="E50" s="203">
        <v>0</v>
      </c>
      <c r="F50" s="155">
        <f t="shared" si="5"/>
        <v>18</v>
      </c>
      <c r="G50" s="11"/>
      <c r="H50" s="11"/>
    </row>
    <row r="51" spans="1:8" s="88" customFormat="1" ht="15" customHeight="1">
      <c r="A51" s="62"/>
      <c r="B51" s="62" t="s">
        <v>3547</v>
      </c>
      <c r="C51" s="301">
        <v>5</v>
      </c>
      <c r="D51" s="301">
        <v>0</v>
      </c>
      <c r="E51" s="301">
        <v>0</v>
      </c>
      <c r="F51" s="155">
        <f t="shared" si="5"/>
        <v>5</v>
      </c>
      <c r="G51" s="11"/>
      <c r="H51" s="11"/>
    </row>
    <row r="52" spans="1:8" s="88" customFormat="1" ht="15" customHeight="1">
      <c r="A52" s="62"/>
      <c r="B52" s="62" t="s">
        <v>3548</v>
      </c>
      <c r="C52" s="301">
        <v>17</v>
      </c>
      <c r="D52" s="301">
        <v>0</v>
      </c>
      <c r="E52" s="301">
        <v>0</v>
      </c>
      <c r="F52" s="155">
        <f t="shared" si="5"/>
        <v>17</v>
      </c>
      <c r="G52" s="11"/>
      <c r="H52" s="11"/>
    </row>
    <row r="53" spans="1:8" s="88" customFormat="1" ht="15" customHeight="1">
      <c r="A53" s="62"/>
      <c r="B53" s="62" t="s">
        <v>3549</v>
      </c>
      <c r="C53" s="301">
        <v>7</v>
      </c>
      <c r="D53" s="301">
        <v>0</v>
      </c>
      <c r="E53" s="301">
        <v>0</v>
      </c>
      <c r="F53" s="155">
        <f t="shared" si="5"/>
        <v>7</v>
      </c>
      <c r="G53" s="11"/>
      <c r="H53" s="11"/>
    </row>
    <row r="54" spans="1:8" s="88" customFormat="1" ht="15" customHeight="1">
      <c r="A54" s="62"/>
      <c r="B54" s="62" t="s">
        <v>3550</v>
      </c>
      <c r="C54" s="301">
        <v>24</v>
      </c>
      <c r="D54" s="301">
        <v>0</v>
      </c>
      <c r="E54" s="301">
        <v>0</v>
      </c>
      <c r="F54" s="155">
        <f t="shared" si="5"/>
        <v>24</v>
      </c>
      <c r="G54" s="11"/>
      <c r="H54" s="11"/>
    </row>
    <row r="55" spans="1:8" s="88" customFormat="1" ht="15" customHeight="1">
      <c r="A55" s="62"/>
      <c r="B55" s="62" t="s">
        <v>3551</v>
      </c>
      <c r="C55" s="301">
        <v>9</v>
      </c>
      <c r="D55" s="301">
        <v>0</v>
      </c>
      <c r="E55" s="301">
        <v>0</v>
      </c>
      <c r="F55" s="155">
        <f t="shared" si="5"/>
        <v>9</v>
      </c>
      <c r="G55" s="11"/>
      <c r="H55" s="11"/>
    </row>
    <row r="56" spans="1:8" s="88" customFormat="1" ht="15" customHeight="1">
      <c r="A56" s="62"/>
      <c r="B56" s="62" t="s">
        <v>3552</v>
      </c>
      <c r="C56" s="301">
        <v>11</v>
      </c>
      <c r="D56" s="301">
        <v>0</v>
      </c>
      <c r="E56" s="301">
        <v>0</v>
      </c>
      <c r="F56" s="155">
        <f t="shared" si="5"/>
        <v>11</v>
      </c>
      <c r="G56" s="11"/>
      <c r="H56" s="11"/>
    </row>
    <row r="57" spans="1:8" s="88" customFormat="1" ht="15" customHeight="1">
      <c r="A57" s="62"/>
      <c r="B57" s="62" t="s">
        <v>3553</v>
      </c>
      <c r="C57" s="95">
        <v>2</v>
      </c>
      <c r="D57" s="95">
        <v>0</v>
      </c>
      <c r="E57" s="95">
        <v>0</v>
      </c>
      <c r="F57" s="155">
        <f t="shared" si="5"/>
        <v>2</v>
      </c>
      <c r="G57" s="11"/>
      <c r="H57" s="11"/>
    </row>
    <row r="58" spans="1:8" s="88" customFormat="1" ht="15" customHeight="1">
      <c r="A58" s="62"/>
      <c r="B58" s="62" t="s">
        <v>3556</v>
      </c>
      <c r="C58" s="95">
        <v>8</v>
      </c>
      <c r="D58" s="95">
        <v>0</v>
      </c>
      <c r="E58" s="95">
        <v>0</v>
      </c>
      <c r="F58" s="155">
        <f t="shared" si="5"/>
        <v>8</v>
      </c>
      <c r="G58" s="11"/>
      <c r="H58" s="11"/>
    </row>
    <row r="59" spans="1:8" s="88" customFormat="1" ht="15" customHeight="1">
      <c r="A59" s="62"/>
      <c r="B59" s="62" t="s">
        <v>3557</v>
      </c>
      <c r="C59" s="95">
        <v>1</v>
      </c>
      <c r="D59" s="95">
        <v>0</v>
      </c>
      <c r="E59" s="95">
        <v>0</v>
      </c>
      <c r="F59" s="155">
        <f t="shared" si="5"/>
        <v>1</v>
      </c>
      <c r="G59" s="11"/>
      <c r="H59" s="11"/>
    </row>
    <row r="60" spans="1:8" s="88" customFormat="1" ht="15" customHeight="1">
      <c r="A60" s="62"/>
      <c r="B60" s="62"/>
      <c r="C60" s="95"/>
      <c r="D60" s="95"/>
      <c r="E60" s="95"/>
      <c r="F60" s="155"/>
      <c r="G60" s="11"/>
      <c r="H60" s="11"/>
    </row>
    <row r="61" spans="1:8" s="88" customFormat="1" ht="15" customHeight="1">
      <c r="A61" s="62"/>
      <c r="B61" s="62"/>
      <c r="C61" s="95"/>
      <c r="D61" s="95"/>
      <c r="E61" s="95"/>
      <c r="F61" s="155"/>
      <c r="G61" s="11"/>
      <c r="H61" s="11"/>
    </row>
    <row r="62" spans="1:8" s="88" customFormat="1" ht="15" customHeight="1">
      <c r="A62" s="62"/>
      <c r="B62" s="62"/>
      <c r="C62" s="95"/>
      <c r="D62" s="95"/>
      <c r="E62" s="95"/>
      <c r="F62" s="155"/>
      <c r="G62" s="11"/>
      <c r="H62" s="11"/>
    </row>
    <row r="63" spans="1:8" s="88" customFormat="1" ht="15" customHeight="1">
      <c r="A63" s="62"/>
      <c r="B63" s="62"/>
      <c r="C63" s="95"/>
      <c r="D63" s="95"/>
      <c r="E63" s="95"/>
      <c r="F63" s="155"/>
      <c r="G63" s="11"/>
      <c r="H63" s="11"/>
    </row>
    <row r="64" spans="1:8" s="88" customFormat="1" ht="15" customHeight="1">
      <c r="A64" s="62"/>
      <c r="B64" s="62"/>
      <c r="C64" s="95"/>
      <c r="D64" s="95"/>
      <c r="E64" s="95"/>
      <c r="F64" s="155"/>
      <c r="G64" s="11"/>
      <c r="H64" s="11"/>
    </row>
    <row r="65" spans="1:8" s="88" customFormat="1" ht="15" customHeight="1">
      <c r="A65" s="62"/>
      <c r="B65" s="62"/>
      <c r="C65" s="95"/>
      <c r="D65" s="95"/>
      <c r="E65" s="95"/>
      <c r="F65" s="155"/>
      <c r="G65" s="11"/>
      <c r="H65" s="11"/>
    </row>
    <row r="66" spans="1:8" s="88" customFormat="1" ht="15" customHeight="1">
      <c r="A66" s="62"/>
      <c r="B66" s="62"/>
      <c r="C66" s="95"/>
      <c r="D66" s="95"/>
      <c r="E66" s="95"/>
      <c r="F66" s="155"/>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9" activePane="bottomLeft" state="frozen"/>
      <selection pane="bottomLeft" activeCell="B37" sqref="B37"/>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30" t="s">
        <v>33</v>
      </c>
      <c r="B1" s="331"/>
      <c r="C1" s="343"/>
      <c r="D1" s="343"/>
      <c r="E1" s="1"/>
      <c r="G1" s="342" t="s">
        <v>102</v>
      </c>
      <c r="H1" s="342"/>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37" t="s">
        <v>3664</v>
      </c>
      <c r="B6" s="338"/>
      <c r="C6" s="9"/>
      <c r="D6" s="9"/>
    </row>
    <row r="7" spans="1:13" s="67" customFormat="1" ht="21.95" customHeight="1">
      <c r="A7" s="339"/>
      <c r="B7" s="341"/>
      <c r="C7" s="341"/>
      <c r="D7" s="341"/>
      <c r="E7" s="129"/>
    </row>
    <row r="8" spans="1:13" s="67" customFormat="1" ht="21.95" customHeight="1">
      <c r="A8" s="345"/>
      <c r="B8" s="45" t="s">
        <v>35</v>
      </c>
      <c r="C8" s="45" t="s">
        <v>36</v>
      </c>
      <c r="D8" s="45" t="s">
        <v>37</v>
      </c>
      <c r="E8" s="45" t="s">
        <v>38</v>
      </c>
    </row>
    <row r="9" spans="1:13" s="34" customFormat="1" ht="27" customHeight="1">
      <c r="A9" s="72" t="s">
        <v>38</v>
      </c>
      <c r="B9" s="133">
        <f>SUM(B10:B21)</f>
        <v>3833</v>
      </c>
      <c r="C9" s="133">
        <f>SUM(C10:C21)</f>
        <v>17</v>
      </c>
      <c r="D9" s="133">
        <f>SUM(D10:D21)</f>
        <v>5</v>
      </c>
      <c r="E9" s="133">
        <f>SUM(E10:E21)</f>
        <v>3848</v>
      </c>
      <c r="F9" s="33"/>
      <c r="G9" s="33"/>
      <c r="H9" s="33"/>
      <c r="I9" s="33"/>
      <c r="J9" s="33"/>
      <c r="K9" s="33"/>
      <c r="L9" s="33"/>
      <c r="M9" s="33"/>
    </row>
    <row r="10" spans="1:13" ht="15" customHeight="1">
      <c r="A10" s="73" t="s">
        <v>3247</v>
      </c>
      <c r="B10" s="311">
        <v>42</v>
      </c>
      <c r="C10" s="311">
        <v>1</v>
      </c>
      <c r="D10" s="311">
        <v>0</v>
      </c>
      <c r="E10" s="114">
        <f>SUM(B10:D10)</f>
        <v>43</v>
      </c>
      <c r="F10" s="311"/>
      <c r="G10" s="235"/>
      <c r="H10" s="235"/>
      <c r="I10" s="235"/>
      <c r="J10" s="35"/>
      <c r="K10" s="35"/>
      <c r="L10" s="35"/>
      <c r="M10" s="35"/>
    </row>
    <row r="11" spans="1:13" ht="15" customHeight="1">
      <c r="A11" s="73" t="s">
        <v>3248</v>
      </c>
      <c r="B11" s="311">
        <v>208</v>
      </c>
      <c r="C11" s="311">
        <v>0</v>
      </c>
      <c r="D11" s="311">
        <v>0</v>
      </c>
      <c r="E11" s="114">
        <f t="shared" ref="E11:E20" si="0">SUM(B11:D11)</f>
        <v>208</v>
      </c>
      <c r="F11" s="311"/>
      <c r="G11" s="235"/>
      <c r="H11" s="235"/>
      <c r="I11" s="235"/>
      <c r="J11" s="35"/>
      <c r="K11" s="35"/>
      <c r="L11" s="35"/>
      <c r="M11" s="35"/>
    </row>
    <row r="12" spans="1:13" ht="15" customHeight="1">
      <c r="A12" s="73" t="s">
        <v>3249</v>
      </c>
      <c r="B12" s="311">
        <v>309</v>
      </c>
      <c r="C12" s="311">
        <v>2</v>
      </c>
      <c r="D12" s="311">
        <v>0</v>
      </c>
      <c r="E12" s="114">
        <f t="shared" si="0"/>
        <v>311</v>
      </c>
      <c r="F12" s="311"/>
      <c r="G12" s="235"/>
      <c r="H12" s="235"/>
      <c r="I12" s="235"/>
      <c r="J12" s="35"/>
      <c r="K12" s="35"/>
      <c r="L12" s="35"/>
      <c r="M12" s="35"/>
    </row>
    <row r="13" spans="1:13" ht="15" customHeight="1">
      <c r="A13" s="73" t="s">
        <v>3250</v>
      </c>
      <c r="B13" s="311">
        <v>365</v>
      </c>
      <c r="C13" s="311">
        <v>2</v>
      </c>
      <c r="D13" s="311">
        <v>1</v>
      </c>
      <c r="E13" s="114">
        <f t="shared" si="0"/>
        <v>368</v>
      </c>
      <c r="F13" s="311"/>
      <c r="G13" s="235"/>
      <c r="H13" s="235"/>
      <c r="I13" s="235"/>
      <c r="J13" s="35"/>
      <c r="K13" s="35"/>
      <c r="L13" s="35"/>
      <c r="M13" s="35"/>
    </row>
    <row r="14" spans="1:13" ht="15" customHeight="1">
      <c r="A14" s="73" t="s">
        <v>3251</v>
      </c>
      <c r="B14" s="311">
        <v>449</v>
      </c>
      <c r="C14" s="311">
        <v>1</v>
      </c>
      <c r="D14" s="311">
        <v>0</v>
      </c>
      <c r="E14" s="114">
        <f t="shared" si="0"/>
        <v>450</v>
      </c>
      <c r="F14" s="311"/>
      <c r="G14" s="235"/>
      <c r="H14" s="235"/>
      <c r="I14" s="235"/>
      <c r="J14" s="35"/>
      <c r="K14" s="35"/>
      <c r="L14" s="35"/>
      <c r="M14" s="35"/>
    </row>
    <row r="15" spans="1:13" ht="15" customHeight="1">
      <c r="A15" s="73" t="s">
        <v>3252</v>
      </c>
      <c r="B15" s="311">
        <v>581</v>
      </c>
      <c r="C15" s="311">
        <v>4</v>
      </c>
      <c r="D15" s="311">
        <v>1</v>
      </c>
      <c r="E15" s="114">
        <f t="shared" si="0"/>
        <v>586</v>
      </c>
      <c r="F15" s="311"/>
      <c r="G15" s="235"/>
      <c r="H15" s="235"/>
      <c r="I15" s="235"/>
      <c r="J15" s="35"/>
      <c r="K15" s="35"/>
      <c r="L15" s="35"/>
      <c r="M15" s="35"/>
    </row>
    <row r="16" spans="1:13" ht="15" customHeight="1">
      <c r="A16" s="73" t="s">
        <v>3253</v>
      </c>
      <c r="B16" s="311">
        <v>573</v>
      </c>
      <c r="C16" s="311">
        <v>2</v>
      </c>
      <c r="D16" s="311">
        <v>0</v>
      </c>
      <c r="E16" s="114">
        <f t="shared" si="0"/>
        <v>575</v>
      </c>
      <c r="F16" s="311"/>
      <c r="G16" s="235"/>
      <c r="H16" s="235"/>
      <c r="I16" s="235"/>
      <c r="J16" s="35"/>
      <c r="K16" s="35"/>
      <c r="L16" s="35"/>
      <c r="M16" s="35"/>
    </row>
    <row r="17" spans="1:13" ht="15" customHeight="1">
      <c r="A17" s="73" t="s">
        <v>3254</v>
      </c>
      <c r="B17" s="311">
        <v>507</v>
      </c>
      <c r="C17" s="311">
        <v>1</v>
      </c>
      <c r="D17" s="311">
        <v>2</v>
      </c>
      <c r="E17" s="114">
        <f t="shared" si="0"/>
        <v>510</v>
      </c>
      <c r="F17" s="311"/>
      <c r="G17" s="235"/>
      <c r="H17" s="235"/>
      <c r="I17" s="235"/>
      <c r="J17" s="35"/>
      <c r="K17" s="35"/>
      <c r="L17" s="35"/>
      <c r="M17" s="35"/>
    </row>
    <row r="18" spans="1:13" ht="15" customHeight="1">
      <c r="A18" s="73" t="s">
        <v>3255</v>
      </c>
      <c r="B18" s="311">
        <v>440</v>
      </c>
      <c r="C18" s="311">
        <v>0</v>
      </c>
      <c r="D18" s="311">
        <v>0</v>
      </c>
      <c r="E18" s="114">
        <f t="shared" si="0"/>
        <v>440</v>
      </c>
      <c r="F18" s="311"/>
      <c r="G18" s="235"/>
      <c r="H18" s="235"/>
      <c r="I18" s="235"/>
      <c r="J18" s="35"/>
      <c r="K18" s="35"/>
      <c r="L18" s="35"/>
      <c r="M18" s="35"/>
    </row>
    <row r="19" spans="1:13" ht="15" customHeight="1">
      <c r="A19" s="73" t="s">
        <v>3256</v>
      </c>
      <c r="B19" s="311">
        <v>284</v>
      </c>
      <c r="C19" s="311">
        <v>3</v>
      </c>
      <c r="D19" s="311">
        <v>1</v>
      </c>
      <c r="E19" s="114">
        <f t="shared" si="0"/>
        <v>288</v>
      </c>
      <c r="F19" s="311"/>
      <c r="G19" s="235"/>
      <c r="H19" s="235"/>
      <c r="I19" s="235"/>
      <c r="J19" s="35"/>
      <c r="K19" s="35"/>
      <c r="L19" s="35"/>
      <c r="M19" s="35"/>
    </row>
    <row r="20" spans="1:13" ht="15" customHeight="1">
      <c r="A20" s="73" t="s">
        <v>3425</v>
      </c>
      <c r="B20" s="311">
        <v>39</v>
      </c>
      <c r="C20" s="311">
        <v>0</v>
      </c>
      <c r="D20" s="311">
        <v>0</v>
      </c>
      <c r="E20" s="114">
        <f t="shared" si="0"/>
        <v>39</v>
      </c>
      <c r="F20" s="311"/>
      <c r="G20" s="235"/>
      <c r="H20" s="235"/>
      <c r="I20" s="235"/>
      <c r="J20" s="35"/>
      <c r="K20" s="35"/>
      <c r="L20" s="35"/>
      <c r="M20" s="35"/>
    </row>
    <row r="21" spans="1:13" ht="15" customHeight="1">
      <c r="A21" s="73" t="s">
        <v>3623</v>
      </c>
      <c r="B21" s="134">
        <v>36</v>
      </c>
      <c r="C21" s="134">
        <v>1</v>
      </c>
      <c r="D21" s="134">
        <v>0</v>
      </c>
      <c r="E21" s="114">
        <v>30</v>
      </c>
      <c r="F21" s="134"/>
      <c r="G21" s="307"/>
      <c r="H21" s="308"/>
      <c r="I21" s="308"/>
      <c r="J21" s="35"/>
      <c r="K21" s="35"/>
      <c r="L21" s="35"/>
      <c r="M21" s="35"/>
    </row>
    <row r="22" spans="1:13" s="34" customFormat="1" ht="12" customHeight="1">
      <c r="A22" s="74"/>
      <c r="B22" s="135"/>
      <c r="C22" s="135"/>
      <c r="D22" s="135"/>
      <c r="E22" s="114"/>
      <c r="G22" s="309"/>
      <c r="H22" s="308"/>
      <c r="I22" s="308"/>
      <c r="J22" s="35"/>
      <c r="K22" s="35"/>
      <c r="L22" s="35"/>
      <c r="M22" s="35"/>
    </row>
    <row r="23" spans="1:13" ht="15" customHeight="1">
      <c r="A23" s="75" t="s">
        <v>51</v>
      </c>
      <c r="B23" s="133">
        <f>SUM(B24:B35)</f>
        <v>2223</v>
      </c>
      <c r="C23" s="133">
        <f>SUM(C24:C35)</f>
        <v>16</v>
      </c>
      <c r="D23" s="133">
        <f>SUM(D24:D35)</f>
        <v>5</v>
      </c>
      <c r="E23" s="133">
        <f>SUM(E24:E35)</f>
        <v>2244</v>
      </c>
      <c r="G23" s="308"/>
      <c r="H23" s="308"/>
      <c r="I23" s="308"/>
      <c r="J23" s="35"/>
      <c r="K23" s="35"/>
      <c r="L23" s="35"/>
      <c r="M23" s="35"/>
    </row>
    <row r="24" spans="1:13" ht="15" customHeight="1">
      <c r="A24" s="73" t="s">
        <v>3247</v>
      </c>
      <c r="B24" s="311">
        <v>34</v>
      </c>
      <c r="C24" s="311">
        <v>1</v>
      </c>
      <c r="D24" s="311">
        <v>0</v>
      </c>
      <c r="E24" s="114">
        <f t="shared" ref="E24:E35" si="1">SUM(B24:D24)</f>
        <v>35</v>
      </c>
      <c r="G24" s="310"/>
      <c r="H24" s="308"/>
      <c r="I24" s="308"/>
      <c r="J24" s="35"/>
      <c r="K24" s="35"/>
      <c r="L24" s="35"/>
      <c r="M24" s="35"/>
    </row>
    <row r="25" spans="1:13" ht="15" customHeight="1">
      <c r="A25" s="73" t="s">
        <v>3248</v>
      </c>
      <c r="B25" s="311">
        <v>144</v>
      </c>
      <c r="C25" s="311">
        <v>0</v>
      </c>
      <c r="D25" s="311">
        <v>0</v>
      </c>
      <c r="E25" s="114">
        <f t="shared" si="1"/>
        <v>144</v>
      </c>
      <c r="G25" s="310"/>
      <c r="H25" s="308"/>
      <c r="I25" s="308"/>
      <c r="J25" s="35"/>
      <c r="K25" s="35"/>
      <c r="L25" s="35"/>
      <c r="M25" s="35"/>
    </row>
    <row r="26" spans="1:13" ht="15" customHeight="1">
      <c r="A26" s="73" t="s">
        <v>3249</v>
      </c>
      <c r="B26" s="311">
        <v>165</v>
      </c>
      <c r="C26" s="311">
        <v>2</v>
      </c>
      <c r="D26" s="311">
        <v>0</v>
      </c>
      <c r="E26" s="114">
        <f t="shared" si="1"/>
        <v>167</v>
      </c>
      <c r="G26" s="310"/>
      <c r="H26" s="308"/>
      <c r="I26" s="308"/>
      <c r="J26" s="35"/>
      <c r="K26" s="35"/>
      <c r="L26" s="35"/>
      <c r="M26" s="35"/>
    </row>
    <row r="27" spans="1:13" ht="15" customHeight="1">
      <c r="A27" s="73" t="s">
        <v>3250</v>
      </c>
      <c r="B27" s="311">
        <v>229</v>
      </c>
      <c r="C27" s="311">
        <v>2</v>
      </c>
      <c r="D27" s="311">
        <v>1</v>
      </c>
      <c r="E27" s="114">
        <f t="shared" si="1"/>
        <v>232</v>
      </c>
      <c r="G27" s="310"/>
      <c r="H27" s="308"/>
      <c r="I27" s="308"/>
      <c r="J27" s="35"/>
      <c r="K27" s="35"/>
      <c r="L27" s="35"/>
      <c r="M27" s="35"/>
    </row>
    <row r="28" spans="1:13" ht="15" customHeight="1">
      <c r="A28" s="73" t="s">
        <v>3251</v>
      </c>
      <c r="B28" s="311">
        <v>279</v>
      </c>
      <c r="C28" s="311">
        <v>1</v>
      </c>
      <c r="D28" s="311">
        <v>0</v>
      </c>
      <c r="E28" s="114">
        <f t="shared" si="1"/>
        <v>280</v>
      </c>
      <c r="G28" s="310"/>
      <c r="H28" s="308"/>
      <c r="I28" s="308"/>
      <c r="J28" s="35"/>
      <c r="K28" s="35"/>
      <c r="L28" s="35"/>
      <c r="M28" s="35"/>
    </row>
    <row r="29" spans="1:13" ht="15" customHeight="1">
      <c r="A29" s="73" t="s">
        <v>3252</v>
      </c>
      <c r="B29" s="311">
        <v>354</v>
      </c>
      <c r="C29" s="311">
        <v>4</v>
      </c>
      <c r="D29" s="311">
        <v>1</v>
      </c>
      <c r="E29" s="114">
        <f t="shared" si="1"/>
        <v>359</v>
      </c>
      <c r="G29" s="310"/>
      <c r="H29" s="308"/>
      <c r="I29" s="308"/>
      <c r="J29" s="35"/>
      <c r="K29" s="35"/>
      <c r="L29" s="35"/>
      <c r="M29" s="35"/>
    </row>
    <row r="30" spans="1:13" ht="15" customHeight="1">
      <c r="A30" s="73" t="s">
        <v>3253</v>
      </c>
      <c r="B30" s="311">
        <v>334</v>
      </c>
      <c r="C30" s="311">
        <v>2</v>
      </c>
      <c r="D30" s="311">
        <v>0</v>
      </c>
      <c r="E30" s="114">
        <f t="shared" si="1"/>
        <v>336</v>
      </c>
      <c r="G30" s="310"/>
      <c r="H30" s="308"/>
      <c r="I30" s="308"/>
      <c r="J30" s="35"/>
      <c r="K30" s="35"/>
      <c r="L30" s="35"/>
      <c r="M30" s="35"/>
    </row>
    <row r="31" spans="1:13" ht="15" customHeight="1">
      <c r="A31" s="73" t="s">
        <v>3254</v>
      </c>
      <c r="B31" s="311">
        <v>273</v>
      </c>
      <c r="C31" s="311">
        <v>1</v>
      </c>
      <c r="D31" s="311">
        <v>2</v>
      </c>
      <c r="E31" s="114">
        <f t="shared" si="1"/>
        <v>276</v>
      </c>
      <c r="G31" s="310"/>
      <c r="H31" s="308"/>
      <c r="I31" s="308"/>
      <c r="J31" s="35"/>
      <c r="K31" s="35"/>
      <c r="L31" s="35"/>
      <c r="M31" s="35"/>
    </row>
    <row r="32" spans="1:13" ht="15" customHeight="1">
      <c r="A32" s="73" t="s">
        <v>3255</v>
      </c>
      <c r="B32" s="311">
        <v>244</v>
      </c>
      <c r="C32" s="311">
        <v>0</v>
      </c>
      <c r="D32" s="311">
        <v>0</v>
      </c>
      <c r="E32" s="114">
        <f t="shared" si="1"/>
        <v>244</v>
      </c>
      <c r="G32" s="310"/>
      <c r="H32" s="308"/>
      <c r="I32" s="308"/>
      <c r="J32" s="35"/>
      <c r="K32" s="35"/>
      <c r="L32" s="35"/>
      <c r="M32" s="35"/>
    </row>
    <row r="33" spans="1:13" ht="15" customHeight="1">
      <c r="A33" s="73" t="s">
        <v>3256</v>
      </c>
      <c r="B33" s="311">
        <v>131</v>
      </c>
      <c r="C33" s="311">
        <v>2</v>
      </c>
      <c r="D33" s="311">
        <v>1</v>
      </c>
      <c r="E33" s="114">
        <f t="shared" si="1"/>
        <v>134</v>
      </c>
      <c r="G33" s="310"/>
      <c r="H33" s="308"/>
      <c r="I33" s="308"/>
      <c r="J33" s="35"/>
      <c r="K33" s="35"/>
      <c r="L33" s="35"/>
      <c r="M33" s="35"/>
    </row>
    <row r="34" spans="1:13" ht="15" customHeight="1">
      <c r="A34" s="73" t="s">
        <v>3425</v>
      </c>
      <c r="B34" s="311">
        <v>21</v>
      </c>
      <c r="C34" s="311">
        <v>0</v>
      </c>
      <c r="D34" s="311">
        <v>0</v>
      </c>
      <c r="E34" s="114">
        <f t="shared" si="1"/>
        <v>21</v>
      </c>
      <c r="G34" s="310"/>
      <c r="H34" s="308"/>
      <c r="I34" s="308"/>
      <c r="J34" s="35"/>
      <c r="K34" s="35"/>
      <c r="L34" s="35"/>
      <c r="M34" s="35"/>
    </row>
    <row r="35" spans="1:13" ht="15" customHeight="1">
      <c r="A35" s="73" t="s">
        <v>3623</v>
      </c>
      <c r="B35" s="311">
        <v>15</v>
      </c>
      <c r="C35" s="311">
        <v>1</v>
      </c>
      <c r="D35" s="311">
        <v>0</v>
      </c>
      <c r="E35" s="114">
        <f t="shared" si="1"/>
        <v>16</v>
      </c>
      <c r="F35" s="33"/>
      <c r="G35" s="235"/>
      <c r="H35" s="235"/>
      <c r="I35" s="235"/>
      <c r="J35" s="235"/>
      <c r="K35" s="33"/>
      <c r="L35" s="33"/>
      <c r="M35" s="33"/>
    </row>
    <row r="36" spans="1:13" ht="15" customHeight="1">
      <c r="A36" s="73"/>
      <c r="B36" s="311"/>
      <c r="C36" s="311"/>
      <c r="D36" s="311"/>
      <c r="E36" s="114"/>
      <c r="G36" s="235"/>
      <c r="H36" s="235"/>
      <c r="I36" s="235"/>
      <c r="J36" s="235"/>
      <c r="K36" s="35"/>
      <c r="L36" s="35"/>
      <c r="M36" s="35"/>
    </row>
    <row r="37" spans="1:13" ht="15" customHeight="1">
      <c r="A37" s="75" t="s">
        <v>52</v>
      </c>
      <c r="B37" s="133">
        <f>SUM(B38:B49)</f>
        <v>1610</v>
      </c>
      <c r="C37" s="133">
        <f t="shared" ref="C37:D37" si="2">SUM(C38:C49)</f>
        <v>1</v>
      </c>
      <c r="D37" s="133">
        <f t="shared" si="2"/>
        <v>0</v>
      </c>
      <c r="E37" s="133">
        <f>SUM(E38:E49)</f>
        <v>1604</v>
      </c>
      <c r="G37" s="35"/>
      <c r="H37" s="35"/>
      <c r="I37" s="35"/>
      <c r="J37" s="35"/>
      <c r="K37" s="35"/>
      <c r="L37" s="35"/>
      <c r="M37" s="35"/>
    </row>
    <row r="38" spans="1:13" ht="15" customHeight="1">
      <c r="A38" s="73" t="s">
        <v>3247</v>
      </c>
      <c r="B38" s="311">
        <f>B10-B24</f>
        <v>8</v>
      </c>
      <c r="C38" s="311">
        <f t="shared" ref="C38:E38" si="3">C10-C24</f>
        <v>0</v>
      </c>
      <c r="D38" s="311">
        <f t="shared" si="3"/>
        <v>0</v>
      </c>
      <c r="E38" s="133">
        <f t="shared" si="3"/>
        <v>8</v>
      </c>
      <c r="G38" s="35"/>
      <c r="H38" s="35"/>
      <c r="I38" s="35"/>
      <c r="J38" s="35"/>
      <c r="K38" s="35"/>
      <c r="L38" s="35"/>
      <c r="M38" s="35"/>
    </row>
    <row r="39" spans="1:13" ht="15" customHeight="1">
      <c r="A39" s="73" t="s">
        <v>3248</v>
      </c>
      <c r="B39" s="311">
        <f t="shared" ref="B39:E49" si="4">B11-B25</f>
        <v>64</v>
      </c>
      <c r="C39" s="311">
        <f t="shared" si="4"/>
        <v>0</v>
      </c>
      <c r="D39" s="311">
        <f t="shared" si="4"/>
        <v>0</v>
      </c>
      <c r="E39" s="133">
        <f t="shared" si="4"/>
        <v>64</v>
      </c>
      <c r="G39" s="35"/>
      <c r="H39" s="35"/>
      <c r="I39" s="35"/>
      <c r="J39" s="35"/>
      <c r="K39" s="35"/>
      <c r="L39" s="35"/>
      <c r="M39" s="35"/>
    </row>
    <row r="40" spans="1:13" ht="15" customHeight="1">
      <c r="A40" s="73" t="s">
        <v>3249</v>
      </c>
      <c r="B40" s="311">
        <f t="shared" si="4"/>
        <v>144</v>
      </c>
      <c r="C40" s="311">
        <f t="shared" si="4"/>
        <v>0</v>
      </c>
      <c r="D40" s="311">
        <f t="shared" si="4"/>
        <v>0</v>
      </c>
      <c r="E40" s="133">
        <f t="shared" si="4"/>
        <v>144</v>
      </c>
      <c r="G40" s="35"/>
      <c r="H40" s="35"/>
      <c r="I40" s="35"/>
      <c r="J40" s="35"/>
      <c r="K40" s="35"/>
      <c r="L40" s="35"/>
      <c r="M40" s="35"/>
    </row>
    <row r="41" spans="1:13" ht="15" customHeight="1">
      <c r="A41" s="73" t="s">
        <v>3250</v>
      </c>
      <c r="B41" s="311">
        <f t="shared" si="4"/>
        <v>136</v>
      </c>
      <c r="C41" s="311">
        <f t="shared" si="4"/>
        <v>0</v>
      </c>
      <c r="D41" s="311">
        <f t="shared" si="4"/>
        <v>0</v>
      </c>
      <c r="E41" s="133">
        <f t="shared" si="4"/>
        <v>136</v>
      </c>
      <c r="G41" s="35"/>
      <c r="H41" s="35"/>
      <c r="I41" s="35"/>
      <c r="J41" s="35"/>
      <c r="K41" s="35"/>
      <c r="L41" s="35"/>
      <c r="M41" s="35"/>
    </row>
    <row r="42" spans="1:13" s="34" customFormat="1" ht="15" customHeight="1">
      <c r="A42" s="73" t="s">
        <v>3251</v>
      </c>
      <c r="B42" s="311">
        <f t="shared" si="4"/>
        <v>170</v>
      </c>
      <c r="C42" s="311">
        <f t="shared" si="4"/>
        <v>0</v>
      </c>
      <c r="D42" s="311">
        <f t="shared" si="4"/>
        <v>0</v>
      </c>
      <c r="E42" s="133">
        <f t="shared" si="4"/>
        <v>170</v>
      </c>
      <c r="F42" s="2"/>
      <c r="G42" s="35"/>
      <c r="H42" s="35"/>
      <c r="I42" s="35"/>
      <c r="J42" s="35"/>
      <c r="K42" s="35"/>
      <c r="L42" s="35"/>
      <c r="M42" s="35"/>
    </row>
    <row r="43" spans="1:13" ht="15" customHeight="1">
      <c r="A43" s="73" t="s">
        <v>3252</v>
      </c>
      <c r="B43" s="311">
        <f t="shared" si="4"/>
        <v>227</v>
      </c>
      <c r="C43" s="311">
        <f t="shared" si="4"/>
        <v>0</v>
      </c>
      <c r="D43" s="311">
        <f t="shared" si="4"/>
        <v>0</v>
      </c>
      <c r="E43" s="133">
        <f t="shared" si="4"/>
        <v>227</v>
      </c>
      <c r="G43" s="35"/>
      <c r="H43" s="35"/>
      <c r="I43" s="35"/>
      <c r="J43" s="35"/>
      <c r="K43" s="35"/>
      <c r="L43" s="35"/>
      <c r="M43" s="35"/>
    </row>
    <row r="44" spans="1:13" s="34" customFormat="1" ht="15" customHeight="1">
      <c r="A44" s="73" t="s">
        <v>3253</v>
      </c>
      <c r="B44" s="311">
        <f t="shared" si="4"/>
        <v>239</v>
      </c>
      <c r="C44" s="311">
        <f t="shared" si="4"/>
        <v>0</v>
      </c>
      <c r="D44" s="311">
        <f t="shared" si="4"/>
        <v>0</v>
      </c>
      <c r="E44" s="133">
        <f t="shared" si="4"/>
        <v>239</v>
      </c>
      <c r="G44" s="35"/>
      <c r="H44" s="35"/>
      <c r="I44" s="35"/>
      <c r="J44" s="35"/>
      <c r="K44" s="35"/>
      <c r="L44" s="35"/>
      <c r="M44" s="35"/>
    </row>
    <row r="45" spans="1:13" ht="15" customHeight="1">
      <c r="A45" s="73" t="s">
        <v>3254</v>
      </c>
      <c r="B45" s="311">
        <f t="shared" si="4"/>
        <v>234</v>
      </c>
      <c r="C45" s="311">
        <f t="shared" si="4"/>
        <v>0</v>
      </c>
      <c r="D45" s="311">
        <f t="shared" si="4"/>
        <v>0</v>
      </c>
      <c r="E45" s="133">
        <f t="shared" si="4"/>
        <v>234</v>
      </c>
      <c r="G45" s="35"/>
      <c r="H45" s="35"/>
      <c r="I45" s="35"/>
      <c r="J45" s="35"/>
      <c r="K45" s="35"/>
      <c r="L45" s="35"/>
      <c r="M45" s="35"/>
    </row>
    <row r="46" spans="1:13" s="34" customFormat="1" ht="15" customHeight="1">
      <c r="A46" s="73" t="s">
        <v>3255</v>
      </c>
      <c r="B46" s="311">
        <f t="shared" si="4"/>
        <v>196</v>
      </c>
      <c r="C46" s="311">
        <f t="shared" si="4"/>
        <v>0</v>
      </c>
      <c r="D46" s="311">
        <f t="shared" si="4"/>
        <v>0</v>
      </c>
      <c r="E46" s="133">
        <f t="shared" si="4"/>
        <v>196</v>
      </c>
      <c r="G46" s="35"/>
      <c r="H46" s="35"/>
      <c r="I46" s="35"/>
      <c r="J46" s="35"/>
      <c r="K46" s="35"/>
      <c r="L46" s="35"/>
      <c r="M46" s="35"/>
    </row>
    <row r="47" spans="1:13" ht="15" customHeight="1">
      <c r="A47" s="73" t="s">
        <v>3256</v>
      </c>
      <c r="B47" s="311">
        <f t="shared" si="4"/>
        <v>153</v>
      </c>
      <c r="C47" s="311">
        <f t="shared" si="4"/>
        <v>1</v>
      </c>
      <c r="D47" s="311">
        <f t="shared" si="4"/>
        <v>0</v>
      </c>
      <c r="E47" s="133">
        <f t="shared" si="4"/>
        <v>154</v>
      </c>
      <c r="G47" s="35"/>
      <c r="H47" s="35"/>
      <c r="I47" s="35"/>
      <c r="J47" s="35"/>
      <c r="K47" s="35"/>
      <c r="L47" s="35"/>
      <c r="M47" s="35"/>
    </row>
    <row r="48" spans="1:13" ht="15" customHeight="1">
      <c r="A48" s="73" t="s">
        <v>3425</v>
      </c>
      <c r="B48" s="311">
        <f t="shared" si="4"/>
        <v>18</v>
      </c>
      <c r="C48" s="311">
        <f t="shared" si="4"/>
        <v>0</v>
      </c>
      <c r="D48" s="311">
        <f t="shared" si="4"/>
        <v>0</v>
      </c>
      <c r="E48" s="133">
        <f t="shared" si="4"/>
        <v>18</v>
      </c>
      <c r="F48" s="34"/>
      <c r="G48" s="35"/>
      <c r="H48" s="35"/>
      <c r="I48" s="35"/>
      <c r="J48" s="35"/>
      <c r="K48" s="35"/>
      <c r="L48" s="35"/>
      <c r="M48" s="35"/>
    </row>
    <row r="49" spans="1:13" s="34" customFormat="1" ht="15" customHeight="1">
      <c r="A49" s="73" t="s">
        <v>3623</v>
      </c>
      <c r="B49" s="311">
        <f t="shared" si="4"/>
        <v>21</v>
      </c>
      <c r="C49" s="311">
        <f t="shared" si="4"/>
        <v>0</v>
      </c>
      <c r="D49" s="311">
        <f t="shared" si="4"/>
        <v>0</v>
      </c>
      <c r="E49" s="133">
        <f t="shared" si="4"/>
        <v>14</v>
      </c>
      <c r="G49" s="35"/>
      <c r="H49" s="35"/>
      <c r="I49" s="35"/>
      <c r="J49" s="35"/>
      <c r="K49" s="35"/>
      <c r="L49" s="35"/>
      <c r="M49" s="35"/>
    </row>
    <row r="50" spans="1:13" ht="15" customHeight="1">
      <c r="A50" s="73"/>
      <c r="B50" s="134"/>
      <c r="C50" s="134"/>
      <c r="D50" s="134"/>
      <c r="E50" s="114"/>
      <c r="G50" s="35"/>
      <c r="H50" s="35"/>
      <c r="I50" s="35"/>
      <c r="J50" s="35"/>
      <c r="K50" s="35"/>
      <c r="L50" s="35"/>
      <c r="M50" s="35"/>
    </row>
    <row r="51" spans="1:13" ht="11.25" customHeight="1">
      <c r="A51" s="76"/>
      <c r="B51" s="218"/>
      <c r="C51" s="218"/>
      <c r="D51" s="218"/>
      <c r="E51" s="76"/>
    </row>
    <row r="52" spans="1:13" ht="4.5" customHeight="1">
      <c r="E52" s="67"/>
      <c r="F52" s="11"/>
    </row>
    <row r="53" spans="1:13" ht="21" customHeight="1">
      <c r="A53" s="344"/>
      <c r="B53" s="344"/>
      <c r="C53" s="344"/>
      <c r="D53" s="344"/>
      <c r="E53" s="344"/>
      <c r="F53" s="36"/>
    </row>
    <row r="54" spans="1:13">
      <c r="E54" s="114"/>
    </row>
    <row r="55" spans="1:13">
      <c r="E55" s="114"/>
    </row>
    <row r="56" spans="1:13">
      <c r="E56" s="114"/>
    </row>
    <row r="57" spans="1:13">
      <c r="E57" s="114"/>
    </row>
    <row r="58" spans="1:13">
      <c r="E58" s="114"/>
    </row>
    <row r="59" spans="1:13">
      <c r="E59" s="127"/>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130"/>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B23" sqref="B23:D32"/>
    </sheetView>
  </sheetViews>
  <sheetFormatPr baseColWidth="10" defaultColWidth="8.42578125" defaultRowHeight="12.75"/>
  <cols>
    <col min="1" max="1" width="20.5703125" style="274" customWidth="1"/>
    <col min="2" max="4" width="11.85546875" style="254" customWidth="1"/>
    <col min="5" max="5" width="9.5703125" style="237" customWidth="1"/>
    <col min="6" max="16384" width="8.42578125" style="250"/>
  </cols>
  <sheetData>
    <row r="1" spans="1:10" s="2" customFormat="1" ht="15.75" customHeight="1">
      <c r="A1" s="330" t="s">
        <v>33</v>
      </c>
      <c r="B1" s="343"/>
      <c r="C1" s="343"/>
      <c r="D1" s="37"/>
      <c r="E1" s="342" t="s">
        <v>102</v>
      </c>
      <c r="F1" s="342"/>
      <c r="G1" s="342"/>
    </row>
    <row r="2" spans="1:10" ht="5.25" customHeight="1">
      <c r="A2" s="251"/>
      <c r="B2" s="249"/>
      <c r="C2" s="249"/>
      <c r="D2" s="249"/>
      <c r="E2" s="249"/>
    </row>
    <row r="3" spans="1:10" s="254" customFormat="1" ht="15" customHeight="1">
      <c r="A3" s="252" t="s">
        <v>94</v>
      </c>
      <c r="B3" s="252"/>
      <c r="C3" s="252"/>
      <c r="D3" s="252"/>
      <c r="E3" s="253"/>
    </row>
    <row r="4" spans="1:10" s="254" customFormat="1" ht="15" customHeight="1">
      <c r="A4" s="255" t="s">
        <v>12</v>
      </c>
      <c r="B4" s="256"/>
      <c r="C4" s="256"/>
      <c r="D4" s="256"/>
      <c r="E4" s="257"/>
      <c r="F4" s="258"/>
    </row>
    <row r="5" spans="1:10" s="262" customFormat="1" ht="6" customHeight="1">
      <c r="A5" s="259"/>
      <c r="B5" s="260"/>
      <c r="C5" s="260"/>
      <c r="D5" s="260"/>
      <c r="E5" s="261"/>
    </row>
    <row r="6" spans="1:10" s="264" customFormat="1" ht="15" customHeight="1" thickBot="1">
      <c r="A6" s="349" t="s">
        <v>3664</v>
      </c>
      <c r="B6" s="350"/>
      <c r="C6" s="263"/>
      <c r="D6" s="263"/>
    </row>
    <row r="7" spans="1:10" s="254" customFormat="1" ht="21.95" customHeight="1">
      <c r="A7" s="346"/>
      <c r="B7" s="348"/>
      <c r="C7" s="348"/>
      <c r="D7" s="348"/>
      <c r="E7" s="265"/>
    </row>
    <row r="8" spans="1:10" s="254" customFormat="1" ht="21.95" customHeight="1">
      <c r="A8" s="347"/>
      <c r="B8" s="266" t="s">
        <v>35</v>
      </c>
      <c r="C8" s="266" t="s">
        <v>36</v>
      </c>
      <c r="D8" s="266" t="s">
        <v>37</v>
      </c>
      <c r="E8" s="266" t="s">
        <v>38</v>
      </c>
    </row>
    <row r="9" spans="1:10" s="270" customFormat="1" ht="27" customHeight="1">
      <c r="A9" s="267" t="s">
        <v>38</v>
      </c>
      <c r="B9" s="268">
        <f>SUM(B10:B21)</f>
        <v>272</v>
      </c>
      <c r="C9" s="268">
        <f t="shared" ref="C9:E9" si="0">SUM(C10:C21)</f>
        <v>2</v>
      </c>
      <c r="D9" s="268">
        <f t="shared" si="0"/>
        <v>0</v>
      </c>
      <c r="E9" s="268">
        <f t="shared" si="0"/>
        <v>274</v>
      </c>
      <c r="F9" s="269"/>
      <c r="G9" s="269"/>
      <c r="H9" s="269"/>
      <c r="I9" s="269"/>
      <c r="J9" s="269"/>
    </row>
    <row r="10" spans="1:10" ht="15" customHeight="1">
      <c r="A10" s="271" t="s">
        <v>3247</v>
      </c>
      <c r="B10" s="272">
        <v>8</v>
      </c>
      <c r="C10" s="272">
        <v>1</v>
      </c>
      <c r="D10" s="272">
        <v>0</v>
      </c>
      <c r="E10" s="268">
        <f t="shared" ref="E10" si="1">SUM(B10:D10)</f>
        <v>9</v>
      </c>
      <c r="F10" s="269"/>
      <c r="G10" s="235"/>
      <c r="H10" s="269"/>
      <c r="I10" s="269"/>
      <c r="J10" s="269"/>
    </row>
    <row r="11" spans="1:10" ht="15" customHeight="1">
      <c r="A11" s="271" t="s">
        <v>3248</v>
      </c>
      <c r="B11" s="272">
        <v>24</v>
      </c>
      <c r="C11" s="272">
        <v>1</v>
      </c>
      <c r="D11" s="272">
        <v>0</v>
      </c>
      <c r="E11" s="268">
        <f t="shared" ref="E11:E20" si="2">SUM(B11:D11)</f>
        <v>25</v>
      </c>
      <c r="F11" s="269"/>
      <c r="G11" s="235"/>
      <c r="H11" s="269"/>
      <c r="I11" s="269"/>
      <c r="J11" s="269"/>
    </row>
    <row r="12" spans="1:10" ht="15" customHeight="1">
      <c r="A12" s="271" t="s">
        <v>3249</v>
      </c>
      <c r="B12" s="272">
        <v>39</v>
      </c>
      <c r="C12" s="272">
        <v>0</v>
      </c>
      <c r="D12" s="272">
        <v>0</v>
      </c>
      <c r="E12" s="268">
        <f t="shared" si="2"/>
        <v>39</v>
      </c>
      <c r="F12" s="269"/>
      <c r="G12" s="235"/>
      <c r="H12" s="269"/>
      <c r="I12" s="269"/>
      <c r="J12" s="269"/>
    </row>
    <row r="13" spans="1:10" ht="15" customHeight="1">
      <c r="A13" s="271" t="s">
        <v>3250</v>
      </c>
      <c r="B13" s="272">
        <v>18</v>
      </c>
      <c r="C13" s="272">
        <v>0</v>
      </c>
      <c r="D13" s="272">
        <v>0</v>
      </c>
      <c r="E13" s="268">
        <f t="shared" si="2"/>
        <v>18</v>
      </c>
      <c r="F13" s="269"/>
      <c r="G13" s="235"/>
      <c r="H13" s="269"/>
      <c r="I13" s="269"/>
      <c r="J13" s="269"/>
    </row>
    <row r="14" spans="1:10" s="270" customFormat="1" ht="15" customHeight="1">
      <c r="A14" s="271" t="s">
        <v>3251</v>
      </c>
      <c r="B14" s="272">
        <v>18</v>
      </c>
      <c r="C14" s="272">
        <v>0</v>
      </c>
      <c r="D14" s="272">
        <v>0</v>
      </c>
      <c r="E14" s="268">
        <f t="shared" si="2"/>
        <v>18</v>
      </c>
      <c r="F14" s="269"/>
      <c r="G14" s="235"/>
      <c r="H14" s="269"/>
      <c r="I14" s="269"/>
      <c r="J14" s="269"/>
    </row>
    <row r="15" spans="1:10" ht="15" customHeight="1">
      <c r="A15" s="271" t="s">
        <v>3252</v>
      </c>
      <c r="B15" s="272">
        <v>49</v>
      </c>
      <c r="C15" s="272">
        <v>0</v>
      </c>
      <c r="D15" s="272">
        <v>0</v>
      </c>
      <c r="E15" s="268">
        <f t="shared" si="2"/>
        <v>49</v>
      </c>
      <c r="F15" s="269"/>
      <c r="G15" s="235"/>
      <c r="H15" s="269"/>
      <c r="I15" s="269"/>
      <c r="J15" s="269"/>
    </row>
    <row r="16" spans="1:10" s="270" customFormat="1" ht="15" customHeight="1">
      <c r="A16" s="271" t="s">
        <v>3253</v>
      </c>
      <c r="B16" s="272">
        <v>40</v>
      </c>
      <c r="C16" s="272">
        <v>0</v>
      </c>
      <c r="D16" s="272">
        <v>0</v>
      </c>
      <c r="E16" s="268">
        <f t="shared" si="2"/>
        <v>40</v>
      </c>
      <c r="F16" s="269"/>
      <c r="G16" s="235"/>
      <c r="H16" s="269"/>
      <c r="I16" s="269"/>
      <c r="J16" s="269"/>
    </row>
    <row r="17" spans="1:10" ht="15" customHeight="1">
      <c r="A17" s="271" t="s">
        <v>3254</v>
      </c>
      <c r="B17" s="272">
        <v>30</v>
      </c>
      <c r="C17" s="272">
        <v>0</v>
      </c>
      <c r="D17" s="272">
        <v>0</v>
      </c>
      <c r="E17" s="268">
        <f t="shared" si="2"/>
        <v>30</v>
      </c>
      <c r="F17" s="269"/>
      <c r="G17" s="235"/>
      <c r="H17" s="269"/>
      <c r="I17" s="269"/>
      <c r="J17" s="269"/>
    </row>
    <row r="18" spans="1:10" ht="15" customHeight="1">
      <c r="A18" s="271" t="s">
        <v>3255</v>
      </c>
      <c r="B18" s="272">
        <v>29</v>
      </c>
      <c r="C18" s="272">
        <v>0</v>
      </c>
      <c r="D18" s="272">
        <v>0</v>
      </c>
      <c r="E18" s="268">
        <f t="shared" si="2"/>
        <v>29</v>
      </c>
      <c r="F18" s="269"/>
      <c r="G18" s="235"/>
      <c r="H18" s="269"/>
      <c r="I18" s="269"/>
      <c r="J18" s="269"/>
    </row>
    <row r="19" spans="1:10" ht="15" customHeight="1">
      <c r="A19" s="271" t="s">
        <v>3256</v>
      </c>
      <c r="B19" s="272">
        <v>16</v>
      </c>
      <c r="C19" s="272">
        <v>0</v>
      </c>
      <c r="D19" s="272">
        <v>0</v>
      </c>
      <c r="E19" s="268">
        <f t="shared" si="2"/>
        <v>16</v>
      </c>
      <c r="F19" s="269"/>
      <c r="G19" s="235"/>
      <c r="H19" s="269"/>
      <c r="I19" s="269"/>
      <c r="J19" s="269"/>
    </row>
    <row r="20" spans="1:10" ht="15" customHeight="1">
      <c r="A20" s="271" t="s">
        <v>3425</v>
      </c>
      <c r="B20" s="272">
        <v>1</v>
      </c>
      <c r="C20" s="272">
        <v>0</v>
      </c>
      <c r="D20" s="272">
        <v>0</v>
      </c>
      <c r="E20" s="268">
        <f t="shared" si="2"/>
        <v>1</v>
      </c>
      <c r="F20" s="269"/>
      <c r="G20" s="235"/>
      <c r="H20" s="269"/>
      <c r="I20" s="269"/>
      <c r="J20" s="269"/>
    </row>
    <row r="21" spans="1:10" ht="15" customHeight="1">
      <c r="A21" s="271" t="s">
        <v>3623</v>
      </c>
      <c r="B21" s="272"/>
      <c r="C21" s="272"/>
      <c r="D21" s="272"/>
      <c r="E21" s="246"/>
      <c r="F21" s="269"/>
      <c r="G21" s="235"/>
      <c r="H21" s="269"/>
      <c r="I21" s="269"/>
      <c r="J21" s="269"/>
    </row>
    <row r="22" spans="1:10" s="270" customFormat="1" ht="27" customHeight="1">
      <c r="A22" s="267" t="s">
        <v>3492</v>
      </c>
      <c r="B22" s="268">
        <f>SUM(B23:B33)</f>
        <v>117</v>
      </c>
      <c r="C22" s="268">
        <f t="shared" ref="C22:D22" si="3">SUM(C23:C33)</f>
        <v>0</v>
      </c>
      <c r="D22" s="268">
        <f t="shared" si="3"/>
        <v>0</v>
      </c>
      <c r="E22" s="268">
        <f>SUM(E23:E34)</f>
        <v>117</v>
      </c>
      <c r="F22" s="269"/>
      <c r="G22" s="235"/>
      <c r="H22" s="269"/>
      <c r="I22" s="269"/>
      <c r="J22" s="269"/>
    </row>
    <row r="23" spans="1:10" ht="15" customHeight="1">
      <c r="A23" s="271" t="s">
        <v>3247</v>
      </c>
      <c r="B23" s="272">
        <v>6</v>
      </c>
      <c r="C23" s="272">
        <v>0</v>
      </c>
      <c r="D23" s="272">
        <v>0</v>
      </c>
      <c r="E23" s="268">
        <f t="shared" ref="E23" si="4">SUM(B23:D23)</f>
        <v>6</v>
      </c>
      <c r="F23" s="269"/>
      <c r="G23" s="235"/>
      <c r="H23" s="269"/>
      <c r="I23" s="269"/>
      <c r="J23" s="269"/>
    </row>
    <row r="24" spans="1:10" ht="15" customHeight="1">
      <c r="A24" s="271" t="s">
        <v>3248</v>
      </c>
      <c r="B24" s="272">
        <v>15</v>
      </c>
      <c r="C24" s="272">
        <v>0</v>
      </c>
      <c r="D24" s="272">
        <v>0</v>
      </c>
      <c r="E24" s="268">
        <f t="shared" ref="E24:E32" si="5">SUM(B24:D24)</f>
        <v>15</v>
      </c>
      <c r="F24" s="269"/>
      <c r="G24" s="235"/>
      <c r="H24" s="269"/>
      <c r="I24" s="269"/>
      <c r="J24" s="269"/>
    </row>
    <row r="25" spans="1:10" ht="16.5" customHeight="1">
      <c r="A25" s="271" t="s">
        <v>3249</v>
      </c>
      <c r="B25" s="272">
        <v>22</v>
      </c>
      <c r="C25" s="272">
        <v>0</v>
      </c>
      <c r="D25" s="272">
        <v>0</v>
      </c>
      <c r="E25" s="268">
        <f t="shared" si="5"/>
        <v>22</v>
      </c>
      <c r="F25" s="269"/>
      <c r="G25" s="235"/>
      <c r="H25" s="269"/>
      <c r="I25" s="269"/>
      <c r="J25" s="269"/>
    </row>
    <row r="26" spans="1:10" ht="15" customHeight="1">
      <c r="A26" s="271" t="s">
        <v>3250</v>
      </c>
      <c r="B26" s="272">
        <v>11</v>
      </c>
      <c r="C26" s="272">
        <v>0</v>
      </c>
      <c r="D26" s="272">
        <v>0</v>
      </c>
      <c r="E26" s="268">
        <f t="shared" si="5"/>
        <v>11</v>
      </c>
      <c r="F26" s="269"/>
      <c r="G26" s="235"/>
      <c r="H26" s="269"/>
      <c r="I26" s="269"/>
      <c r="J26" s="269"/>
    </row>
    <row r="27" spans="1:10" ht="15" customHeight="1">
      <c r="A27" s="271" t="s">
        <v>3251</v>
      </c>
      <c r="B27" s="272">
        <v>6</v>
      </c>
      <c r="C27" s="272">
        <v>0</v>
      </c>
      <c r="D27" s="272">
        <v>0</v>
      </c>
      <c r="E27" s="268">
        <f t="shared" si="5"/>
        <v>6</v>
      </c>
      <c r="F27" s="269"/>
      <c r="G27" s="235"/>
      <c r="H27" s="269"/>
      <c r="I27" s="269"/>
      <c r="J27" s="269"/>
    </row>
    <row r="28" spans="1:10" ht="15" customHeight="1">
      <c r="A28" s="271" t="s">
        <v>3252</v>
      </c>
      <c r="B28" s="272">
        <v>24</v>
      </c>
      <c r="C28" s="272">
        <v>0</v>
      </c>
      <c r="D28" s="272">
        <v>0</v>
      </c>
      <c r="E28" s="268">
        <f t="shared" si="5"/>
        <v>24</v>
      </c>
      <c r="F28" s="269"/>
      <c r="G28" s="235"/>
      <c r="H28" s="269"/>
      <c r="I28" s="269"/>
      <c r="J28" s="269"/>
    </row>
    <row r="29" spans="1:10" ht="15" customHeight="1">
      <c r="A29" s="271" t="s">
        <v>3253</v>
      </c>
      <c r="B29" s="272">
        <v>11</v>
      </c>
      <c r="C29" s="272">
        <v>0</v>
      </c>
      <c r="D29" s="272">
        <v>0</v>
      </c>
      <c r="E29" s="268">
        <f t="shared" si="5"/>
        <v>11</v>
      </c>
      <c r="F29" s="269"/>
      <c r="G29" s="235"/>
      <c r="H29" s="269"/>
      <c r="I29" s="269"/>
      <c r="J29" s="269"/>
    </row>
    <row r="30" spans="1:10" ht="15" customHeight="1">
      <c r="A30" s="271" t="s">
        <v>3254</v>
      </c>
      <c r="B30" s="272">
        <v>8</v>
      </c>
      <c r="C30" s="272">
        <v>0</v>
      </c>
      <c r="D30" s="272">
        <v>0</v>
      </c>
      <c r="E30" s="268">
        <f t="shared" si="5"/>
        <v>8</v>
      </c>
      <c r="F30" s="269"/>
      <c r="G30" s="235"/>
      <c r="H30" s="269"/>
      <c r="I30" s="269"/>
      <c r="J30" s="269"/>
    </row>
    <row r="31" spans="1:10" ht="15" customHeight="1">
      <c r="A31" s="271" t="s">
        <v>3255</v>
      </c>
      <c r="B31" s="272">
        <v>7</v>
      </c>
      <c r="C31" s="272">
        <v>0</v>
      </c>
      <c r="D31" s="272">
        <v>0</v>
      </c>
      <c r="E31" s="268">
        <f t="shared" si="5"/>
        <v>7</v>
      </c>
      <c r="G31" s="235"/>
    </row>
    <row r="32" spans="1:10" ht="15" customHeight="1">
      <c r="A32" s="271" t="s">
        <v>3256</v>
      </c>
      <c r="B32" s="272">
        <v>7</v>
      </c>
      <c r="C32" s="272">
        <v>0</v>
      </c>
      <c r="D32" s="272">
        <v>0</v>
      </c>
      <c r="E32" s="268">
        <f t="shared" si="5"/>
        <v>7</v>
      </c>
      <c r="G32" s="235"/>
    </row>
    <row r="33" spans="1:10" ht="15" customHeight="1">
      <c r="A33" s="271" t="s">
        <v>3425</v>
      </c>
      <c r="B33" s="272"/>
      <c r="C33" s="272"/>
      <c r="D33" s="272"/>
      <c r="E33" s="268"/>
      <c r="G33" s="235"/>
    </row>
    <row r="34" spans="1:10" ht="15" customHeight="1">
      <c r="A34" s="271" t="s">
        <v>3623</v>
      </c>
      <c r="B34" s="272"/>
      <c r="C34" s="272"/>
      <c r="D34" s="272"/>
      <c r="E34" s="268"/>
      <c r="G34" s="235"/>
    </row>
    <row r="35" spans="1:10" s="270" customFormat="1" ht="27" customHeight="1">
      <c r="A35" s="267" t="s">
        <v>52</v>
      </c>
      <c r="B35" s="268">
        <f>SUM(B36:B47)</f>
        <v>155</v>
      </c>
      <c r="C35" s="268">
        <f>SUM(C36:C47)</f>
        <v>2</v>
      </c>
      <c r="D35" s="268">
        <f>SUM(D37:D47)</f>
        <v>0</v>
      </c>
      <c r="E35" s="268">
        <f>SUM(B35:D35)</f>
        <v>157</v>
      </c>
      <c r="F35" s="269"/>
      <c r="G35" s="235"/>
      <c r="H35" s="269"/>
      <c r="I35" s="269"/>
      <c r="J35" s="269"/>
    </row>
    <row r="36" spans="1:10" ht="15" customHeight="1">
      <c r="A36" s="271" t="s">
        <v>3247</v>
      </c>
      <c r="B36" s="273">
        <f>B10-B23</f>
        <v>2</v>
      </c>
      <c r="C36" s="273">
        <f t="shared" ref="C36:D36" si="6">C10-C23</f>
        <v>1</v>
      </c>
      <c r="D36" s="273">
        <f t="shared" si="6"/>
        <v>0</v>
      </c>
      <c r="E36" s="268">
        <f t="shared" ref="E36" si="7">E10-E23</f>
        <v>3</v>
      </c>
      <c r="F36" s="269"/>
      <c r="G36" s="235"/>
      <c r="H36" s="269"/>
      <c r="I36" s="269"/>
      <c r="J36" s="269"/>
    </row>
    <row r="37" spans="1:10" ht="15" customHeight="1">
      <c r="A37" s="271" t="s">
        <v>3248</v>
      </c>
      <c r="B37" s="273">
        <f t="shared" ref="B37:D47" si="8">B11-B24</f>
        <v>9</v>
      </c>
      <c r="C37" s="273">
        <f t="shared" si="8"/>
        <v>1</v>
      </c>
      <c r="D37" s="273">
        <f t="shared" si="8"/>
        <v>0</v>
      </c>
      <c r="E37" s="268">
        <f t="shared" ref="E37:E47" si="9">E11-E24</f>
        <v>10</v>
      </c>
      <c r="F37" s="269"/>
      <c r="G37" s="235"/>
      <c r="H37" s="269"/>
      <c r="I37" s="269"/>
      <c r="J37" s="269"/>
    </row>
    <row r="38" spans="1:10" ht="15" customHeight="1">
      <c r="A38" s="271" t="s">
        <v>3249</v>
      </c>
      <c r="B38" s="273">
        <f t="shared" si="8"/>
        <v>17</v>
      </c>
      <c r="C38" s="273">
        <f t="shared" si="8"/>
        <v>0</v>
      </c>
      <c r="D38" s="273">
        <f t="shared" si="8"/>
        <v>0</v>
      </c>
      <c r="E38" s="268">
        <f t="shared" si="9"/>
        <v>17</v>
      </c>
      <c r="F38" s="269"/>
      <c r="G38" s="235"/>
      <c r="H38" s="269"/>
      <c r="I38" s="269"/>
      <c r="J38" s="269"/>
    </row>
    <row r="39" spans="1:10" ht="15" customHeight="1">
      <c r="A39" s="271" t="s">
        <v>3250</v>
      </c>
      <c r="B39" s="273">
        <f t="shared" si="8"/>
        <v>7</v>
      </c>
      <c r="C39" s="273">
        <f t="shared" si="8"/>
        <v>0</v>
      </c>
      <c r="D39" s="273">
        <f t="shared" si="8"/>
        <v>0</v>
      </c>
      <c r="E39" s="268">
        <f t="shared" si="9"/>
        <v>7</v>
      </c>
      <c r="F39" s="269"/>
      <c r="G39" s="235"/>
      <c r="H39" s="269"/>
      <c r="I39" s="269"/>
      <c r="J39" s="269"/>
    </row>
    <row r="40" spans="1:10" ht="15" customHeight="1">
      <c r="A40" s="271" t="s">
        <v>3251</v>
      </c>
      <c r="B40" s="273">
        <f t="shared" si="8"/>
        <v>12</v>
      </c>
      <c r="C40" s="273">
        <f t="shared" si="8"/>
        <v>0</v>
      </c>
      <c r="D40" s="273">
        <f t="shared" si="8"/>
        <v>0</v>
      </c>
      <c r="E40" s="268">
        <f t="shared" si="9"/>
        <v>12</v>
      </c>
      <c r="F40" s="269"/>
      <c r="G40" s="235"/>
      <c r="H40" s="269"/>
      <c r="I40" s="269"/>
      <c r="J40" s="269"/>
    </row>
    <row r="41" spans="1:10" ht="15" customHeight="1">
      <c r="A41" s="271" t="s">
        <v>3252</v>
      </c>
      <c r="B41" s="273">
        <f t="shared" si="8"/>
        <v>25</v>
      </c>
      <c r="C41" s="273">
        <f t="shared" si="8"/>
        <v>0</v>
      </c>
      <c r="D41" s="273">
        <f t="shared" si="8"/>
        <v>0</v>
      </c>
      <c r="E41" s="268">
        <f t="shared" si="9"/>
        <v>25</v>
      </c>
      <c r="F41" s="269"/>
      <c r="G41" s="235"/>
      <c r="H41" s="269"/>
      <c r="I41" s="269"/>
      <c r="J41" s="269"/>
    </row>
    <row r="42" spans="1:10" ht="15" customHeight="1">
      <c r="A42" s="271" t="s">
        <v>3253</v>
      </c>
      <c r="B42" s="273">
        <f t="shared" si="8"/>
        <v>29</v>
      </c>
      <c r="C42" s="273">
        <f t="shared" si="8"/>
        <v>0</v>
      </c>
      <c r="D42" s="273">
        <f t="shared" si="8"/>
        <v>0</v>
      </c>
      <c r="E42" s="268">
        <f t="shared" si="9"/>
        <v>29</v>
      </c>
      <c r="F42" s="269"/>
      <c r="G42" s="235"/>
      <c r="H42" s="269"/>
      <c r="I42" s="269"/>
      <c r="J42" s="269"/>
    </row>
    <row r="43" spans="1:10" ht="15" customHeight="1">
      <c r="A43" s="271" t="s">
        <v>3254</v>
      </c>
      <c r="B43" s="273">
        <f t="shared" si="8"/>
        <v>22</v>
      </c>
      <c r="C43" s="273">
        <f t="shared" si="8"/>
        <v>0</v>
      </c>
      <c r="D43" s="273">
        <f t="shared" si="8"/>
        <v>0</v>
      </c>
      <c r="E43" s="268">
        <f t="shared" si="9"/>
        <v>22</v>
      </c>
      <c r="F43" s="269"/>
      <c r="G43" s="235"/>
      <c r="H43" s="269"/>
      <c r="I43" s="269"/>
      <c r="J43" s="269"/>
    </row>
    <row r="44" spans="1:10" ht="15" customHeight="1">
      <c r="A44" s="271" t="s">
        <v>3255</v>
      </c>
      <c r="B44" s="273">
        <f t="shared" si="8"/>
        <v>22</v>
      </c>
      <c r="C44" s="273">
        <f t="shared" si="8"/>
        <v>0</v>
      </c>
      <c r="D44" s="273">
        <f t="shared" si="8"/>
        <v>0</v>
      </c>
      <c r="E44" s="268">
        <f t="shared" si="9"/>
        <v>22</v>
      </c>
      <c r="F44" s="269"/>
      <c r="G44" s="269"/>
      <c r="H44" s="269"/>
      <c r="I44" s="269"/>
      <c r="J44" s="269"/>
    </row>
    <row r="45" spans="1:10" ht="15" customHeight="1">
      <c r="A45" s="271" t="s">
        <v>3256</v>
      </c>
      <c r="B45" s="273">
        <f t="shared" si="8"/>
        <v>9</v>
      </c>
      <c r="C45" s="273">
        <f t="shared" si="8"/>
        <v>0</v>
      </c>
      <c r="D45" s="273">
        <f t="shared" si="8"/>
        <v>0</v>
      </c>
      <c r="E45" s="268">
        <f t="shared" si="9"/>
        <v>9</v>
      </c>
      <c r="F45" s="269"/>
      <c r="G45" s="269"/>
      <c r="H45" s="269"/>
      <c r="I45" s="269"/>
      <c r="J45" s="269"/>
    </row>
    <row r="46" spans="1:10" ht="15" customHeight="1">
      <c r="A46" s="271" t="s">
        <v>3425</v>
      </c>
      <c r="B46" s="273">
        <f t="shared" si="8"/>
        <v>1</v>
      </c>
      <c r="C46" s="273">
        <f t="shared" si="8"/>
        <v>0</v>
      </c>
      <c r="D46" s="273">
        <f t="shared" si="8"/>
        <v>0</v>
      </c>
      <c r="E46" s="268">
        <f t="shared" si="9"/>
        <v>1</v>
      </c>
      <c r="F46" s="269"/>
      <c r="G46" s="269"/>
      <c r="H46" s="269"/>
      <c r="I46" s="269"/>
      <c r="J46" s="269"/>
    </row>
    <row r="47" spans="1:10" ht="15" customHeight="1">
      <c r="A47" s="271" t="s">
        <v>3623</v>
      </c>
      <c r="B47" s="273">
        <f t="shared" si="8"/>
        <v>0</v>
      </c>
      <c r="C47" s="273">
        <f t="shared" si="8"/>
        <v>0</v>
      </c>
      <c r="D47" s="273">
        <f t="shared" si="8"/>
        <v>0</v>
      </c>
      <c r="E47" s="268">
        <f t="shared" si="9"/>
        <v>0</v>
      </c>
      <c r="F47" s="269"/>
      <c r="G47" s="269"/>
      <c r="H47" s="269"/>
      <c r="I47" s="269"/>
      <c r="J47" s="269"/>
    </row>
    <row r="48" spans="1:10">
      <c r="A48" s="250"/>
      <c r="B48" s="250"/>
      <c r="C48" s="250"/>
      <c r="D48" s="250"/>
      <c r="E48" s="275"/>
    </row>
    <row r="50" spans="5:5">
      <c r="E50" s="276"/>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B11" sqref="B11:D26"/>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30" t="s">
        <v>33</v>
      </c>
      <c r="B1" s="343"/>
      <c r="C1" s="343"/>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1" t="s">
        <v>3664</v>
      </c>
      <c r="B6" s="9"/>
      <c r="C6" s="9"/>
    </row>
    <row r="7" spans="1:9" s="78" customFormat="1" ht="21.75" customHeight="1">
      <c r="A7" s="51"/>
      <c r="B7" s="352"/>
      <c r="C7" s="352"/>
      <c r="D7" s="352"/>
      <c r="E7" s="109"/>
    </row>
    <row r="8" spans="1:9" s="78" customFormat="1" ht="21.75" customHeight="1">
      <c r="A8" s="52"/>
      <c r="B8" s="45" t="s">
        <v>35</v>
      </c>
      <c r="C8" s="45" t="s">
        <v>36</v>
      </c>
      <c r="D8" s="45" t="s">
        <v>37</v>
      </c>
      <c r="E8" s="45" t="s">
        <v>38</v>
      </c>
    </row>
    <row r="9" spans="1:9" s="8" customFormat="1" ht="26.25" customHeight="1">
      <c r="A9" s="54" t="s">
        <v>38</v>
      </c>
      <c r="B9" s="137">
        <f>SUM(B11:B26)</f>
        <v>3833</v>
      </c>
      <c r="C9" s="137">
        <f>SUM(C11:C26)</f>
        <v>17</v>
      </c>
      <c r="D9" s="137">
        <f>SUM(D11:D26)</f>
        <v>5</v>
      </c>
      <c r="E9" s="137">
        <f>SUM(B9:D9)</f>
        <v>3855</v>
      </c>
      <c r="F9" s="10"/>
    </row>
    <row r="10" spans="1:9" s="8" customFormat="1" ht="9" customHeight="1">
      <c r="A10" s="53"/>
      <c r="B10" s="137"/>
      <c r="C10" s="137"/>
      <c r="D10" s="137"/>
      <c r="E10" s="137"/>
      <c r="F10" s="10"/>
    </row>
    <row r="11" spans="1:9" s="8" customFormat="1" ht="14.45" customHeight="1">
      <c r="A11" s="199" t="s">
        <v>1625</v>
      </c>
      <c r="B11" s="280">
        <v>13</v>
      </c>
      <c r="C11" s="280">
        <v>0</v>
      </c>
      <c r="D11" s="281">
        <v>0</v>
      </c>
      <c r="E11" s="213">
        <f t="shared" ref="E11:E27" si="0">SUM(B11:D11)</f>
        <v>13</v>
      </c>
      <c r="F11" s="212"/>
      <c r="G11" s="212"/>
      <c r="H11" s="212"/>
      <c r="I11" s="212"/>
    </row>
    <row r="12" spans="1:9" s="8" customFormat="1" ht="14.45" customHeight="1">
      <c r="A12" s="199" t="s">
        <v>1626</v>
      </c>
      <c r="B12" s="280">
        <v>646</v>
      </c>
      <c r="C12" s="280">
        <v>0</v>
      </c>
      <c r="D12" s="281">
        <v>0</v>
      </c>
      <c r="E12" s="213">
        <f t="shared" si="0"/>
        <v>646</v>
      </c>
      <c r="F12" s="212"/>
      <c r="G12" s="212"/>
      <c r="H12" s="212"/>
      <c r="I12" s="212"/>
    </row>
    <row r="13" spans="1:9" s="8" customFormat="1" ht="14.45" customHeight="1">
      <c r="A13" s="199" t="s">
        <v>1627</v>
      </c>
      <c r="B13" s="280">
        <v>15</v>
      </c>
      <c r="C13" s="280">
        <v>0</v>
      </c>
      <c r="D13" s="281">
        <v>0</v>
      </c>
      <c r="E13" s="213">
        <f t="shared" si="0"/>
        <v>15</v>
      </c>
      <c r="F13" s="212"/>
      <c r="G13" s="212"/>
      <c r="H13" s="212"/>
      <c r="I13" s="212"/>
    </row>
    <row r="14" spans="1:9" s="8" customFormat="1" ht="14.45" customHeight="1">
      <c r="A14" s="199" t="s">
        <v>1628</v>
      </c>
      <c r="B14" s="280">
        <v>167</v>
      </c>
      <c r="C14" s="280">
        <v>0</v>
      </c>
      <c r="D14" s="281">
        <v>0</v>
      </c>
      <c r="E14" s="213">
        <f t="shared" si="0"/>
        <v>167</v>
      </c>
      <c r="F14" s="212"/>
      <c r="G14" s="212"/>
      <c r="H14" s="212"/>
      <c r="I14" s="212"/>
    </row>
    <row r="15" spans="1:9" s="8" customFormat="1" ht="14.45" customHeight="1">
      <c r="A15" s="199" t="s">
        <v>1629</v>
      </c>
      <c r="B15" s="280">
        <v>35</v>
      </c>
      <c r="C15" s="280">
        <v>0</v>
      </c>
      <c r="D15" s="281">
        <v>0</v>
      </c>
      <c r="E15" s="213">
        <f t="shared" si="0"/>
        <v>35</v>
      </c>
      <c r="F15" s="212"/>
      <c r="G15" s="212"/>
      <c r="H15" s="212"/>
      <c r="I15" s="212"/>
    </row>
    <row r="16" spans="1:9" s="8" customFormat="1" ht="14.45" customHeight="1">
      <c r="A16" s="199" t="s">
        <v>1630</v>
      </c>
      <c r="B16" s="280">
        <v>18</v>
      </c>
      <c r="C16" s="280">
        <v>0</v>
      </c>
      <c r="D16" s="281">
        <v>0</v>
      </c>
      <c r="E16" s="213">
        <f t="shared" si="0"/>
        <v>18</v>
      </c>
      <c r="F16" s="212"/>
      <c r="G16" s="212"/>
      <c r="H16" s="212"/>
      <c r="I16" s="212"/>
    </row>
    <row r="17" spans="1:9" s="8" customFormat="1" ht="14.45" customHeight="1">
      <c r="A17" s="199" t="s">
        <v>1631</v>
      </c>
      <c r="B17" s="280">
        <v>288</v>
      </c>
      <c r="C17" s="280">
        <v>1</v>
      </c>
      <c r="D17" s="281">
        <v>0</v>
      </c>
      <c r="E17" s="213">
        <f t="shared" si="0"/>
        <v>289</v>
      </c>
      <c r="F17" s="212"/>
      <c r="G17" s="212"/>
      <c r="H17" s="212"/>
      <c r="I17" s="212"/>
    </row>
    <row r="18" spans="1:9" s="8" customFormat="1" ht="14.45" customHeight="1">
      <c r="A18" s="199" t="s">
        <v>1632</v>
      </c>
      <c r="B18" s="280">
        <v>462</v>
      </c>
      <c r="C18" s="280">
        <v>1</v>
      </c>
      <c r="D18" s="281">
        <v>0</v>
      </c>
      <c r="E18" s="213">
        <f t="shared" si="0"/>
        <v>463</v>
      </c>
      <c r="F18" s="212"/>
      <c r="G18" s="212"/>
      <c r="H18" s="212"/>
      <c r="I18" s="212"/>
    </row>
    <row r="19" spans="1:9" s="8" customFormat="1" ht="14.45" customHeight="1">
      <c r="A19" s="199" t="s">
        <v>1633</v>
      </c>
      <c r="B19" s="280">
        <v>56</v>
      </c>
      <c r="C19" s="280">
        <v>0</v>
      </c>
      <c r="D19" s="281">
        <v>0</v>
      </c>
      <c r="E19" s="213">
        <f t="shared" si="0"/>
        <v>56</v>
      </c>
      <c r="F19" s="212"/>
      <c r="G19" s="212"/>
      <c r="H19" s="212"/>
      <c r="I19" s="212"/>
    </row>
    <row r="20" spans="1:9" s="8" customFormat="1" ht="14.45" customHeight="1">
      <c r="A20" s="199" t="s">
        <v>1634</v>
      </c>
      <c r="B20" s="280">
        <v>86</v>
      </c>
      <c r="C20" s="280">
        <v>2</v>
      </c>
      <c r="D20" s="281">
        <v>0</v>
      </c>
      <c r="E20" s="213">
        <f t="shared" si="0"/>
        <v>88</v>
      </c>
      <c r="F20" s="212"/>
      <c r="G20" s="212"/>
      <c r="H20" s="212"/>
      <c r="I20" s="212"/>
    </row>
    <row r="21" spans="1:9" s="8" customFormat="1" ht="14.45" customHeight="1">
      <c r="A21" s="199" t="s">
        <v>1635</v>
      </c>
      <c r="B21" s="280">
        <v>340</v>
      </c>
      <c r="C21" s="280">
        <v>1</v>
      </c>
      <c r="D21" s="281">
        <v>0</v>
      </c>
      <c r="E21" s="213">
        <f t="shared" si="0"/>
        <v>341</v>
      </c>
      <c r="F21" s="212"/>
      <c r="G21" s="212"/>
      <c r="H21" s="212"/>
      <c r="I21" s="212"/>
    </row>
    <row r="22" spans="1:9" s="8" customFormat="1" ht="14.45" customHeight="1">
      <c r="A22" s="199" t="s">
        <v>1636</v>
      </c>
      <c r="B22" s="280">
        <v>591</v>
      </c>
      <c r="C22" s="280">
        <v>5</v>
      </c>
      <c r="D22" s="281">
        <v>2</v>
      </c>
      <c r="E22" s="213">
        <f t="shared" si="0"/>
        <v>598</v>
      </c>
      <c r="F22" s="212"/>
      <c r="G22" s="212"/>
      <c r="H22" s="212"/>
      <c r="I22" s="212"/>
    </row>
    <row r="23" spans="1:9" s="8" customFormat="1" ht="14.45" customHeight="1">
      <c r="A23" s="199" t="s">
        <v>1637</v>
      </c>
      <c r="B23" s="280">
        <v>213</v>
      </c>
      <c r="C23" s="280">
        <v>2</v>
      </c>
      <c r="D23" s="281">
        <v>1</v>
      </c>
      <c r="E23" s="213">
        <f t="shared" si="0"/>
        <v>216</v>
      </c>
      <c r="F23" s="212"/>
      <c r="G23" s="212"/>
      <c r="H23" s="212"/>
      <c r="I23" s="212"/>
    </row>
    <row r="24" spans="1:9" s="8" customFormat="1" ht="14.45" customHeight="1">
      <c r="A24" s="199" t="s">
        <v>1638</v>
      </c>
      <c r="B24" s="280">
        <v>200</v>
      </c>
      <c r="C24" s="280">
        <v>2</v>
      </c>
      <c r="D24" s="281">
        <v>2</v>
      </c>
      <c r="E24" s="213">
        <f t="shared" si="0"/>
        <v>204</v>
      </c>
      <c r="F24" s="212"/>
      <c r="G24" s="212"/>
      <c r="H24" s="212"/>
      <c r="I24" s="212"/>
    </row>
    <row r="25" spans="1:9" s="8" customFormat="1" ht="14.45" customHeight="1">
      <c r="A25" s="199" t="s">
        <v>1639</v>
      </c>
      <c r="B25" s="280">
        <v>209</v>
      </c>
      <c r="C25" s="280">
        <v>2</v>
      </c>
      <c r="D25" s="281">
        <v>0</v>
      </c>
      <c r="E25" s="213">
        <f t="shared" si="0"/>
        <v>211</v>
      </c>
      <c r="F25" s="212"/>
      <c r="G25" s="212"/>
      <c r="H25" s="212"/>
      <c r="I25" s="212"/>
    </row>
    <row r="26" spans="1:9" s="8" customFormat="1" ht="30" customHeight="1">
      <c r="A26" s="277" t="s">
        <v>1640</v>
      </c>
      <c r="B26" s="280">
        <v>494</v>
      </c>
      <c r="C26" s="280">
        <v>1</v>
      </c>
      <c r="D26" s="278">
        <v>0</v>
      </c>
      <c r="E26" s="279">
        <f t="shared" si="0"/>
        <v>495</v>
      </c>
      <c r="F26" s="212"/>
      <c r="G26" s="212"/>
      <c r="H26" s="212"/>
      <c r="I26" s="212"/>
    </row>
    <row r="27" spans="1:9" s="8" customFormat="1" ht="14.45" customHeight="1">
      <c r="A27" s="199" t="s">
        <v>3560</v>
      </c>
      <c r="B27" s="280">
        <v>0</v>
      </c>
      <c r="C27" s="280">
        <v>0</v>
      </c>
      <c r="D27" s="280">
        <v>0</v>
      </c>
      <c r="E27" s="279">
        <f t="shared" si="0"/>
        <v>0</v>
      </c>
      <c r="F27" s="212"/>
      <c r="G27" s="212"/>
      <c r="H27" s="212"/>
      <c r="I27" s="212"/>
    </row>
    <row r="28" spans="1:9" ht="9" customHeight="1">
      <c r="A28" s="64"/>
    </row>
    <row r="29" spans="1:9" ht="12.75" customHeight="1">
      <c r="A29" s="351"/>
      <c r="B29" s="351"/>
      <c r="C29" s="351"/>
      <c r="D29" s="351"/>
      <c r="E29" s="351"/>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F13" sqref="F13"/>
    </sheetView>
  </sheetViews>
  <sheetFormatPr baseColWidth="10" defaultColWidth="11.42578125" defaultRowHeight="24.75" customHeight="1"/>
  <cols>
    <col min="1" max="1" width="66.42578125" style="237" customWidth="1"/>
    <col min="2" max="2" width="10.5703125" style="237" customWidth="1"/>
    <col min="3" max="5" width="9.7109375" style="237" customWidth="1"/>
    <col min="6" max="6" width="15.140625" style="237" customWidth="1"/>
    <col min="7" max="9" width="11.42578125" style="237"/>
    <col min="10" max="10" width="2.140625" style="237" customWidth="1"/>
    <col min="11" max="16384" width="11.42578125" style="237"/>
  </cols>
  <sheetData>
    <row r="1" spans="1:10" s="250" customFormat="1" ht="15.75" customHeight="1">
      <c r="A1" s="354" t="s">
        <v>33</v>
      </c>
      <c r="B1" s="355"/>
      <c r="C1" s="355"/>
      <c r="D1" s="282"/>
      <c r="E1" s="282"/>
      <c r="F1" s="283" t="s">
        <v>102</v>
      </c>
    </row>
    <row r="2" spans="1:10" s="250" customFormat="1" ht="5.25" customHeight="1">
      <c r="A2" s="251"/>
      <c r="B2" s="249"/>
      <c r="C2" s="249"/>
      <c r="D2" s="249"/>
      <c r="E2" s="249"/>
    </row>
    <row r="3" spans="1:10" s="284" customFormat="1" ht="15" customHeight="1">
      <c r="A3" s="252" t="s">
        <v>95</v>
      </c>
      <c r="B3" s="252"/>
      <c r="C3" s="252"/>
      <c r="D3" s="252"/>
      <c r="E3" s="252"/>
    </row>
    <row r="4" spans="1:10" s="284" customFormat="1" ht="15" customHeight="1">
      <c r="A4" s="255" t="s">
        <v>13</v>
      </c>
      <c r="B4" s="256"/>
      <c r="C4" s="256"/>
      <c r="D4" s="256"/>
      <c r="E4" s="256"/>
      <c r="F4" s="285"/>
    </row>
    <row r="5" spans="1:10" s="286" customFormat="1" ht="6" customHeight="1">
      <c r="A5" s="259"/>
      <c r="B5" s="260"/>
      <c r="C5" s="260"/>
      <c r="D5" s="260"/>
      <c r="E5" s="260"/>
    </row>
    <row r="6" spans="1:10" s="264" customFormat="1" ht="15" customHeight="1" thickBot="1">
      <c r="A6" s="315" t="s">
        <v>3664</v>
      </c>
      <c r="B6" s="263"/>
      <c r="C6" s="263"/>
    </row>
    <row r="7" spans="1:10" s="284" customFormat="1" ht="21.75" customHeight="1">
      <c r="A7" s="287"/>
      <c r="B7" s="348"/>
      <c r="C7" s="348"/>
      <c r="D7" s="348"/>
      <c r="E7" s="265"/>
    </row>
    <row r="8" spans="1:10" s="284" customFormat="1" ht="21.75" customHeight="1">
      <c r="A8" s="288"/>
      <c r="B8" s="266" t="s">
        <v>35</v>
      </c>
      <c r="C8" s="266" t="s">
        <v>36</v>
      </c>
      <c r="D8" s="266" t="s">
        <v>37</v>
      </c>
      <c r="E8" s="266" t="s">
        <v>38</v>
      </c>
    </row>
    <row r="9" spans="1:10" s="264" customFormat="1" ht="26.25" customHeight="1">
      <c r="A9" s="289" t="s">
        <v>38</v>
      </c>
      <c r="B9" s="290">
        <f>SUM(B10:B25)</f>
        <v>272</v>
      </c>
      <c r="C9" s="290">
        <f>SUM(C11:C25)</f>
        <v>2</v>
      </c>
      <c r="D9" s="290">
        <f>SUM(D11:D25)</f>
        <v>0</v>
      </c>
      <c r="E9" s="290">
        <f>SUM(B9:D9)</f>
        <v>274</v>
      </c>
      <c r="F9" s="291"/>
    </row>
    <row r="10" spans="1:10" s="264" customFormat="1" ht="15.6" customHeight="1">
      <c r="A10" s="292" t="s">
        <v>1625</v>
      </c>
      <c r="B10" s="293"/>
      <c r="C10" s="293"/>
      <c r="D10" s="293"/>
      <c r="E10" s="294"/>
      <c r="F10" s="237"/>
      <c r="G10" s="237"/>
      <c r="H10" s="237"/>
      <c r="I10" s="237"/>
    </row>
    <row r="11" spans="1:10" s="264" customFormat="1" ht="15.6" customHeight="1">
      <c r="A11" s="292" t="s">
        <v>1626</v>
      </c>
      <c r="B11" s="293">
        <v>18</v>
      </c>
      <c r="C11" s="293">
        <v>0</v>
      </c>
      <c r="D11" s="293">
        <v>0</v>
      </c>
      <c r="E11" s="294">
        <f t="shared" ref="E11:E25" si="0">SUM(B11:D11)</f>
        <v>18</v>
      </c>
      <c r="F11" s="235"/>
      <c r="G11" s="235"/>
      <c r="H11" s="235"/>
      <c r="I11" s="235"/>
      <c r="J11" s="235"/>
    </row>
    <row r="12" spans="1:10" s="264" customFormat="1" ht="15.6" customHeight="1">
      <c r="A12" s="292" t="s">
        <v>1627</v>
      </c>
      <c r="B12" s="293">
        <v>4</v>
      </c>
      <c r="C12" s="293">
        <v>0</v>
      </c>
      <c r="D12" s="293">
        <v>0</v>
      </c>
      <c r="E12" s="294">
        <f t="shared" si="0"/>
        <v>4</v>
      </c>
      <c r="F12" s="235"/>
      <c r="G12" s="235"/>
      <c r="H12" s="235"/>
      <c r="I12" s="235"/>
      <c r="J12" s="235"/>
    </row>
    <row r="13" spans="1:10" s="264" customFormat="1" ht="15.6" customHeight="1">
      <c r="A13" s="292" t="s">
        <v>1628</v>
      </c>
      <c r="B13" s="293">
        <v>10</v>
      </c>
      <c r="C13" s="293">
        <v>0</v>
      </c>
      <c r="D13" s="293">
        <v>0</v>
      </c>
      <c r="E13" s="294">
        <f t="shared" si="0"/>
        <v>10</v>
      </c>
      <c r="F13" s="235"/>
      <c r="G13" s="235"/>
      <c r="H13" s="235"/>
      <c r="I13" s="235"/>
      <c r="J13" s="235"/>
    </row>
    <row r="14" spans="1:10" s="264" customFormat="1" ht="15.6" customHeight="1">
      <c r="A14" s="292" t="s">
        <v>1629</v>
      </c>
      <c r="B14" s="293">
        <v>8</v>
      </c>
      <c r="C14" s="293">
        <v>0</v>
      </c>
      <c r="D14" s="293">
        <v>0</v>
      </c>
      <c r="E14" s="294">
        <f t="shared" si="0"/>
        <v>8</v>
      </c>
      <c r="F14" s="235"/>
      <c r="G14" s="235"/>
      <c r="H14" s="235"/>
      <c r="I14" s="235"/>
      <c r="J14" s="235"/>
    </row>
    <row r="15" spans="1:10" s="264" customFormat="1" ht="15.6" customHeight="1">
      <c r="A15" s="292" t="s">
        <v>1630</v>
      </c>
      <c r="B15" s="293">
        <v>13</v>
      </c>
      <c r="C15" s="293">
        <v>0</v>
      </c>
      <c r="D15" s="293">
        <v>0</v>
      </c>
      <c r="E15" s="294">
        <f t="shared" si="0"/>
        <v>13</v>
      </c>
      <c r="F15" s="235"/>
      <c r="G15" s="235"/>
      <c r="H15" s="235"/>
      <c r="I15" s="235"/>
      <c r="J15" s="235"/>
    </row>
    <row r="16" spans="1:10" s="264" customFormat="1" ht="15.6" customHeight="1">
      <c r="A16" s="292" t="s">
        <v>1631</v>
      </c>
      <c r="B16" s="293">
        <v>50</v>
      </c>
      <c r="C16" s="293">
        <v>1</v>
      </c>
      <c r="D16" s="293">
        <v>0</v>
      </c>
      <c r="E16" s="294">
        <f t="shared" si="0"/>
        <v>51</v>
      </c>
      <c r="F16" s="235"/>
      <c r="G16" s="235"/>
      <c r="H16" s="235"/>
      <c r="I16" s="235"/>
      <c r="J16" s="235"/>
    </row>
    <row r="17" spans="1:10" s="264" customFormat="1" ht="15.6" customHeight="1">
      <c r="A17" s="292" t="s">
        <v>1632</v>
      </c>
      <c r="B17" s="293">
        <v>34</v>
      </c>
      <c r="C17" s="293">
        <v>1</v>
      </c>
      <c r="D17" s="293">
        <v>0</v>
      </c>
      <c r="E17" s="294">
        <f t="shared" si="0"/>
        <v>35</v>
      </c>
      <c r="F17" s="235"/>
      <c r="G17" s="235"/>
      <c r="H17" s="235"/>
      <c r="I17" s="235"/>
      <c r="J17" s="235"/>
    </row>
    <row r="18" spans="1:10" s="264" customFormat="1" ht="15.6" customHeight="1">
      <c r="A18" s="292" t="s">
        <v>1633</v>
      </c>
      <c r="B18" s="293">
        <v>4</v>
      </c>
      <c r="C18" s="293">
        <v>0</v>
      </c>
      <c r="D18" s="293">
        <v>0</v>
      </c>
      <c r="E18" s="294">
        <f t="shared" si="0"/>
        <v>4</v>
      </c>
      <c r="F18" s="235"/>
      <c r="G18" s="235"/>
      <c r="H18" s="235"/>
      <c r="I18" s="235"/>
      <c r="J18" s="235"/>
    </row>
    <row r="19" spans="1:10" s="264" customFormat="1" ht="15.6" customHeight="1">
      <c r="A19" s="292" t="s">
        <v>1634</v>
      </c>
      <c r="B19" s="293">
        <v>5</v>
      </c>
      <c r="C19" s="293">
        <v>0</v>
      </c>
      <c r="D19" s="293">
        <v>0</v>
      </c>
      <c r="E19" s="294">
        <f t="shared" si="0"/>
        <v>5</v>
      </c>
      <c r="F19" s="235"/>
      <c r="G19" s="235"/>
      <c r="H19" s="235"/>
      <c r="I19" s="235"/>
      <c r="J19" s="235"/>
    </row>
    <row r="20" spans="1:10" s="264" customFormat="1" ht="15.6" customHeight="1">
      <c r="A20" s="292" t="s">
        <v>1635</v>
      </c>
      <c r="B20" s="293">
        <v>11</v>
      </c>
      <c r="C20" s="293">
        <v>0</v>
      </c>
      <c r="D20" s="293">
        <v>0</v>
      </c>
      <c r="E20" s="294">
        <f t="shared" si="0"/>
        <v>11</v>
      </c>
      <c r="F20" s="235"/>
      <c r="G20" s="235"/>
      <c r="H20" s="235"/>
      <c r="I20" s="235"/>
      <c r="J20" s="235"/>
    </row>
    <row r="21" spans="1:10" s="264" customFormat="1" ht="15.6" customHeight="1">
      <c r="A21" s="292" t="s">
        <v>1636</v>
      </c>
      <c r="B21" s="293">
        <v>24</v>
      </c>
      <c r="C21" s="293">
        <v>0</v>
      </c>
      <c r="D21" s="293">
        <v>0</v>
      </c>
      <c r="E21" s="294">
        <f t="shared" si="0"/>
        <v>24</v>
      </c>
      <c r="F21" s="235"/>
      <c r="G21" s="235"/>
      <c r="H21" s="235"/>
      <c r="I21" s="235"/>
      <c r="J21" s="235"/>
    </row>
    <row r="22" spans="1:10" s="264" customFormat="1" ht="15.6" customHeight="1">
      <c r="A22" s="292" t="s">
        <v>1637</v>
      </c>
      <c r="B22" s="293">
        <v>13</v>
      </c>
      <c r="C22" s="293">
        <v>0</v>
      </c>
      <c r="D22" s="293">
        <v>0</v>
      </c>
      <c r="E22" s="294">
        <f t="shared" si="0"/>
        <v>13</v>
      </c>
      <c r="F22" s="235"/>
      <c r="G22" s="235"/>
      <c r="H22" s="235"/>
      <c r="I22" s="235"/>
      <c r="J22" s="235"/>
    </row>
    <row r="23" spans="1:10" s="264" customFormat="1" ht="15.6" customHeight="1">
      <c r="A23" s="292" t="s">
        <v>1638</v>
      </c>
      <c r="B23" s="293">
        <v>10</v>
      </c>
      <c r="C23" s="293">
        <v>0</v>
      </c>
      <c r="D23" s="293">
        <v>0</v>
      </c>
      <c r="E23" s="294">
        <f t="shared" si="0"/>
        <v>10</v>
      </c>
      <c r="F23" s="235"/>
      <c r="G23" s="235"/>
      <c r="H23" s="235"/>
      <c r="I23" s="235"/>
      <c r="J23" s="235"/>
    </row>
    <row r="24" spans="1:10" s="264" customFormat="1" ht="15.6" customHeight="1">
      <c r="A24" s="292" t="s">
        <v>1639</v>
      </c>
      <c r="B24" s="293">
        <v>35</v>
      </c>
      <c r="C24" s="293">
        <v>0</v>
      </c>
      <c r="D24" s="293">
        <v>0</v>
      </c>
      <c r="E24" s="294">
        <f t="shared" si="0"/>
        <v>35</v>
      </c>
      <c r="F24" s="235"/>
      <c r="G24" s="235"/>
      <c r="H24" s="235"/>
      <c r="I24" s="235"/>
      <c r="J24" s="235"/>
    </row>
    <row r="25" spans="1:10" s="264" customFormat="1" ht="15.6" customHeight="1">
      <c r="A25" s="292" t="s">
        <v>1640</v>
      </c>
      <c r="B25" s="293">
        <v>33</v>
      </c>
      <c r="C25" s="293">
        <v>0</v>
      </c>
      <c r="D25" s="293">
        <v>0</v>
      </c>
      <c r="E25" s="294">
        <f t="shared" si="0"/>
        <v>33</v>
      </c>
      <c r="F25" s="295"/>
      <c r="G25" s="237"/>
      <c r="H25" s="237"/>
      <c r="I25" s="237"/>
    </row>
    <row r="26" spans="1:10" ht="30" customHeight="1">
      <c r="A26" s="353" t="s">
        <v>20</v>
      </c>
      <c r="B26" s="353">
        <v>0</v>
      </c>
      <c r="C26" s="353">
        <v>0</v>
      </c>
      <c r="D26" s="353"/>
      <c r="E26" s="353"/>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478"/>
  <sheetViews>
    <sheetView zoomScaleNormal="100" workbookViewId="0">
      <pane ySplit="8" topLeftCell="A9" activePane="bottomLeft" state="frozen"/>
      <selection activeCell="J32" sqref="J32"/>
      <selection pane="bottomLeft" activeCell="E52" sqref="E52:E53"/>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235" customWidth="1"/>
    <col min="7" max="10" width="11.42578125" style="235"/>
    <col min="11" max="16384" width="11.42578125" style="11"/>
  </cols>
  <sheetData>
    <row r="1" spans="1:10" s="2" customFormat="1" ht="15.75" customHeight="1">
      <c r="A1" s="330" t="s">
        <v>33</v>
      </c>
      <c r="B1" s="343"/>
      <c r="C1" s="343"/>
      <c r="D1" s="38"/>
      <c r="E1" s="38"/>
      <c r="F1" s="87" t="s">
        <v>102</v>
      </c>
    </row>
    <row r="2" spans="1:10" s="2" customFormat="1" ht="5.25" customHeight="1">
      <c r="A2" s="1"/>
      <c r="B2" s="1"/>
      <c r="C2" s="1"/>
      <c r="D2" s="1"/>
      <c r="E2" s="1"/>
    </row>
    <row r="3" spans="1:10" s="67" customFormat="1" ht="15" customHeight="1">
      <c r="A3" s="42" t="s">
        <v>87</v>
      </c>
      <c r="B3" s="42"/>
      <c r="C3" s="42"/>
      <c r="D3" s="42"/>
      <c r="E3" s="42"/>
    </row>
    <row r="4" spans="1:10" s="67" customFormat="1" ht="15" customHeight="1">
      <c r="A4" s="43" t="s">
        <v>14</v>
      </c>
      <c r="B4" s="68"/>
      <c r="C4" s="68"/>
      <c r="D4" s="68"/>
      <c r="E4" s="68"/>
      <c r="F4" s="69"/>
    </row>
    <row r="5" spans="1:10" s="71" customFormat="1" ht="6" customHeight="1">
      <c r="A5" s="50"/>
      <c r="B5" s="70"/>
      <c r="C5" s="70"/>
      <c r="D5" s="70"/>
      <c r="E5" s="70"/>
    </row>
    <row r="6" spans="1:10" s="8" customFormat="1" ht="15" customHeight="1" thickBot="1">
      <c r="A6" s="337" t="s">
        <v>3664</v>
      </c>
      <c r="B6" s="338"/>
      <c r="C6" s="9"/>
      <c r="D6" s="9"/>
      <c r="E6" s="9"/>
    </row>
    <row r="7" spans="1:10" s="67" customFormat="1" ht="21.75" customHeight="1">
      <c r="A7" s="339"/>
      <c r="B7" s="341"/>
      <c r="C7" s="341"/>
      <c r="D7" s="341"/>
      <c r="E7" s="44"/>
    </row>
    <row r="8" spans="1:10" s="67" customFormat="1" ht="21.75" customHeight="1">
      <c r="A8" s="340"/>
      <c r="B8" s="45" t="s">
        <v>35</v>
      </c>
      <c r="C8" s="45" t="s">
        <v>36</v>
      </c>
      <c r="D8" s="45" t="s">
        <v>37</v>
      </c>
      <c r="E8" s="45" t="s">
        <v>38</v>
      </c>
    </row>
    <row r="9" spans="1:10" s="8" customFormat="1" ht="21" customHeight="1">
      <c r="A9" s="54" t="s">
        <v>38</v>
      </c>
      <c r="B9" s="279">
        <f>SUM(B12:B14)</f>
        <v>3833</v>
      </c>
      <c r="C9" s="279">
        <f>SUM(C12:C14)</f>
        <v>17</v>
      </c>
      <c r="D9" s="279">
        <f>SUM(D12:D14)</f>
        <v>5</v>
      </c>
      <c r="E9" s="279">
        <f>SUM(B9:D9)</f>
        <v>3855</v>
      </c>
      <c r="F9" s="10"/>
    </row>
    <row r="10" spans="1:10" s="8" customFormat="1" ht="9" customHeight="1">
      <c r="A10" s="54"/>
      <c r="B10" s="279"/>
      <c r="C10" s="279"/>
      <c r="D10" s="279"/>
      <c r="E10" s="279"/>
      <c r="F10" s="10"/>
    </row>
    <row r="11" spans="1:10" s="8" customFormat="1" ht="12" customHeight="1">
      <c r="A11" s="54" t="s">
        <v>0</v>
      </c>
      <c r="B11" s="312"/>
      <c r="C11" s="312"/>
      <c r="D11" s="312"/>
      <c r="E11" s="312"/>
    </row>
    <row r="12" spans="1:10" s="8" customFormat="1" ht="12" customHeight="1">
      <c r="A12" s="62" t="s">
        <v>3260</v>
      </c>
      <c r="B12" s="312">
        <v>3552</v>
      </c>
      <c r="C12" s="312">
        <v>14</v>
      </c>
      <c r="D12" s="312">
        <v>1</v>
      </c>
      <c r="E12" s="279">
        <f t="shared" ref="E12:E41" si="0">SUM(B12:D12)</f>
        <v>3567</v>
      </c>
      <c r="F12" s="235"/>
      <c r="G12" s="235"/>
      <c r="H12" s="235"/>
      <c r="I12" s="235"/>
      <c r="J12" s="235"/>
    </row>
    <row r="13" spans="1:10" s="8" customFormat="1" ht="12" customHeight="1">
      <c r="A13" s="62" t="s">
        <v>3261</v>
      </c>
      <c r="B13" s="312">
        <v>154</v>
      </c>
      <c r="C13" s="312">
        <v>1</v>
      </c>
      <c r="D13" s="312">
        <v>2</v>
      </c>
      <c r="E13" s="279">
        <f t="shared" si="0"/>
        <v>157</v>
      </c>
      <c r="F13" s="235"/>
      <c r="G13" s="235"/>
      <c r="H13" s="235"/>
      <c r="I13" s="235"/>
      <c r="J13" s="235"/>
    </row>
    <row r="14" spans="1:10" s="8" customFormat="1" ht="12" customHeight="1">
      <c r="A14" s="62" t="s">
        <v>3262</v>
      </c>
      <c r="B14" s="312">
        <v>127</v>
      </c>
      <c r="C14" s="312">
        <v>2</v>
      </c>
      <c r="D14" s="312">
        <v>2</v>
      </c>
      <c r="E14" s="279">
        <f t="shared" si="0"/>
        <v>131</v>
      </c>
      <c r="F14" s="235"/>
      <c r="G14" s="235"/>
      <c r="H14" s="235"/>
      <c r="I14" s="235"/>
      <c r="J14" s="235"/>
    </row>
    <row r="15" spans="1:10" s="8" customFormat="1" ht="9" customHeight="1">
      <c r="A15" s="62"/>
      <c r="B15" s="312"/>
      <c r="C15" s="312"/>
      <c r="D15" s="312"/>
      <c r="E15" s="279"/>
      <c r="F15" s="235"/>
      <c r="G15" s="235"/>
      <c r="H15" s="235"/>
      <c r="I15" s="235"/>
      <c r="J15" s="235"/>
    </row>
    <row r="16" spans="1:10" s="8" customFormat="1" ht="12" customHeight="1">
      <c r="A16" s="54" t="s">
        <v>1</v>
      </c>
      <c r="B16" s="312"/>
      <c r="C16" s="312"/>
      <c r="D16" s="312"/>
      <c r="E16" s="279"/>
      <c r="F16" s="235"/>
      <c r="G16" s="235"/>
      <c r="H16" s="235"/>
      <c r="I16" s="235"/>
      <c r="J16" s="235"/>
    </row>
    <row r="17" spans="1:10" s="88" customFormat="1" ht="12" customHeight="1">
      <c r="A17" s="81" t="s">
        <v>3666</v>
      </c>
      <c r="B17" s="312">
        <v>0</v>
      </c>
      <c r="C17" s="312">
        <v>1</v>
      </c>
      <c r="D17" s="312">
        <v>0</v>
      </c>
      <c r="E17" s="279">
        <f>SUM(B17:D17)</f>
        <v>1</v>
      </c>
      <c r="F17" s="235"/>
      <c r="G17" s="235"/>
      <c r="H17" s="235"/>
      <c r="I17" s="235"/>
      <c r="J17" s="235"/>
    </row>
    <row r="18" spans="1:10" s="88" customFormat="1" ht="12" customHeight="1">
      <c r="A18" s="81" t="s">
        <v>3375</v>
      </c>
      <c r="B18" s="312">
        <v>1062</v>
      </c>
      <c r="C18" s="312">
        <v>6</v>
      </c>
      <c r="D18" s="312">
        <v>3</v>
      </c>
      <c r="E18" s="279">
        <f t="shared" si="0"/>
        <v>1071</v>
      </c>
      <c r="F18" s="235"/>
      <c r="G18" s="235"/>
      <c r="H18" s="235"/>
      <c r="I18" s="235"/>
      <c r="J18" s="235"/>
    </row>
    <row r="19" spans="1:10" s="88" customFormat="1" ht="12" customHeight="1">
      <c r="A19" s="81" t="s">
        <v>3376</v>
      </c>
      <c r="B19" s="312">
        <v>97</v>
      </c>
      <c r="C19" s="312">
        <v>1</v>
      </c>
      <c r="D19" s="312">
        <v>0</v>
      </c>
      <c r="E19" s="279">
        <f t="shared" si="0"/>
        <v>98</v>
      </c>
      <c r="F19" s="235"/>
      <c r="G19" s="235"/>
      <c r="H19" s="235"/>
      <c r="I19" s="235"/>
      <c r="J19" s="235"/>
    </row>
    <row r="20" spans="1:10" s="88" customFormat="1" ht="12" customHeight="1">
      <c r="A20" s="81" t="s">
        <v>3377</v>
      </c>
      <c r="B20" s="313">
        <v>225</v>
      </c>
      <c r="C20" s="313">
        <v>1</v>
      </c>
      <c r="D20" s="312">
        <v>0</v>
      </c>
      <c r="E20" s="279">
        <f t="shared" si="0"/>
        <v>226</v>
      </c>
      <c r="F20" s="235"/>
      <c r="G20" s="235"/>
      <c r="H20" s="235"/>
      <c r="I20" s="235"/>
      <c r="J20" s="235"/>
    </row>
    <row r="21" spans="1:10" s="88" customFormat="1" ht="12" customHeight="1">
      <c r="A21" s="81" t="s">
        <v>3378</v>
      </c>
      <c r="B21" s="312">
        <v>41</v>
      </c>
      <c r="C21" s="312">
        <v>0</v>
      </c>
      <c r="D21" s="312">
        <v>0</v>
      </c>
      <c r="E21" s="279">
        <f t="shared" si="0"/>
        <v>41</v>
      </c>
      <c r="F21" s="235"/>
      <c r="G21" s="235"/>
      <c r="H21" s="235"/>
      <c r="I21" s="235"/>
      <c r="J21" s="235"/>
    </row>
    <row r="22" spans="1:10" s="88" customFormat="1" ht="12" customHeight="1">
      <c r="A22" s="81" t="s">
        <v>3379</v>
      </c>
      <c r="B22" s="312">
        <v>193</v>
      </c>
      <c r="C22" s="312">
        <v>0</v>
      </c>
      <c r="D22" s="312">
        <v>0</v>
      </c>
      <c r="E22" s="279">
        <f t="shared" si="0"/>
        <v>193</v>
      </c>
      <c r="F22" s="235"/>
      <c r="G22" s="235"/>
      <c r="H22" s="235"/>
      <c r="I22" s="235"/>
      <c r="J22" s="235"/>
    </row>
    <row r="23" spans="1:10" s="88" customFormat="1" ht="12" customHeight="1">
      <c r="A23" s="81" t="s">
        <v>3380</v>
      </c>
      <c r="B23" s="312">
        <v>57</v>
      </c>
      <c r="C23" s="312">
        <v>0</v>
      </c>
      <c r="D23" s="312">
        <v>0</v>
      </c>
      <c r="E23" s="279">
        <f t="shared" si="0"/>
        <v>57</v>
      </c>
      <c r="F23" s="235"/>
      <c r="G23" s="235"/>
      <c r="H23" s="235"/>
      <c r="I23" s="235"/>
      <c r="J23" s="235"/>
    </row>
    <row r="24" spans="1:10" s="88" customFormat="1" ht="21.6" customHeight="1">
      <c r="A24" s="81" t="s">
        <v>3381</v>
      </c>
      <c r="B24" s="312">
        <v>17</v>
      </c>
      <c r="C24" s="312">
        <v>0</v>
      </c>
      <c r="D24" s="312">
        <v>0</v>
      </c>
      <c r="E24" s="279">
        <f t="shared" si="0"/>
        <v>17</v>
      </c>
      <c r="F24" s="235"/>
      <c r="G24" s="235"/>
      <c r="H24" s="235"/>
      <c r="I24" s="235"/>
      <c r="J24" s="235"/>
    </row>
    <row r="25" spans="1:10" s="88" customFormat="1" ht="12" customHeight="1">
      <c r="A25" s="81" t="s">
        <v>3496</v>
      </c>
      <c r="B25" s="312">
        <v>29</v>
      </c>
      <c r="C25" s="312">
        <v>0</v>
      </c>
      <c r="D25" s="312">
        <v>0</v>
      </c>
      <c r="E25" s="279">
        <f t="shared" si="0"/>
        <v>29</v>
      </c>
      <c r="F25" s="235"/>
      <c r="G25" s="235"/>
      <c r="H25" s="235"/>
      <c r="I25" s="235"/>
      <c r="J25" s="235"/>
    </row>
    <row r="26" spans="1:10" s="88" customFormat="1" ht="12" customHeight="1">
      <c r="A26" s="81" t="s">
        <v>3382</v>
      </c>
      <c r="B26" s="312">
        <v>11</v>
      </c>
      <c r="C26" s="312">
        <v>0</v>
      </c>
      <c r="D26" s="312">
        <v>0</v>
      </c>
      <c r="E26" s="279">
        <f t="shared" si="0"/>
        <v>11</v>
      </c>
      <c r="F26" s="235"/>
      <c r="G26" s="235"/>
      <c r="H26" s="235"/>
      <c r="I26" s="235"/>
      <c r="J26" s="235"/>
    </row>
    <row r="27" spans="1:10" s="88" customFormat="1" ht="12" customHeight="1">
      <c r="A27" s="81" t="s">
        <v>3383</v>
      </c>
      <c r="B27" s="312">
        <v>48</v>
      </c>
      <c r="C27" s="312">
        <v>0</v>
      </c>
      <c r="D27" s="312">
        <v>0</v>
      </c>
      <c r="E27" s="279">
        <f t="shared" si="0"/>
        <v>48</v>
      </c>
      <c r="F27" s="235"/>
      <c r="G27" s="235"/>
      <c r="H27" s="235"/>
      <c r="I27" s="235"/>
      <c r="J27" s="235"/>
    </row>
    <row r="28" spans="1:10" s="88" customFormat="1" ht="12" customHeight="1">
      <c r="A28" s="81" t="s">
        <v>3384</v>
      </c>
      <c r="B28" s="312">
        <v>54</v>
      </c>
      <c r="C28" s="312">
        <v>0</v>
      </c>
      <c r="D28" s="312">
        <v>0</v>
      </c>
      <c r="E28" s="279">
        <f t="shared" si="0"/>
        <v>54</v>
      </c>
      <c r="F28" s="235"/>
      <c r="G28" s="235"/>
      <c r="H28" s="235"/>
      <c r="I28" s="235"/>
      <c r="J28" s="235"/>
    </row>
    <row r="29" spans="1:10" s="88" customFormat="1" ht="12" customHeight="1">
      <c r="A29" s="81" t="s">
        <v>3497</v>
      </c>
      <c r="B29" s="313">
        <v>18</v>
      </c>
      <c r="C29" s="313">
        <v>2</v>
      </c>
      <c r="D29" s="312">
        <v>0</v>
      </c>
      <c r="E29" s="279">
        <f t="shared" si="0"/>
        <v>20</v>
      </c>
      <c r="F29" s="235"/>
      <c r="G29" s="235"/>
      <c r="H29" s="235"/>
      <c r="I29" s="235"/>
      <c r="J29" s="235"/>
    </row>
    <row r="30" spans="1:10" s="15" customFormat="1" ht="12" customHeight="1">
      <c r="A30" s="81" t="s">
        <v>3426</v>
      </c>
      <c r="B30" s="312">
        <v>3</v>
      </c>
      <c r="C30" s="312">
        <v>0</v>
      </c>
      <c r="D30" s="312">
        <v>0</v>
      </c>
      <c r="E30" s="279">
        <f t="shared" si="0"/>
        <v>3</v>
      </c>
      <c r="F30" s="235"/>
      <c r="G30" s="235"/>
      <c r="H30" s="235"/>
      <c r="I30" s="235"/>
      <c r="J30" s="235"/>
    </row>
    <row r="31" spans="1:10" s="15" customFormat="1" ht="12" customHeight="1">
      <c r="A31" s="81" t="s">
        <v>3385</v>
      </c>
      <c r="B31" s="312">
        <v>17</v>
      </c>
      <c r="C31" s="312">
        <v>0</v>
      </c>
      <c r="D31" s="312">
        <v>0</v>
      </c>
      <c r="E31" s="279">
        <f t="shared" si="0"/>
        <v>17</v>
      </c>
      <c r="F31" s="235"/>
      <c r="G31" s="235"/>
      <c r="H31" s="235"/>
      <c r="I31" s="235"/>
      <c r="J31" s="235"/>
    </row>
    <row r="32" spans="1:10" s="15" customFormat="1" ht="12" customHeight="1">
      <c r="A32" s="81" t="s">
        <v>3386</v>
      </c>
      <c r="B32" s="312">
        <v>19</v>
      </c>
      <c r="C32" s="312">
        <v>1</v>
      </c>
      <c r="D32" s="312">
        <v>0</v>
      </c>
      <c r="E32" s="279">
        <f t="shared" si="0"/>
        <v>20</v>
      </c>
      <c r="F32" s="235"/>
      <c r="G32" s="235"/>
      <c r="H32" s="235"/>
      <c r="I32" s="235"/>
      <c r="J32" s="235"/>
    </row>
    <row r="33" spans="1:10" s="15" customFormat="1" ht="12" customHeight="1">
      <c r="A33" s="81" t="s">
        <v>3387</v>
      </c>
      <c r="B33" s="312">
        <v>33</v>
      </c>
      <c r="C33" s="312">
        <v>0</v>
      </c>
      <c r="D33" s="312">
        <v>0</v>
      </c>
      <c r="E33" s="279">
        <f t="shared" si="0"/>
        <v>33</v>
      </c>
      <c r="F33" s="235"/>
      <c r="G33" s="235"/>
      <c r="H33" s="235"/>
      <c r="I33" s="235"/>
      <c r="J33" s="235"/>
    </row>
    <row r="34" spans="1:10" s="15" customFormat="1" ht="12" customHeight="1">
      <c r="A34" s="81" t="s">
        <v>3388</v>
      </c>
      <c r="B34" s="312">
        <v>198</v>
      </c>
      <c r="C34" s="312">
        <v>0</v>
      </c>
      <c r="D34" s="312">
        <v>0</v>
      </c>
      <c r="E34" s="279">
        <f t="shared" si="0"/>
        <v>198</v>
      </c>
      <c r="F34" s="235"/>
      <c r="G34" s="235"/>
      <c r="H34" s="235"/>
      <c r="I34" s="235"/>
      <c r="J34" s="235"/>
    </row>
    <row r="35" spans="1:10" s="15" customFormat="1" ht="12" customHeight="1">
      <c r="A35" s="81" t="s">
        <v>3389</v>
      </c>
      <c r="B35" s="312">
        <v>129</v>
      </c>
      <c r="C35" s="312">
        <v>2</v>
      </c>
      <c r="D35" s="312">
        <v>0</v>
      </c>
      <c r="E35" s="279">
        <f t="shared" si="0"/>
        <v>131</v>
      </c>
      <c r="F35" s="235"/>
      <c r="G35" s="235"/>
      <c r="H35" s="235"/>
      <c r="I35" s="235"/>
      <c r="J35" s="235"/>
    </row>
    <row r="36" spans="1:10" s="15" customFormat="1" ht="19.149999999999999" customHeight="1">
      <c r="A36" s="81" t="s">
        <v>3390</v>
      </c>
      <c r="B36" s="312">
        <v>33</v>
      </c>
      <c r="C36" s="312">
        <v>0</v>
      </c>
      <c r="D36" s="312">
        <v>0</v>
      </c>
      <c r="E36" s="279">
        <f t="shared" si="0"/>
        <v>33</v>
      </c>
      <c r="F36" s="235"/>
      <c r="G36" s="235"/>
      <c r="H36" s="235"/>
      <c r="I36" s="235"/>
      <c r="J36" s="235"/>
    </row>
    <row r="37" spans="1:10" s="15" customFormat="1" ht="12" customHeight="1">
      <c r="A37" s="81" t="s">
        <v>3391</v>
      </c>
      <c r="B37" s="312">
        <v>1080</v>
      </c>
      <c r="C37" s="312">
        <v>0</v>
      </c>
      <c r="D37" s="312">
        <v>0</v>
      </c>
      <c r="E37" s="279">
        <f t="shared" si="0"/>
        <v>1080</v>
      </c>
      <c r="F37" s="235"/>
      <c r="G37" s="235"/>
      <c r="H37" s="235"/>
      <c r="I37" s="235"/>
      <c r="J37" s="235"/>
    </row>
    <row r="38" spans="1:10" s="15" customFormat="1" ht="12" customHeight="1">
      <c r="A38" s="81" t="s">
        <v>3392</v>
      </c>
      <c r="B38" s="313">
        <v>8</v>
      </c>
      <c r="C38" s="313">
        <v>0</v>
      </c>
      <c r="D38" s="312">
        <v>0</v>
      </c>
      <c r="E38" s="279">
        <f t="shared" si="0"/>
        <v>8</v>
      </c>
      <c r="F38" s="235"/>
      <c r="G38" s="235"/>
      <c r="H38" s="235"/>
      <c r="I38" s="235"/>
      <c r="J38" s="235"/>
    </row>
    <row r="39" spans="1:10" s="15" customFormat="1" ht="12" customHeight="1">
      <c r="A39" s="81" t="s">
        <v>3393</v>
      </c>
      <c r="B39" s="312">
        <v>177</v>
      </c>
      <c r="C39" s="312">
        <v>2</v>
      </c>
      <c r="D39" s="312">
        <v>1</v>
      </c>
      <c r="E39" s="279">
        <f t="shared" si="0"/>
        <v>180</v>
      </c>
      <c r="F39" s="235"/>
      <c r="G39" s="235"/>
      <c r="H39" s="235"/>
      <c r="I39" s="235"/>
      <c r="J39" s="235"/>
    </row>
    <row r="40" spans="1:10" s="15" customFormat="1" ht="20.45" customHeight="1">
      <c r="A40" s="81" t="s">
        <v>3394</v>
      </c>
      <c r="B40" s="312">
        <v>52</v>
      </c>
      <c r="C40" s="312">
        <v>0</v>
      </c>
      <c r="D40" s="312">
        <v>1</v>
      </c>
      <c r="E40" s="279">
        <f t="shared" si="0"/>
        <v>53</v>
      </c>
      <c r="F40" s="235"/>
      <c r="G40" s="235"/>
      <c r="H40" s="235"/>
      <c r="I40" s="235"/>
      <c r="J40" s="235"/>
    </row>
    <row r="41" spans="1:10" s="15" customFormat="1" ht="18" customHeight="1">
      <c r="A41" s="81" t="s">
        <v>3561</v>
      </c>
      <c r="B41" s="312">
        <v>8</v>
      </c>
      <c r="C41" s="312">
        <v>0</v>
      </c>
      <c r="D41" s="312">
        <v>0</v>
      </c>
      <c r="E41" s="279">
        <f t="shared" si="0"/>
        <v>8</v>
      </c>
      <c r="F41" s="235"/>
      <c r="G41" s="235"/>
      <c r="H41" s="235"/>
      <c r="I41" s="235"/>
      <c r="J41" s="235"/>
    </row>
    <row r="42" spans="1:10" s="15" customFormat="1" ht="12.6" customHeight="1">
      <c r="A42" s="81" t="s">
        <v>3427</v>
      </c>
      <c r="B42" s="312">
        <v>7</v>
      </c>
      <c r="C42" s="312">
        <v>0</v>
      </c>
      <c r="D42" s="312">
        <v>0</v>
      </c>
      <c r="E42" s="279">
        <f>SUM(B42:D42)</f>
        <v>7</v>
      </c>
      <c r="F42" s="235"/>
      <c r="G42" s="235"/>
      <c r="H42" s="235"/>
      <c r="I42" s="235"/>
      <c r="J42" s="235"/>
    </row>
    <row r="43" spans="1:10" s="15" customFormat="1" ht="12" customHeight="1">
      <c r="A43" s="81" t="s">
        <v>3395</v>
      </c>
      <c r="B43" s="312">
        <v>96</v>
      </c>
      <c r="C43" s="312">
        <v>0</v>
      </c>
      <c r="D43" s="312">
        <v>0</v>
      </c>
      <c r="E43" s="279">
        <f>SUM(B43:D43)</f>
        <v>96</v>
      </c>
      <c r="F43" s="235"/>
      <c r="G43" s="235"/>
      <c r="H43" s="235"/>
      <c r="I43" s="235"/>
      <c r="J43" s="235"/>
    </row>
    <row r="44" spans="1:10" s="15" customFormat="1" ht="12" customHeight="1">
      <c r="A44" s="81" t="s">
        <v>3396</v>
      </c>
      <c r="B44" s="312">
        <v>26</v>
      </c>
      <c r="C44" s="312">
        <v>0</v>
      </c>
      <c r="D44" s="312">
        <v>0</v>
      </c>
      <c r="E44" s="279">
        <f t="shared" ref="E44:E48" si="1">SUM(B44:D44)</f>
        <v>26</v>
      </c>
      <c r="F44" s="235"/>
      <c r="G44" s="235"/>
      <c r="H44" s="235"/>
      <c r="I44" s="235"/>
      <c r="J44" s="235"/>
    </row>
    <row r="45" spans="1:10" s="15" customFormat="1" ht="12" customHeight="1">
      <c r="A45" s="81" t="s">
        <v>3498</v>
      </c>
      <c r="B45" s="312">
        <v>5</v>
      </c>
      <c r="C45" s="312">
        <v>1</v>
      </c>
      <c r="D45" s="312">
        <v>0</v>
      </c>
      <c r="E45" s="279">
        <f t="shared" si="1"/>
        <v>6</v>
      </c>
      <c r="F45" s="235"/>
      <c r="G45" s="235"/>
      <c r="H45" s="235"/>
      <c r="I45" s="235"/>
      <c r="J45" s="235"/>
    </row>
    <row r="46" spans="1:10" s="15" customFormat="1" ht="12" customHeight="1">
      <c r="A46" s="81" t="s">
        <v>3499</v>
      </c>
      <c r="B46" s="312">
        <v>26</v>
      </c>
      <c r="C46" s="312">
        <v>0</v>
      </c>
      <c r="D46" s="312">
        <v>0</v>
      </c>
      <c r="E46" s="279">
        <f t="shared" si="1"/>
        <v>26</v>
      </c>
      <c r="F46" s="235"/>
      <c r="G46" s="235"/>
      <c r="H46" s="235"/>
      <c r="I46" s="235"/>
      <c r="J46" s="235"/>
    </row>
    <row r="47" spans="1:10" s="15" customFormat="1" ht="12" customHeight="1">
      <c r="A47" s="81" t="s">
        <v>3397</v>
      </c>
      <c r="B47" s="313">
        <v>45</v>
      </c>
      <c r="C47" s="313">
        <v>0</v>
      </c>
      <c r="D47" s="312">
        <v>0</v>
      </c>
      <c r="E47" s="279">
        <f t="shared" si="1"/>
        <v>45</v>
      </c>
      <c r="F47" s="235"/>
      <c r="G47" s="235"/>
      <c r="H47" s="235"/>
      <c r="I47" s="235"/>
      <c r="J47" s="235"/>
    </row>
    <row r="48" spans="1:10" s="15" customFormat="1" ht="12" customHeight="1">
      <c r="A48" s="81" t="s">
        <v>3633</v>
      </c>
      <c r="B48" s="312">
        <v>6</v>
      </c>
      <c r="C48" s="312">
        <v>0</v>
      </c>
      <c r="D48" s="312">
        <v>0</v>
      </c>
      <c r="E48" s="279">
        <f t="shared" si="1"/>
        <v>6</v>
      </c>
      <c r="F48" s="235"/>
      <c r="G48" s="235"/>
      <c r="H48" s="235"/>
      <c r="I48" s="235"/>
      <c r="J48" s="235"/>
    </row>
    <row r="49" spans="1:10" s="15" customFormat="1" ht="12" customHeight="1">
      <c r="A49" s="81" t="s">
        <v>3505</v>
      </c>
      <c r="B49" s="312">
        <v>1</v>
      </c>
      <c r="C49" s="312">
        <v>0</v>
      </c>
      <c r="D49" s="312">
        <v>0</v>
      </c>
      <c r="E49" s="279">
        <f>SUM(B49:D49)</f>
        <v>1</v>
      </c>
      <c r="F49" s="235"/>
      <c r="G49" s="235"/>
      <c r="H49" s="235"/>
      <c r="I49" s="235"/>
      <c r="J49" s="235"/>
    </row>
    <row r="50" spans="1:10" s="15" customFormat="1" ht="12" customHeight="1">
      <c r="A50" s="81" t="s">
        <v>3625</v>
      </c>
      <c r="B50" s="312">
        <v>1</v>
      </c>
      <c r="C50" s="312">
        <v>0</v>
      </c>
      <c r="D50" s="312">
        <v>0</v>
      </c>
      <c r="E50" s="279">
        <f t="shared" ref="E50:E53" si="2">SUM(B50:D50)</f>
        <v>1</v>
      </c>
      <c r="F50" s="235"/>
      <c r="G50" s="235"/>
      <c r="H50" s="235"/>
      <c r="I50" s="235"/>
      <c r="J50" s="235"/>
    </row>
    <row r="51" spans="1:10" s="15" customFormat="1" ht="12" customHeight="1">
      <c r="A51" s="81" t="s">
        <v>3634</v>
      </c>
      <c r="B51" s="312">
        <v>1</v>
      </c>
      <c r="C51" s="312">
        <v>0</v>
      </c>
      <c r="D51" s="312">
        <v>0</v>
      </c>
      <c r="E51" s="279">
        <f t="shared" si="2"/>
        <v>1</v>
      </c>
      <c r="F51" s="235"/>
      <c r="G51" s="235"/>
      <c r="H51" s="235"/>
      <c r="I51" s="235"/>
      <c r="J51" s="235"/>
    </row>
    <row r="52" spans="1:10" s="15" customFormat="1" ht="12" customHeight="1">
      <c r="A52" s="81" t="s">
        <v>3667</v>
      </c>
      <c r="B52" s="312">
        <v>1</v>
      </c>
      <c r="C52" s="312">
        <v>0</v>
      </c>
      <c r="D52" s="312">
        <v>0</v>
      </c>
      <c r="E52" s="279">
        <f t="shared" si="2"/>
        <v>1</v>
      </c>
      <c r="F52" s="235"/>
      <c r="G52" s="235"/>
      <c r="H52" s="235"/>
      <c r="I52" s="235"/>
      <c r="J52" s="235"/>
    </row>
    <row r="53" spans="1:10" s="15" customFormat="1" ht="12" customHeight="1">
      <c r="A53" s="81" t="s">
        <v>3264</v>
      </c>
      <c r="B53" s="312">
        <v>9</v>
      </c>
      <c r="C53" s="312">
        <v>0</v>
      </c>
      <c r="D53" s="312">
        <v>0</v>
      </c>
      <c r="E53" s="279">
        <f t="shared" si="2"/>
        <v>9</v>
      </c>
      <c r="F53" s="235"/>
      <c r="G53" s="235"/>
      <c r="H53" s="235"/>
      <c r="I53" s="235"/>
      <c r="J53" s="235"/>
    </row>
    <row r="54" spans="1:10" ht="15" customHeight="1"/>
    <row r="55" spans="1:10" ht="15" customHeight="1"/>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9" activePane="bottomLeft" state="frozen"/>
      <selection activeCell="A19" sqref="A19"/>
      <selection pane="bottomLeft" activeCell="A17" sqref="A17:XFD19"/>
    </sheetView>
  </sheetViews>
  <sheetFormatPr baseColWidth="10" defaultColWidth="11.42578125" defaultRowHeight="24.75" customHeight="1"/>
  <cols>
    <col min="1" max="1" width="72.5703125" style="11" customWidth="1"/>
    <col min="2" max="2" width="10.7109375" style="11" customWidth="1"/>
    <col min="3" max="5" width="9.7109375" style="11" customWidth="1"/>
    <col min="6" max="6" width="15.140625" style="11" customWidth="1"/>
    <col min="7" max="16384" width="11.42578125" style="11"/>
  </cols>
  <sheetData>
    <row r="1" spans="1:9" s="2" customFormat="1" ht="15.75" customHeight="1">
      <c r="A1" s="330" t="s">
        <v>33</v>
      </c>
      <c r="B1" s="343"/>
      <c r="C1" s="343"/>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297" t="s">
        <v>35</v>
      </c>
      <c r="C8" s="297" t="s">
        <v>36</v>
      </c>
      <c r="D8" s="297" t="s">
        <v>37</v>
      </c>
      <c r="E8" s="297" t="s">
        <v>38</v>
      </c>
    </row>
    <row r="9" spans="1:9" s="8" customFormat="1" ht="21" customHeight="1">
      <c r="A9" s="298" t="s">
        <v>38</v>
      </c>
      <c r="B9" s="299">
        <f>SUM(B12:B30)</f>
        <v>272</v>
      </c>
      <c r="C9" s="299">
        <f>SUM(C12:C30)</f>
        <v>2</v>
      </c>
      <c r="D9" s="299">
        <f>SUM(D12:D30)</f>
        <v>0</v>
      </c>
      <c r="E9" s="299">
        <f>SUM(E12:E30)</f>
        <v>274</v>
      </c>
      <c r="F9" s="10"/>
    </row>
    <row r="10" spans="1:9" s="8" customFormat="1" ht="9" customHeight="1">
      <c r="A10" s="62"/>
      <c r="B10" s="88"/>
      <c r="C10" s="66"/>
      <c r="D10" s="66"/>
      <c r="E10" s="299"/>
    </row>
    <row r="11" spans="1:9" s="8" customFormat="1" ht="12" customHeight="1">
      <c r="A11" s="298" t="s">
        <v>1</v>
      </c>
      <c r="B11" s="88"/>
      <c r="C11" s="66"/>
      <c r="D11" s="66"/>
      <c r="E11" s="299"/>
    </row>
    <row r="12" spans="1:9" s="15" customFormat="1" ht="15" customHeight="1">
      <c r="A12" s="81" t="s">
        <v>3375</v>
      </c>
      <c r="B12" s="94">
        <v>2</v>
      </c>
      <c r="C12" s="94">
        <v>0</v>
      </c>
      <c r="D12" s="96">
        <v>0</v>
      </c>
      <c r="E12" s="65">
        <f t="shared" ref="E12:E18" si="0">SUM(B12:D12)</f>
        <v>2</v>
      </c>
      <c r="F12" s="41"/>
      <c r="G12" s="11"/>
      <c r="H12" s="11"/>
      <c r="I12" s="11"/>
    </row>
    <row r="13" spans="1:9" s="15" customFormat="1" ht="15" customHeight="1">
      <c r="A13" s="81" t="s">
        <v>3377</v>
      </c>
      <c r="B13" s="94">
        <v>1</v>
      </c>
      <c r="C13" s="94">
        <v>0</v>
      </c>
      <c r="D13" s="96">
        <v>0</v>
      </c>
      <c r="E13" s="65">
        <f t="shared" si="0"/>
        <v>1</v>
      </c>
      <c r="F13" s="41"/>
      <c r="G13" s="11"/>
      <c r="H13" s="11"/>
      <c r="I13" s="11"/>
    </row>
    <row r="14" spans="1:9" s="15" customFormat="1" ht="15" customHeight="1">
      <c r="A14" s="81" t="s">
        <v>3378</v>
      </c>
      <c r="B14" s="94">
        <v>2</v>
      </c>
      <c r="C14" s="94">
        <v>0</v>
      </c>
      <c r="D14" s="96">
        <v>0</v>
      </c>
      <c r="E14" s="65">
        <f t="shared" si="0"/>
        <v>2</v>
      </c>
      <c r="F14" s="41"/>
      <c r="G14" s="11"/>
      <c r="H14" s="11"/>
      <c r="I14" s="11"/>
    </row>
    <row r="15" spans="1:9" s="15" customFormat="1" ht="15" customHeight="1">
      <c r="A15" s="81" t="s">
        <v>3388</v>
      </c>
      <c r="B15" s="94">
        <v>1</v>
      </c>
      <c r="C15" s="94">
        <v>0</v>
      </c>
      <c r="D15" s="96">
        <v>0</v>
      </c>
      <c r="E15" s="65">
        <f t="shared" si="0"/>
        <v>1</v>
      </c>
      <c r="F15" s="41"/>
      <c r="G15" s="11"/>
      <c r="H15" s="11"/>
      <c r="I15" s="11"/>
    </row>
    <row r="16" spans="1:9" s="15" customFormat="1" ht="15" customHeight="1">
      <c r="A16" s="81" t="s">
        <v>3391</v>
      </c>
      <c r="B16" s="94">
        <v>4</v>
      </c>
      <c r="C16" s="94">
        <v>0</v>
      </c>
      <c r="D16" s="96">
        <v>0</v>
      </c>
      <c r="E16" s="65">
        <f t="shared" si="0"/>
        <v>4</v>
      </c>
      <c r="F16" s="41"/>
      <c r="G16" s="11"/>
      <c r="H16" s="11"/>
      <c r="I16" s="11"/>
    </row>
    <row r="17" spans="1:9" s="15" customFormat="1" ht="24.75" customHeight="1">
      <c r="A17" s="81" t="s">
        <v>3393</v>
      </c>
      <c r="B17" s="94">
        <v>170</v>
      </c>
      <c r="C17" s="94">
        <v>0</v>
      </c>
      <c r="D17" s="96">
        <v>0</v>
      </c>
      <c r="E17" s="65">
        <f t="shared" si="0"/>
        <v>170</v>
      </c>
      <c r="F17" s="41"/>
      <c r="G17" s="11"/>
      <c r="H17" s="11"/>
      <c r="I17" s="11"/>
    </row>
    <row r="18" spans="1:9" s="15" customFormat="1" ht="24.75" customHeight="1">
      <c r="A18" s="81" t="s">
        <v>3394</v>
      </c>
      <c r="B18" s="94">
        <v>63</v>
      </c>
      <c r="C18" s="94">
        <v>2</v>
      </c>
      <c r="D18" s="96">
        <v>0</v>
      </c>
      <c r="E18" s="65">
        <f t="shared" si="0"/>
        <v>65</v>
      </c>
      <c r="F18" s="41"/>
      <c r="G18" s="11"/>
      <c r="H18" s="11"/>
      <c r="I18" s="11"/>
    </row>
    <row r="19" spans="1:9" s="15" customFormat="1" ht="24.75" customHeight="1">
      <c r="A19" s="81" t="s">
        <v>3561</v>
      </c>
      <c r="B19" s="94">
        <v>3</v>
      </c>
      <c r="C19" s="94">
        <v>0</v>
      </c>
      <c r="D19" s="96">
        <v>0</v>
      </c>
      <c r="E19" s="65">
        <f t="shared" ref="E19:E25" si="1">SUM(B19:D19)</f>
        <v>3</v>
      </c>
      <c r="F19" s="41"/>
      <c r="G19" s="11"/>
      <c r="H19" s="11"/>
      <c r="I19" s="11"/>
    </row>
    <row r="20" spans="1:9" s="15" customFormat="1" ht="15" customHeight="1">
      <c r="A20" s="81" t="s">
        <v>3427</v>
      </c>
      <c r="B20" s="94">
        <v>8</v>
      </c>
      <c r="C20" s="94">
        <v>0</v>
      </c>
      <c r="D20" s="96">
        <v>0</v>
      </c>
      <c r="E20" s="65">
        <f t="shared" si="1"/>
        <v>8</v>
      </c>
      <c r="F20" s="41"/>
      <c r="G20" s="11"/>
      <c r="H20" s="11"/>
      <c r="I20" s="11"/>
    </row>
    <row r="21" spans="1:9" s="15" customFormat="1" ht="15" customHeight="1">
      <c r="A21" s="81" t="s">
        <v>3395</v>
      </c>
      <c r="B21" s="94">
        <v>5</v>
      </c>
      <c r="C21" s="94">
        <v>0</v>
      </c>
      <c r="D21" s="96">
        <v>0</v>
      </c>
      <c r="E21" s="65">
        <f t="shared" si="1"/>
        <v>5</v>
      </c>
      <c r="F21" s="41"/>
      <c r="G21" s="11"/>
      <c r="H21" s="11"/>
      <c r="I21" s="11"/>
    </row>
    <row r="22" spans="1:9" s="15" customFormat="1" ht="15" customHeight="1">
      <c r="A22" s="81" t="s">
        <v>3396</v>
      </c>
      <c r="B22" s="94">
        <v>5</v>
      </c>
      <c r="C22" s="94">
        <v>0</v>
      </c>
      <c r="D22" s="96">
        <v>0</v>
      </c>
      <c r="E22" s="65">
        <f t="shared" si="1"/>
        <v>5</v>
      </c>
      <c r="F22" s="41"/>
      <c r="G22" s="11"/>
      <c r="H22" s="11"/>
      <c r="I22" s="11"/>
    </row>
    <row r="23" spans="1:9" s="15" customFormat="1" ht="15" customHeight="1">
      <c r="A23" s="81" t="s">
        <v>3498</v>
      </c>
      <c r="B23" s="94">
        <v>1</v>
      </c>
      <c r="C23" s="94">
        <v>0</v>
      </c>
      <c r="D23" s="96">
        <v>0</v>
      </c>
      <c r="E23" s="65">
        <f t="shared" si="1"/>
        <v>1</v>
      </c>
      <c r="F23" s="41"/>
      <c r="G23" s="11"/>
      <c r="H23" s="11"/>
      <c r="I23" s="11"/>
    </row>
    <row r="24" spans="1:9" s="15" customFormat="1" ht="15" customHeight="1">
      <c r="A24" s="81" t="s">
        <v>3397</v>
      </c>
      <c r="B24" s="94">
        <v>5</v>
      </c>
      <c r="C24" s="94">
        <v>0</v>
      </c>
      <c r="D24" s="96">
        <v>0</v>
      </c>
      <c r="E24" s="65">
        <f t="shared" si="1"/>
        <v>5</v>
      </c>
      <c r="F24" s="41"/>
      <c r="G24" s="11"/>
      <c r="H24" s="11"/>
      <c r="I24" s="11"/>
    </row>
    <row r="25" spans="1:9" s="15" customFormat="1" ht="15" customHeight="1">
      <c r="A25" s="81" t="s">
        <v>3264</v>
      </c>
      <c r="B25" s="94">
        <v>2</v>
      </c>
      <c r="C25" s="94">
        <v>0</v>
      </c>
      <c r="D25" s="96">
        <v>0</v>
      </c>
      <c r="E25" s="65">
        <f t="shared" si="1"/>
        <v>2</v>
      </c>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7"/>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2"/>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9" activePane="bottomLeft" state="frozen"/>
      <selection activeCell="A9" sqref="A9"/>
      <selection pane="bottomLeft" activeCell="G25" sqref="G25"/>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SUM(B11:B59)</f>
        <v>3833</v>
      </c>
      <c r="C9" s="65">
        <f>SUM(C11:C59)</f>
        <v>17</v>
      </c>
      <c r="D9" s="65">
        <f>SUM(D11:D59)</f>
        <v>5</v>
      </c>
      <c r="E9" s="65">
        <f>SUM(E11:E59)</f>
        <v>3855</v>
      </c>
      <c r="F9" s="10"/>
    </row>
    <row r="10" spans="1:9" s="8" customFormat="1" ht="9" customHeight="1">
      <c r="A10" s="62"/>
      <c r="B10" s="66"/>
      <c r="C10" s="66"/>
      <c r="D10" s="66"/>
      <c r="E10" s="65"/>
    </row>
    <row r="11" spans="1:9" s="88" customFormat="1" ht="12" customHeight="1">
      <c r="A11" s="82" t="s">
        <v>3263</v>
      </c>
      <c r="B11" s="97">
        <v>4</v>
      </c>
      <c r="C11" s="97">
        <v>1</v>
      </c>
      <c r="D11" s="97">
        <v>0</v>
      </c>
      <c r="E11" s="65">
        <f t="shared" ref="E11:E43" si="0">SUM(B11:D11)</f>
        <v>5</v>
      </c>
      <c r="F11" s="40"/>
      <c r="G11" s="15"/>
      <c r="H11" s="15"/>
      <c r="I11" s="15"/>
    </row>
    <row r="12" spans="1:9" s="88" customFormat="1" ht="12" customHeight="1">
      <c r="A12" s="82" t="s">
        <v>3480</v>
      </c>
      <c r="B12" s="97">
        <v>18</v>
      </c>
      <c r="C12" s="97">
        <v>0</v>
      </c>
      <c r="D12" s="97">
        <v>0</v>
      </c>
      <c r="E12" s="65">
        <f t="shared" si="0"/>
        <v>18</v>
      </c>
      <c r="F12" s="41"/>
      <c r="G12" s="11"/>
      <c r="H12" s="11"/>
      <c r="I12" s="11"/>
    </row>
    <row r="13" spans="1:9" s="88" customFormat="1" ht="12" customHeight="1">
      <c r="A13" s="82" t="s">
        <v>3481</v>
      </c>
      <c r="B13" s="97">
        <v>51</v>
      </c>
      <c r="C13" s="97">
        <v>0</v>
      </c>
      <c r="D13" s="97">
        <v>0</v>
      </c>
      <c r="E13" s="65">
        <f t="shared" si="0"/>
        <v>51</v>
      </c>
      <c r="F13" s="41"/>
      <c r="G13" s="11"/>
      <c r="H13" s="11"/>
      <c r="I13" s="11"/>
    </row>
    <row r="14" spans="1:9" s="88" customFormat="1" ht="12" customHeight="1">
      <c r="A14" s="82" t="s">
        <v>3482</v>
      </c>
      <c r="B14" s="97">
        <v>74</v>
      </c>
      <c r="C14" s="97">
        <v>2</v>
      </c>
      <c r="D14" s="97">
        <v>0</v>
      </c>
      <c r="E14" s="65">
        <f t="shared" si="0"/>
        <v>76</v>
      </c>
      <c r="F14" s="41"/>
      <c r="G14" s="11"/>
      <c r="H14" s="11"/>
      <c r="I14" s="11"/>
    </row>
    <row r="15" spans="1:9" s="88" customFormat="1" ht="12" customHeight="1">
      <c r="A15" s="82" t="s">
        <v>3398</v>
      </c>
      <c r="B15" s="97">
        <v>51</v>
      </c>
      <c r="C15" s="97">
        <v>2</v>
      </c>
      <c r="D15" s="97">
        <v>0</v>
      </c>
      <c r="E15" s="65">
        <f t="shared" si="0"/>
        <v>53</v>
      </c>
      <c r="F15" s="41"/>
      <c r="G15" s="11"/>
      <c r="H15" s="11"/>
      <c r="I15" s="11"/>
    </row>
    <row r="16" spans="1:9" s="88" customFormat="1" ht="12" customHeight="1">
      <c r="A16" s="82" t="s">
        <v>3483</v>
      </c>
      <c r="B16" s="97">
        <v>297</v>
      </c>
      <c r="C16" s="97">
        <v>1</v>
      </c>
      <c r="D16" s="97">
        <v>0</v>
      </c>
      <c r="E16" s="65">
        <f t="shared" si="0"/>
        <v>298</v>
      </c>
      <c r="F16" s="41"/>
      <c r="G16" s="11"/>
      <c r="H16" s="11"/>
      <c r="I16" s="11"/>
    </row>
    <row r="17" spans="1:9" s="88" customFormat="1" ht="12" customHeight="1">
      <c r="A17" s="82" t="s">
        <v>3484</v>
      </c>
      <c r="B17" s="97">
        <v>101</v>
      </c>
      <c r="C17" s="97">
        <v>1</v>
      </c>
      <c r="D17" s="97">
        <v>0</v>
      </c>
      <c r="E17" s="65">
        <f t="shared" si="0"/>
        <v>102</v>
      </c>
      <c r="F17" s="40"/>
      <c r="G17" s="11"/>
      <c r="H17" s="11"/>
      <c r="I17" s="11"/>
    </row>
    <row r="18" spans="1:9" s="88" customFormat="1" ht="12" customHeight="1">
      <c r="A18" s="82" t="s">
        <v>3635</v>
      </c>
      <c r="B18" s="97">
        <v>8</v>
      </c>
      <c r="C18" s="97">
        <v>0</v>
      </c>
      <c r="D18" s="97">
        <v>0</v>
      </c>
      <c r="E18" s="65">
        <f t="shared" si="0"/>
        <v>8</v>
      </c>
      <c r="F18" s="41"/>
      <c r="G18" s="11"/>
      <c r="H18" s="11"/>
      <c r="I18" s="11"/>
    </row>
    <row r="19" spans="1:9" s="88" customFormat="1" ht="12" customHeight="1">
      <c r="A19" s="82" t="s">
        <v>3562</v>
      </c>
      <c r="B19" s="97">
        <v>97</v>
      </c>
      <c r="C19" s="97">
        <v>0</v>
      </c>
      <c r="D19" s="97">
        <v>1</v>
      </c>
      <c r="E19" s="65">
        <f t="shared" si="0"/>
        <v>98</v>
      </c>
      <c r="F19" s="41"/>
      <c r="G19" s="15"/>
      <c r="H19" s="15"/>
      <c r="I19" s="15"/>
    </row>
    <row r="20" spans="1:9" s="88" customFormat="1" ht="12" customHeight="1">
      <c r="A20" s="82" t="s">
        <v>3563</v>
      </c>
      <c r="B20" s="97">
        <v>12</v>
      </c>
      <c r="C20" s="97">
        <v>0</v>
      </c>
      <c r="D20" s="97">
        <v>0</v>
      </c>
      <c r="E20" s="65">
        <f t="shared" si="0"/>
        <v>12</v>
      </c>
      <c r="F20" s="41"/>
      <c r="G20" s="15"/>
      <c r="H20" s="15"/>
      <c r="I20" s="15"/>
    </row>
    <row r="21" spans="1:9" s="88" customFormat="1" ht="12" customHeight="1">
      <c r="A21" s="82" t="s">
        <v>3399</v>
      </c>
      <c r="B21" s="97">
        <v>6</v>
      </c>
      <c r="C21" s="97">
        <v>0</v>
      </c>
      <c r="D21" s="97">
        <v>0</v>
      </c>
      <c r="E21" s="65">
        <f t="shared" si="0"/>
        <v>6</v>
      </c>
      <c r="F21" s="41"/>
      <c r="G21" s="15"/>
      <c r="H21" s="15"/>
      <c r="I21" s="15"/>
    </row>
    <row r="22" spans="1:9" s="88" customFormat="1" ht="12" customHeight="1">
      <c r="A22" s="82" t="s">
        <v>3428</v>
      </c>
      <c r="B22" s="97">
        <v>7</v>
      </c>
      <c r="C22" s="97">
        <v>0</v>
      </c>
      <c r="D22" s="97">
        <v>0</v>
      </c>
      <c r="E22" s="65">
        <f t="shared" si="0"/>
        <v>7</v>
      </c>
      <c r="F22" s="41"/>
      <c r="G22" s="15"/>
      <c r="H22" s="15"/>
      <c r="I22" s="15"/>
    </row>
    <row r="23" spans="1:9" s="88" customFormat="1" ht="12" customHeight="1">
      <c r="A23" s="82" t="s">
        <v>3564</v>
      </c>
      <c r="B23" s="97">
        <v>633</v>
      </c>
      <c r="C23" s="97">
        <v>0</v>
      </c>
      <c r="D23" s="97">
        <v>2</v>
      </c>
      <c r="E23" s="65">
        <f t="shared" si="0"/>
        <v>635</v>
      </c>
      <c r="F23" s="41"/>
      <c r="G23" s="11"/>
      <c r="H23" s="11"/>
      <c r="I23" s="11"/>
    </row>
    <row r="24" spans="1:9" s="88" customFormat="1" ht="12" customHeight="1">
      <c r="A24" s="82" t="s">
        <v>3485</v>
      </c>
      <c r="B24" s="97">
        <v>35</v>
      </c>
      <c r="C24" s="97">
        <v>1</v>
      </c>
      <c r="D24" s="97">
        <v>0</v>
      </c>
      <c r="E24" s="65">
        <f t="shared" si="0"/>
        <v>36</v>
      </c>
      <c r="F24" s="41"/>
      <c r="G24" s="11"/>
      <c r="H24" s="11"/>
      <c r="I24" s="11"/>
    </row>
    <row r="25" spans="1:9" s="88" customFormat="1" ht="12" customHeight="1">
      <c r="A25" s="82" t="s">
        <v>3486</v>
      </c>
      <c r="B25" s="97">
        <v>68</v>
      </c>
      <c r="C25" s="97">
        <v>0</v>
      </c>
      <c r="D25" s="97">
        <v>0</v>
      </c>
      <c r="E25" s="65">
        <f t="shared" si="0"/>
        <v>68</v>
      </c>
      <c r="F25" s="41"/>
      <c r="G25" s="11"/>
      <c r="H25" s="11"/>
      <c r="I25" s="11"/>
    </row>
    <row r="26" spans="1:9" s="88" customFormat="1" ht="12" customHeight="1">
      <c r="A26" s="82" t="s">
        <v>3636</v>
      </c>
      <c r="B26" s="97">
        <v>3</v>
      </c>
      <c r="C26" s="97">
        <v>0</v>
      </c>
      <c r="D26" s="97">
        <v>0</v>
      </c>
      <c r="E26" s="65">
        <f t="shared" si="0"/>
        <v>3</v>
      </c>
      <c r="F26" s="41"/>
      <c r="G26" s="11"/>
      <c r="H26" s="11"/>
      <c r="I26" s="11"/>
    </row>
    <row r="27" spans="1:9" s="15" customFormat="1" ht="12" customHeight="1">
      <c r="A27" s="82" t="s">
        <v>3487</v>
      </c>
      <c r="B27" s="97">
        <v>27</v>
      </c>
      <c r="C27" s="97">
        <v>0</v>
      </c>
      <c r="D27" s="97">
        <v>0</v>
      </c>
      <c r="E27" s="65">
        <f t="shared" si="0"/>
        <v>27</v>
      </c>
      <c r="F27" s="41"/>
      <c r="G27" s="11"/>
      <c r="H27" s="11"/>
      <c r="I27" s="11"/>
    </row>
    <row r="28" spans="1:9" s="15" customFormat="1" ht="12" customHeight="1">
      <c r="A28" s="82" t="s">
        <v>3488</v>
      </c>
      <c r="B28" s="97">
        <v>22</v>
      </c>
      <c r="C28" s="97">
        <v>0</v>
      </c>
      <c r="D28" s="97">
        <v>0</v>
      </c>
      <c r="E28" s="65">
        <f t="shared" si="0"/>
        <v>22</v>
      </c>
      <c r="F28" s="41"/>
      <c r="G28" s="11"/>
      <c r="H28" s="11"/>
      <c r="I28" s="11"/>
    </row>
    <row r="29" spans="1:9" s="15" customFormat="1" ht="12" customHeight="1">
      <c r="A29" s="81" t="s">
        <v>3489</v>
      </c>
      <c r="B29" s="97">
        <v>14</v>
      </c>
      <c r="C29" s="97">
        <v>0</v>
      </c>
      <c r="D29" s="97">
        <v>0</v>
      </c>
      <c r="E29" s="65">
        <f t="shared" si="0"/>
        <v>14</v>
      </c>
      <c r="F29" s="41"/>
      <c r="G29" s="11"/>
      <c r="H29" s="11"/>
      <c r="I29" s="11"/>
    </row>
    <row r="30" spans="1:9" s="15" customFormat="1" ht="12" customHeight="1">
      <c r="A30" s="82" t="s">
        <v>3490</v>
      </c>
      <c r="B30" s="97">
        <v>54</v>
      </c>
      <c r="C30" s="97">
        <v>1</v>
      </c>
      <c r="D30" s="97">
        <v>0</v>
      </c>
      <c r="E30" s="65">
        <f t="shared" si="0"/>
        <v>55</v>
      </c>
      <c r="F30" s="41"/>
      <c r="G30" s="11"/>
      <c r="H30" s="11"/>
      <c r="I30" s="11"/>
    </row>
    <row r="31" spans="1:9" s="15" customFormat="1" ht="12" customHeight="1">
      <c r="A31" s="82" t="s">
        <v>3565</v>
      </c>
      <c r="B31" s="97">
        <v>122</v>
      </c>
      <c r="C31" s="97">
        <v>1</v>
      </c>
      <c r="D31" s="97">
        <v>0</v>
      </c>
      <c r="E31" s="65">
        <f t="shared" si="0"/>
        <v>123</v>
      </c>
      <c r="F31" s="41"/>
      <c r="G31" s="11"/>
      <c r="H31" s="11"/>
      <c r="I31" s="11"/>
    </row>
    <row r="32" spans="1:9" s="15" customFormat="1" ht="12" customHeight="1">
      <c r="A32" s="82" t="s">
        <v>3566</v>
      </c>
      <c r="B32" s="97">
        <v>70</v>
      </c>
      <c r="C32" s="97">
        <v>0</v>
      </c>
      <c r="D32" s="97">
        <v>0</v>
      </c>
      <c r="E32" s="65">
        <f t="shared" si="0"/>
        <v>70</v>
      </c>
      <c r="F32" s="41"/>
      <c r="G32" s="11"/>
      <c r="H32" s="11"/>
      <c r="I32" s="11"/>
    </row>
    <row r="33" spans="1:9" s="15" customFormat="1" ht="12" customHeight="1">
      <c r="A33" s="82" t="s">
        <v>3567</v>
      </c>
      <c r="B33" s="97">
        <v>77</v>
      </c>
      <c r="C33" s="97">
        <v>0</v>
      </c>
      <c r="D33" s="97">
        <v>0</v>
      </c>
      <c r="E33" s="65">
        <f t="shared" si="0"/>
        <v>77</v>
      </c>
      <c r="F33" s="41"/>
      <c r="G33" s="11"/>
      <c r="H33" s="11"/>
      <c r="I33" s="11"/>
    </row>
    <row r="34" spans="1:9" s="15" customFormat="1" ht="12" customHeight="1">
      <c r="A34" s="82" t="s">
        <v>3491</v>
      </c>
      <c r="B34" s="97">
        <v>10</v>
      </c>
      <c r="C34" s="97">
        <v>0</v>
      </c>
      <c r="D34" s="97">
        <v>0</v>
      </c>
      <c r="E34" s="65">
        <f t="shared" si="0"/>
        <v>10</v>
      </c>
      <c r="F34" s="41"/>
      <c r="G34" s="11"/>
      <c r="H34" s="11"/>
      <c r="I34" s="11"/>
    </row>
    <row r="35" spans="1:9" s="15" customFormat="1" ht="12" customHeight="1">
      <c r="A35" s="82" t="s">
        <v>3568</v>
      </c>
      <c r="B35" s="97">
        <v>624</v>
      </c>
      <c r="C35" s="97">
        <v>2</v>
      </c>
      <c r="D35" s="97">
        <v>1</v>
      </c>
      <c r="E35" s="65">
        <f t="shared" si="0"/>
        <v>627</v>
      </c>
      <c r="F35" s="40"/>
      <c r="G35" s="11"/>
      <c r="H35" s="11"/>
      <c r="I35" s="11"/>
    </row>
    <row r="36" spans="1:9" s="15" customFormat="1" ht="12" customHeight="1">
      <c r="A36" s="82" t="s">
        <v>3400</v>
      </c>
      <c r="B36" s="97">
        <v>37</v>
      </c>
      <c r="C36" s="97">
        <v>0</v>
      </c>
      <c r="D36" s="97">
        <v>0</v>
      </c>
      <c r="E36" s="65">
        <f t="shared" si="0"/>
        <v>37</v>
      </c>
      <c r="F36" s="41"/>
      <c r="G36" s="11"/>
      <c r="H36" s="11"/>
      <c r="I36" s="11"/>
    </row>
    <row r="37" spans="1:9" s="15" customFormat="1" ht="12" customHeight="1">
      <c r="A37" s="82" t="s">
        <v>3569</v>
      </c>
      <c r="B37" s="97">
        <v>12</v>
      </c>
      <c r="C37" s="97">
        <v>0</v>
      </c>
      <c r="D37" s="97">
        <v>0</v>
      </c>
      <c r="E37" s="65">
        <f t="shared" si="0"/>
        <v>12</v>
      </c>
      <c r="F37" s="41"/>
      <c r="G37" s="11"/>
      <c r="H37" s="11"/>
      <c r="I37" s="11"/>
    </row>
    <row r="38" spans="1:9" s="15" customFormat="1" ht="12" customHeight="1">
      <c r="A38" s="82" t="s">
        <v>3570</v>
      </c>
      <c r="B38" s="97">
        <v>4</v>
      </c>
      <c r="C38" s="97">
        <v>0</v>
      </c>
      <c r="D38" s="97">
        <v>0</v>
      </c>
      <c r="E38" s="65">
        <f t="shared" si="0"/>
        <v>4</v>
      </c>
      <c r="F38" s="41"/>
      <c r="G38" s="11"/>
      <c r="H38" s="11"/>
      <c r="I38" s="11"/>
    </row>
    <row r="39" spans="1:9" s="15" customFormat="1" ht="12" customHeight="1">
      <c r="A39" s="82" t="s">
        <v>3571</v>
      </c>
      <c r="B39" s="97">
        <v>37</v>
      </c>
      <c r="C39" s="97">
        <v>0</v>
      </c>
      <c r="D39" s="97">
        <v>0</v>
      </c>
      <c r="E39" s="65">
        <f t="shared" si="0"/>
        <v>37</v>
      </c>
      <c r="F39" s="41"/>
      <c r="G39" s="11"/>
      <c r="H39" s="11"/>
      <c r="I39" s="11"/>
    </row>
    <row r="40" spans="1:9" s="15" customFormat="1" ht="12" customHeight="1">
      <c r="A40" s="82" t="s">
        <v>3401</v>
      </c>
      <c r="B40" s="97">
        <v>225</v>
      </c>
      <c r="C40" s="97">
        <v>2</v>
      </c>
      <c r="D40" s="97">
        <v>0</v>
      </c>
      <c r="E40" s="65">
        <f t="shared" si="0"/>
        <v>227</v>
      </c>
      <c r="F40" s="41"/>
      <c r="G40" s="11"/>
      <c r="H40" s="11"/>
      <c r="I40" s="11"/>
    </row>
    <row r="41" spans="1:9" s="15" customFormat="1" ht="12" customHeight="1">
      <c r="A41" s="82" t="s">
        <v>3402</v>
      </c>
      <c r="B41" s="97">
        <v>50</v>
      </c>
      <c r="C41" s="97">
        <v>0</v>
      </c>
      <c r="D41" s="97">
        <v>0</v>
      </c>
      <c r="E41" s="65">
        <f t="shared" si="0"/>
        <v>50</v>
      </c>
      <c r="F41" s="41"/>
      <c r="G41" s="11"/>
      <c r="H41" s="11"/>
      <c r="I41" s="11"/>
    </row>
    <row r="42" spans="1:9" s="15" customFormat="1" ht="12" customHeight="1">
      <c r="A42" s="82" t="s">
        <v>3572</v>
      </c>
      <c r="B42" s="97">
        <v>971</v>
      </c>
      <c r="C42" s="97">
        <v>2</v>
      </c>
      <c r="D42" s="97">
        <v>1</v>
      </c>
      <c r="E42" s="65">
        <f t="shared" si="0"/>
        <v>974</v>
      </c>
      <c r="F42" s="41"/>
      <c r="G42" s="11"/>
      <c r="H42" s="11"/>
      <c r="I42" s="11"/>
    </row>
    <row r="43" spans="1:9" s="15" customFormat="1" ht="12" customHeight="1">
      <c r="A43" s="82" t="s">
        <v>3573</v>
      </c>
      <c r="B43" s="97">
        <v>12</v>
      </c>
      <c r="C43" s="97">
        <v>1</v>
      </c>
      <c r="D43" s="97">
        <v>0</v>
      </c>
      <c r="E43" s="65">
        <f t="shared" si="0"/>
        <v>13</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C30" sqref="C30"/>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 t="shared" ref="B9:D9" si="0">SUM(B11:B27)</f>
        <v>272</v>
      </c>
      <c r="C9" s="65">
        <f t="shared" si="0"/>
        <v>2</v>
      </c>
      <c r="D9" s="65">
        <f t="shared" si="0"/>
        <v>0</v>
      </c>
      <c r="E9" s="65">
        <f>SUM(E11:E27)</f>
        <v>274</v>
      </c>
      <c r="F9" s="10"/>
    </row>
    <row r="10" spans="1:9" s="8" customFormat="1" ht="9" customHeight="1">
      <c r="A10" s="62"/>
      <c r="B10" s="66"/>
      <c r="C10" s="66"/>
      <c r="D10" s="66"/>
      <c r="E10" s="65"/>
    </row>
    <row r="11" spans="1:9" s="88" customFormat="1" ht="12" customHeight="1">
      <c r="A11" s="82" t="s">
        <v>3263</v>
      </c>
      <c r="B11" s="97">
        <v>1</v>
      </c>
      <c r="C11" s="97">
        <v>0</v>
      </c>
      <c r="D11" s="97">
        <v>0</v>
      </c>
      <c r="E11" s="65">
        <f t="shared" ref="E11:E24" si="1">SUM(B11:D11)</f>
        <v>1</v>
      </c>
      <c r="F11" s="40"/>
      <c r="G11" s="15"/>
      <c r="H11" s="15"/>
      <c r="I11" s="15"/>
    </row>
    <row r="12" spans="1:9" s="88" customFormat="1" ht="12" customHeight="1">
      <c r="A12" s="93" t="s">
        <v>3562</v>
      </c>
      <c r="B12" s="97">
        <v>116</v>
      </c>
      <c r="C12" s="97">
        <v>2</v>
      </c>
      <c r="D12" s="97">
        <v>0</v>
      </c>
      <c r="E12" s="65">
        <f t="shared" si="1"/>
        <v>118</v>
      </c>
      <c r="F12" s="41"/>
      <c r="G12" s="15"/>
      <c r="H12" s="15"/>
      <c r="I12" s="15"/>
    </row>
    <row r="13" spans="1:9" s="88" customFormat="1" ht="12" customHeight="1">
      <c r="A13" s="93" t="s">
        <v>3563</v>
      </c>
      <c r="B13" s="97">
        <v>16</v>
      </c>
      <c r="C13" s="97">
        <v>0</v>
      </c>
      <c r="D13" s="97">
        <v>0</v>
      </c>
      <c r="E13" s="65">
        <f t="shared" si="1"/>
        <v>16</v>
      </c>
      <c r="F13" s="41"/>
      <c r="G13" s="15"/>
      <c r="H13" s="15"/>
      <c r="I13" s="15"/>
    </row>
    <row r="14" spans="1:9" s="88" customFormat="1" ht="12" customHeight="1">
      <c r="A14" s="82" t="s">
        <v>3399</v>
      </c>
      <c r="B14" s="97">
        <v>14</v>
      </c>
      <c r="C14" s="97">
        <v>0</v>
      </c>
      <c r="D14" s="97">
        <v>0</v>
      </c>
      <c r="E14" s="65">
        <f t="shared" si="1"/>
        <v>14</v>
      </c>
      <c r="F14" s="41"/>
      <c r="G14" s="15"/>
      <c r="H14" s="15"/>
      <c r="I14" s="15"/>
    </row>
    <row r="15" spans="1:9" s="88" customFormat="1" ht="12" customHeight="1">
      <c r="A15" s="93" t="s">
        <v>3428</v>
      </c>
      <c r="B15" s="97">
        <v>9</v>
      </c>
      <c r="C15" s="97">
        <v>0</v>
      </c>
      <c r="D15" s="97">
        <v>0</v>
      </c>
      <c r="E15" s="65">
        <f t="shared" si="1"/>
        <v>9</v>
      </c>
      <c r="F15" s="41"/>
      <c r="G15" s="15"/>
      <c r="H15" s="15"/>
      <c r="I15" s="15"/>
    </row>
    <row r="16" spans="1:9" s="88" customFormat="1" ht="12" customHeight="1">
      <c r="A16" s="93" t="s">
        <v>3564</v>
      </c>
      <c r="B16" s="97">
        <v>1</v>
      </c>
      <c r="C16" s="97">
        <v>0</v>
      </c>
      <c r="D16" s="97">
        <v>0</v>
      </c>
      <c r="E16" s="65">
        <f t="shared" si="1"/>
        <v>1</v>
      </c>
      <c r="F16" s="41"/>
      <c r="G16" s="15"/>
      <c r="H16" s="15"/>
      <c r="I16" s="15"/>
    </row>
    <row r="17" spans="1:9" s="15" customFormat="1" ht="12" customHeight="1">
      <c r="A17" s="93" t="s">
        <v>3567</v>
      </c>
      <c r="B17" s="97">
        <v>1</v>
      </c>
      <c r="C17" s="97">
        <v>0</v>
      </c>
      <c r="D17" s="97">
        <v>0</v>
      </c>
      <c r="E17" s="65">
        <f t="shared" si="1"/>
        <v>1</v>
      </c>
      <c r="F17" s="41"/>
      <c r="G17" s="11"/>
      <c r="H17" s="11"/>
      <c r="I17" s="11"/>
    </row>
    <row r="18" spans="1:9" s="15" customFormat="1" ht="12" customHeight="1">
      <c r="A18" s="93" t="s">
        <v>3568</v>
      </c>
      <c r="B18" s="97">
        <v>84</v>
      </c>
      <c r="C18" s="97">
        <v>0</v>
      </c>
      <c r="D18" s="97">
        <v>0</v>
      </c>
      <c r="E18" s="65">
        <f t="shared" si="1"/>
        <v>84</v>
      </c>
      <c r="F18" s="40"/>
      <c r="G18" s="11"/>
      <c r="H18" s="11"/>
      <c r="I18" s="11"/>
    </row>
    <row r="19" spans="1:9" s="15" customFormat="1" ht="12" customHeight="1">
      <c r="A19" s="82" t="s">
        <v>3400</v>
      </c>
      <c r="B19" s="97">
        <v>12</v>
      </c>
      <c r="C19" s="97">
        <v>0</v>
      </c>
      <c r="D19" s="97">
        <v>0</v>
      </c>
      <c r="E19" s="65">
        <f t="shared" si="1"/>
        <v>12</v>
      </c>
      <c r="F19" s="41"/>
      <c r="G19" s="11"/>
      <c r="H19" s="11"/>
      <c r="I19" s="11"/>
    </row>
    <row r="20" spans="1:9" s="15" customFormat="1" ht="12" customHeight="1">
      <c r="A20" s="82" t="s">
        <v>3571</v>
      </c>
      <c r="B20" s="97">
        <v>1</v>
      </c>
      <c r="C20" s="97">
        <v>0</v>
      </c>
      <c r="D20" s="97">
        <v>0</v>
      </c>
      <c r="E20" s="65">
        <f t="shared" si="1"/>
        <v>1</v>
      </c>
      <c r="F20" s="41"/>
      <c r="G20" s="11"/>
      <c r="H20" s="11"/>
      <c r="I20" s="11"/>
    </row>
    <row r="21" spans="1:9" s="15" customFormat="1" ht="12" customHeight="1">
      <c r="A21" s="93" t="s">
        <v>3401</v>
      </c>
      <c r="B21" s="248">
        <v>2</v>
      </c>
      <c r="C21" s="248">
        <v>0</v>
      </c>
      <c r="D21" s="248">
        <v>0</v>
      </c>
      <c r="E21" s="65">
        <f t="shared" si="1"/>
        <v>2</v>
      </c>
      <c r="F21" s="40"/>
      <c r="G21" s="11"/>
      <c r="H21" s="11"/>
      <c r="I21" s="11"/>
    </row>
    <row r="22" spans="1:9" s="15" customFormat="1" ht="12" customHeight="1">
      <c r="A22" s="93" t="s">
        <v>3402</v>
      </c>
      <c r="B22" s="248">
        <v>5</v>
      </c>
      <c r="C22" s="248">
        <v>0</v>
      </c>
      <c r="D22" s="248">
        <v>0</v>
      </c>
      <c r="E22" s="65">
        <f t="shared" si="1"/>
        <v>5</v>
      </c>
      <c r="F22" s="40"/>
      <c r="G22" s="11"/>
      <c r="H22" s="11"/>
      <c r="I22" s="11"/>
    </row>
    <row r="23" spans="1:9" s="15" customFormat="1" ht="12" customHeight="1">
      <c r="A23" s="93" t="s">
        <v>3572</v>
      </c>
      <c r="B23" s="248">
        <v>8</v>
      </c>
      <c r="C23" s="248">
        <v>0</v>
      </c>
      <c r="D23" s="248">
        <v>0</v>
      </c>
      <c r="E23" s="65">
        <f t="shared" si="1"/>
        <v>8</v>
      </c>
      <c r="F23" s="40"/>
      <c r="G23" s="11"/>
      <c r="H23" s="11"/>
      <c r="I23" s="11"/>
    </row>
    <row r="24" spans="1:9" s="15" customFormat="1" ht="12" customHeight="1">
      <c r="A24" s="93" t="s">
        <v>3573</v>
      </c>
      <c r="B24" s="248">
        <v>2</v>
      </c>
      <c r="C24" s="248">
        <v>0</v>
      </c>
      <c r="D24" s="248">
        <v>0</v>
      </c>
      <c r="E24" s="65">
        <f t="shared" si="1"/>
        <v>2</v>
      </c>
      <c r="F24" s="40"/>
      <c r="G24" s="11"/>
      <c r="H24" s="11"/>
      <c r="I24" s="11"/>
    </row>
    <row r="25" spans="1:9" s="15" customFormat="1" ht="12" customHeight="1">
      <c r="A25" s="93"/>
      <c r="B25" s="248"/>
      <c r="C25" s="248"/>
      <c r="D25" s="248"/>
      <c r="E25" s="65"/>
      <c r="F25" s="40"/>
      <c r="G25" s="11"/>
      <c r="H25" s="11"/>
      <c r="I25" s="11"/>
    </row>
    <row r="26" spans="1:9" s="15" customFormat="1" ht="12" customHeight="1">
      <c r="A26" s="93"/>
      <c r="B26" s="248"/>
      <c r="C26" s="248"/>
      <c r="D26" s="248"/>
      <c r="E26" s="65"/>
      <c r="F26" s="40"/>
      <c r="G26" s="11"/>
      <c r="H26" s="11"/>
      <c r="I26" s="11"/>
    </row>
    <row r="27" spans="1:9" s="15" customFormat="1" ht="12" customHeight="1">
      <c r="A27" s="93"/>
      <c r="B27" s="248"/>
      <c r="C27" s="248"/>
      <c r="D27" s="248"/>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2"/>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30" activePane="bottomLeft" state="frozen"/>
      <selection pane="bottomLeft" activeCell="A50" sqref="A50:XFD50"/>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83">
        <f>SUM(B11:B56)</f>
        <v>3833</v>
      </c>
      <c r="C9" s="83">
        <f>SUM(C11:C56)</f>
        <v>17</v>
      </c>
      <c r="D9" s="83">
        <f>SUM(D11:D56)</f>
        <v>5</v>
      </c>
      <c r="E9" s="83">
        <f>SUM(E11:E56)</f>
        <v>3855</v>
      </c>
    </row>
    <row r="10" spans="1:9" s="8" customFormat="1" ht="9" customHeight="1">
      <c r="A10" s="62"/>
      <c r="B10" s="84"/>
      <c r="C10" s="84"/>
      <c r="D10" s="84"/>
      <c r="E10" s="65"/>
    </row>
    <row r="11" spans="1:9" s="88" customFormat="1" ht="12" customHeight="1">
      <c r="A11" s="81" t="s">
        <v>3263</v>
      </c>
      <c r="B11" s="96">
        <v>26</v>
      </c>
      <c r="C11" s="96">
        <v>1</v>
      </c>
      <c r="D11" s="96">
        <v>0</v>
      </c>
      <c r="E11" s="83">
        <f t="shared" ref="E11:E54" si="0">SUM(B11:D11)</f>
        <v>27</v>
      </c>
      <c r="F11" s="11"/>
      <c r="G11" s="11"/>
      <c r="H11" s="11"/>
      <c r="I11" s="11"/>
    </row>
    <row r="12" spans="1:9" s="88" customFormat="1" ht="12" customHeight="1">
      <c r="A12" s="81" t="s">
        <v>3668</v>
      </c>
      <c r="B12" s="96">
        <v>1</v>
      </c>
      <c r="C12" s="96">
        <v>0</v>
      </c>
      <c r="D12" s="96">
        <v>0</v>
      </c>
      <c r="E12" s="83">
        <f t="shared" si="0"/>
        <v>1</v>
      </c>
      <c r="F12" s="11"/>
      <c r="G12" s="11"/>
      <c r="H12" s="11"/>
      <c r="I12" s="11"/>
    </row>
    <row r="13" spans="1:9" s="88" customFormat="1" ht="12" customHeight="1">
      <c r="A13" s="81" t="s">
        <v>3658</v>
      </c>
      <c r="B13" s="96">
        <v>1</v>
      </c>
      <c r="C13" s="96">
        <v>0</v>
      </c>
      <c r="D13" s="96">
        <v>0</v>
      </c>
      <c r="E13" s="83">
        <f t="shared" si="0"/>
        <v>1</v>
      </c>
      <c r="F13" s="11"/>
      <c r="G13" s="11"/>
      <c r="H13" s="11"/>
      <c r="I13" s="11"/>
    </row>
    <row r="14" spans="1:9" s="88" customFormat="1" ht="12" customHeight="1">
      <c r="A14" s="81" t="s">
        <v>3500</v>
      </c>
      <c r="B14" s="96">
        <v>4</v>
      </c>
      <c r="C14" s="96">
        <v>1</v>
      </c>
      <c r="D14" s="96">
        <v>2</v>
      </c>
      <c r="E14" s="83">
        <f t="shared" si="0"/>
        <v>7</v>
      </c>
      <c r="F14" s="11"/>
      <c r="G14" s="11"/>
      <c r="H14" s="11"/>
      <c r="I14" s="11"/>
    </row>
    <row r="15" spans="1:9" s="88" customFormat="1" ht="12" customHeight="1">
      <c r="A15" s="81" t="s">
        <v>3653</v>
      </c>
      <c r="B15" s="96">
        <v>5</v>
      </c>
      <c r="C15" s="96">
        <v>0</v>
      </c>
      <c r="D15" s="96">
        <v>0</v>
      </c>
      <c r="E15" s="83">
        <f t="shared" si="0"/>
        <v>5</v>
      </c>
      <c r="F15" s="11"/>
      <c r="G15" s="11"/>
      <c r="H15" s="11"/>
      <c r="I15" s="11"/>
    </row>
    <row r="16" spans="1:9" s="88" customFormat="1" ht="12" customHeight="1">
      <c r="A16" s="81" t="s">
        <v>3265</v>
      </c>
      <c r="B16" s="96">
        <v>17</v>
      </c>
      <c r="C16" s="96">
        <v>0</v>
      </c>
      <c r="D16" s="96">
        <v>0</v>
      </c>
      <c r="E16" s="83">
        <f t="shared" si="0"/>
        <v>17</v>
      </c>
      <c r="F16" s="11"/>
      <c r="G16" s="11"/>
      <c r="H16" s="11"/>
      <c r="I16" s="11"/>
    </row>
    <row r="17" spans="1:9" s="88" customFormat="1" ht="12" customHeight="1">
      <c r="A17" s="81" t="s">
        <v>3574</v>
      </c>
      <c r="B17" s="96">
        <v>11</v>
      </c>
      <c r="C17" s="96">
        <v>0</v>
      </c>
      <c r="D17" s="96">
        <v>0</v>
      </c>
      <c r="E17" s="83">
        <f t="shared" si="0"/>
        <v>11</v>
      </c>
      <c r="F17" s="11"/>
      <c r="G17" s="11"/>
      <c r="H17" s="11"/>
      <c r="I17" s="11"/>
    </row>
    <row r="18" spans="1:9" s="88" customFormat="1" ht="12" customHeight="1">
      <c r="A18" s="81" t="s">
        <v>3575</v>
      </c>
      <c r="B18" s="96">
        <v>21</v>
      </c>
      <c r="C18" s="96">
        <v>0</v>
      </c>
      <c r="D18" s="96">
        <v>0</v>
      </c>
      <c r="E18" s="83">
        <f t="shared" si="0"/>
        <v>21</v>
      </c>
      <c r="F18" s="11"/>
      <c r="G18" s="11"/>
      <c r="H18" s="11"/>
      <c r="I18" s="11"/>
    </row>
    <row r="19" spans="1:9" s="88" customFormat="1" ht="12" customHeight="1">
      <c r="A19" s="81" t="s">
        <v>3659</v>
      </c>
      <c r="B19" s="94">
        <v>1</v>
      </c>
      <c r="C19" s="94">
        <v>0</v>
      </c>
      <c r="D19" s="96">
        <v>0</v>
      </c>
      <c r="E19" s="83">
        <f t="shared" si="0"/>
        <v>1</v>
      </c>
      <c r="F19" s="11"/>
      <c r="G19" s="11"/>
      <c r="H19" s="11"/>
      <c r="I19" s="11"/>
    </row>
    <row r="20" spans="1:9" s="88" customFormat="1" ht="12" customHeight="1">
      <c r="A20" s="81" t="s">
        <v>3576</v>
      </c>
      <c r="B20" s="94">
        <v>893</v>
      </c>
      <c r="C20" s="94">
        <v>0</v>
      </c>
      <c r="D20" s="96">
        <v>0</v>
      </c>
      <c r="E20" s="83">
        <f t="shared" si="0"/>
        <v>893</v>
      </c>
      <c r="F20" s="11"/>
      <c r="G20" s="11"/>
      <c r="H20" s="11"/>
      <c r="I20" s="11"/>
    </row>
    <row r="21" spans="1:9" s="88" customFormat="1" ht="12" customHeight="1">
      <c r="A21" s="81" t="s">
        <v>3637</v>
      </c>
      <c r="B21" s="94">
        <v>7</v>
      </c>
      <c r="C21" s="94">
        <v>0</v>
      </c>
      <c r="D21" s="96">
        <v>0</v>
      </c>
      <c r="E21" s="83">
        <f t="shared" si="0"/>
        <v>7</v>
      </c>
      <c r="F21" s="11"/>
      <c r="G21" s="11"/>
      <c r="H21" s="11"/>
      <c r="I21" s="11"/>
    </row>
    <row r="22" spans="1:9" s="88" customFormat="1" ht="12" customHeight="1">
      <c r="A22" s="81" t="s">
        <v>3456</v>
      </c>
      <c r="B22" s="94">
        <v>9</v>
      </c>
      <c r="C22" s="94">
        <v>1</v>
      </c>
      <c r="D22" s="96">
        <v>0</v>
      </c>
      <c r="E22" s="83">
        <f t="shared" si="0"/>
        <v>10</v>
      </c>
      <c r="F22" s="11"/>
      <c r="G22" s="11"/>
      <c r="H22" s="11"/>
      <c r="I22" s="11"/>
    </row>
    <row r="23" spans="1:9" s="88" customFormat="1" ht="12" customHeight="1">
      <c r="A23" s="81" t="s">
        <v>3266</v>
      </c>
      <c r="B23" s="94">
        <v>39</v>
      </c>
      <c r="C23" s="94">
        <v>1</v>
      </c>
      <c r="D23" s="96">
        <v>0</v>
      </c>
      <c r="E23" s="83">
        <f t="shared" si="0"/>
        <v>40</v>
      </c>
      <c r="F23" s="11"/>
      <c r="G23" s="11"/>
      <c r="H23" s="11"/>
      <c r="I23" s="11"/>
    </row>
    <row r="24" spans="1:9" s="88" customFormat="1" ht="12" customHeight="1">
      <c r="A24" s="81" t="s">
        <v>3577</v>
      </c>
      <c r="B24" s="96">
        <v>44</v>
      </c>
      <c r="C24" s="96">
        <v>1</v>
      </c>
      <c r="D24" s="96">
        <v>0</v>
      </c>
      <c r="E24" s="83">
        <f t="shared" si="0"/>
        <v>45</v>
      </c>
      <c r="F24" s="11"/>
      <c r="G24" s="11"/>
      <c r="H24" s="11"/>
      <c r="I24" s="11"/>
    </row>
    <row r="25" spans="1:9" s="15" customFormat="1" ht="11.25" customHeight="1">
      <c r="A25" s="81" t="s">
        <v>3578</v>
      </c>
      <c r="B25" s="96">
        <v>19</v>
      </c>
      <c r="C25" s="96">
        <v>0</v>
      </c>
      <c r="D25" s="96">
        <v>0</v>
      </c>
      <c r="E25" s="83">
        <f t="shared" si="0"/>
        <v>19</v>
      </c>
      <c r="F25" s="11"/>
      <c r="G25" s="11"/>
      <c r="H25" s="11"/>
      <c r="I25" s="11"/>
    </row>
    <row r="26" spans="1:9" s="15" customFormat="1" ht="11.25" customHeight="1">
      <c r="A26" s="81" t="s">
        <v>3579</v>
      </c>
      <c r="B26" s="96">
        <v>30</v>
      </c>
      <c r="C26" s="96">
        <v>1</v>
      </c>
      <c r="D26" s="96">
        <v>0</v>
      </c>
      <c r="E26" s="83">
        <f t="shared" si="0"/>
        <v>31</v>
      </c>
      <c r="F26" s="11"/>
      <c r="G26" s="11"/>
      <c r="H26" s="11"/>
      <c r="I26" s="11"/>
    </row>
    <row r="27" spans="1:9" s="15" customFormat="1" ht="11.25" customHeight="1">
      <c r="A27" s="81" t="s">
        <v>3267</v>
      </c>
      <c r="B27" s="96">
        <v>23</v>
      </c>
      <c r="C27" s="96">
        <v>0</v>
      </c>
      <c r="D27" s="96">
        <v>0</v>
      </c>
      <c r="E27" s="83">
        <f t="shared" si="0"/>
        <v>23</v>
      </c>
      <c r="F27" s="11"/>
      <c r="G27" s="11"/>
      <c r="H27" s="11"/>
      <c r="I27" s="11"/>
    </row>
    <row r="28" spans="1:9" s="15" customFormat="1" ht="22.15" customHeight="1">
      <c r="A28" s="81" t="s">
        <v>3580</v>
      </c>
      <c r="B28" s="96">
        <v>42</v>
      </c>
      <c r="C28" s="96">
        <v>1</v>
      </c>
      <c r="D28" s="96">
        <v>0</v>
      </c>
      <c r="E28" s="83">
        <f t="shared" si="0"/>
        <v>43</v>
      </c>
      <c r="F28" s="11"/>
      <c r="G28" s="11"/>
      <c r="H28" s="11"/>
      <c r="I28" s="11"/>
    </row>
    <row r="29" spans="1:9" s="15" customFormat="1" ht="12" customHeight="1">
      <c r="A29" s="81" t="s">
        <v>3581</v>
      </c>
      <c r="B29" s="96">
        <v>66</v>
      </c>
      <c r="C29" s="96">
        <v>0</v>
      </c>
      <c r="D29" s="96">
        <v>1</v>
      </c>
      <c r="E29" s="83">
        <f t="shared" si="0"/>
        <v>67</v>
      </c>
      <c r="F29" s="11"/>
      <c r="G29" s="11"/>
      <c r="H29" s="11"/>
      <c r="I29" s="11"/>
    </row>
    <row r="30" spans="1:9" s="15" customFormat="1" ht="12" customHeight="1">
      <c r="A30" s="81" t="s">
        <v>3582</v>
      </c>
      <c r="B30" s="96">
        <v>151</v>
      </c>
      <c r="C30" s="96">
        <v>1</v>
      </c>
      <c r="D30" s="96">
        <v>0</v>
      </c>
      <c r="E30" s="83">
        <f t="shared" si="0"/>
        <v>152</v>
      </c>
      <c r="F30" s="11"/>
      <c r="G30" s="11"/>
      <c r="H30" s="11"/>
      <c r="I30" s="11"/>
    </row>
    <row r="31" spans="1:9" s="15" customFormat="1" ht="12" customHeight="1">
      <c r="A31" s="81" t="s">
        <v>3583</v>
      </c>
      <c r="B31" s="96">
        <v>218</v>
      </c>
      <c r="C31" s="96">
        <v>1</v>
      </c>
      <c r="D31" s="96">
        <v>0</v>
      </c>
      <c r="E31" s="83">
        <f t="shared" si="0"/>
        <v>219</v>
      </c>
      <c r="F31" s="11"/>
      <c r="G31" s="11"/>
      <c r="H31" s="11"/>
      <c r="I31" s="11"/>
    </row>
    <row r="32" spans="1:9" s="15" customFormat="1" ht="12" customHeight="1">
      <c r="A32" s="81" t="s">
        <v>3649</v>
      </c>
      <c r="B32" s="96">
        <v>3</v>
      </c>
      <c r="C32" s="96">
        <v>0</v>
      </c>
      <c r="D32" s="96">
        <v>0</v>
      </c>
      <c r="E32" s="83">
        <f t="shared" si="0"/>
        <v>3</v>
      </c>
      <c r="F32" s="11"/>
      <c r="G32" s="11"/>
      <c r="H32" s="11"/>
      <c r="I32" s="11"/>
    </row>
    <row r="33" spans="1:9" s="15" customFormat="1" ht="12" customHeight="1">
      <c r="A33" s="81" t="s">
        <v>3268</v>
      </c>
      <c r="B33" s="96">
        <v>25</v>
      </c>
      <c r="C33" s="96">
        <v>1</v>
      </c>
      <c r="D33" s="96">
        <v>0</v>
      </c>
      <c r="E33" s="83">
        <f t="shared" si="0"/>
        <v>26</v>
      </c>
      <c r="F33" s="11"/>
      <c r="G33" s="11"/>
      <c r="H33" s="11"/>
      <c r="I33" s="11"/>
    </row>
    <row r="34" spans="1:9" s="15" customFormat="1" ht="12" customHeight="1">
      <c r="A34" s="81" t="s">
        <v>3584</v>
      </c>
      <c r="B34" s="96">
        <v>120</v>
      </c>
      <c r="C34" s="96">
        <v>2</v>
      </c>
      <c r="D34" s="96">
        <v>0</v>
      </c>
      <c r="E34" s="83">
        <f t="shared" si="0"/>
        <v>122</v>
      </c>
      <c r="F34" s="11"/>
      <c r="G34" s="11"/>
      <c r="H34" s="11"/>
      <c r="I34" s="11"/>
    </row>
    <row r="35" spans="1:9" s="15" customFormat="1" ht="12" customHeight="1">
      <c r="A35" s="81" t="s">
        <v>3585</v>
      </c>
      <c r="B35" s="96">
        <v>334</v>
      </c>
      <c r="C35" s="96">
        <v>1</v>
      </c>
      <c r="D35" s="96">
        <v>0</v>
      </c>
      <c r="E35" s="83">
        <f t="shared" si="0"/>
        <v>335</v>
      </c>
      <c r="F35" s="11"/>
      <c r="G35" s="11"/>
      <c r="H35" s="11"/>
      <c r="I35" s="11"/>
    </row>
    <row r="36" spans="1:9" s="15" customFormat="1" ht="12" customHeight="1">
      <c r="A36" s="81" t="s">
        <v>3269</v>
      </c>
      <c r="B36" s="96">
        <v>25</v>
      </c>
      <c r="C36" s="96">
        <v>1</v>
      </c>
      <c r="D36" s="96">
        <v>0</v>
      </c>
      <c r="E36" s="83">
        <f t="shared" si="0"/>
        <v>26</v>
      </c>
      <c r="F36" s="11"/>
      <c r="G36" s="11"/>
      <c r="H36" s="11"/>
      <c r="I36" s="11"/>
    </row>
    <row r="37" spans="1:9" s="15" customFormat="1" ht="12" customHeight="1">
      <c r="A37" s="81" t="s">
        <v>3619</v>
      </c>
      <c r="B37" s="96">
        <v>3</v>
      </c>
      <c r="C37" s="96">
        <v>0</v>
      </c>
      <c r="D37" s="96">
        <v>0</v>
      </c>
      <c r="E37" s="83">
        <f t="shared" si="0"/>
        <v>3</v>
      </c>
      <c r="F37" s="11"/>
      <c r="G37" s="11"/>
      <c r="H37" s="11"/>
      <c r="I37" s="11"/>
    </row>
    <row r="38" spans="1:9" s="15" customFormat="1" ht="12" customHeight="1">
      <c r="A38" s="81" t="s">
        <v>3270</v>
      </c>
      <c r="B38" s="96">
        <v>49</v>
      </c>
      <c r="C38" s="96">
        <v>0</v>
      </c>
      <c r="D38" s="96">
        <v>0</v>
      </c>
      <c r="E38" s="83">
        <f t="shared" si="0"/>
        <v>49</v>
      </c>
      <c r="F38" s="11"/>
      <c r="G38" s="11"/>
      <c r="H38" s="11"/>
      <c r="I38" s="11"/>
    </row>
    <row r="39" spans="1:9" s="15" customFormat="1" ht="12" customHeight="1">
      <c r="A39" s="81" t="s">
        <v>3271</v>
      </c>
      <c r="B39" s="96">
        <v>34</v>
      </c>
      <c r="C39" s="96">
        <v>0</v>
      </c>
      <c r="D39" s="96">
        <v>0</v>
      </c>
      <c r="E39" s="83">
        <f t="shared" si="0"/>
        <v>34</v>
      </c>
      <c r="F39" s="11"/>
      <c r="G39" s="11"/>
      <c r="H39" s="11"/>
      <c r="I39" s="11"/>
    </row>
    <row r="40" spans="1:9" s="15" customFormat="1" ht="12" customHeight="1">
      <c r="A40" s="81" t="s">
        <v>3272</v>
      </c>
      <c r="B40" s="96">
        <v>503</v>
      </c>
      <c r="C40" s="96">
        <v>1</v>
      </c>
      <c r="D40" s="96">
        <v>0</v>
      </c>
      <c r="E40" s="83">
        <f t="shared" si="0"/>
        <v>504</v>
      </c>
      <c r="F40" s="11"/>
      <c r="G40" s="11"/>
      <c r="H40" s="11"/>
      <c r="I40" s="11"/>
    </row>
    <row r="41" spans="1:9" s="15" customFormat="1" ht="12" customHeight="1">
      <c r="A41" s="81" t="s">
        <v>3273</v>
      </c>
      <c r="B41" s="96">
        <v>97</v>
      </c>
      <c r="C41" s="96">
        <v>0</v>
      </c>
      <c r="D41" s="96">
        <v>0</v>
      </c>
      <c r="E41" s="83">
        <f t="shared" si="0"/>
        <v>97</v>
      </c>
      <c r="F41" s="11"/>
      <c r="G41" s="11"/>
      <c r="H41" s="11"/>
      <c r="I41" s="11"/>
    </row>
    <row r="42" spans="1:9" s="15" customFormat="1" ht="12" customHeight="1">
      <c r="A42" s="81" t="s">
        <v>3274</v>
      </c>
      <c r="B42" s="96">
        <v>362</v>
      </c>
      <c r="C42" s="96">
        <v>0</v>
      </c>
      <c r="D42" s="96">
        <v>0</v>
      </c>
      <c r="E42" s="83">
        <f t="shared" si="0"/>
        <v>362</v>
      </c>
      <c r="F42" s="11"/>
      <c r="G42" s="11"/>
      <c r="H42" s="11"/>
      <c r="I42" s="11"/>
    </row>
    <row r="43" spans="1:9" s="15" customFormat="1" ht="12" customHeight="1">
      <c r="A43" s="81" t="s">
        <v>3275</v>
      </c>
      <c r="B43" s="96">
        <v>182</v>
      </c>
      <c r="C43" s="96">
        <v>0</v>
      </c>
      <c r="D43" s="96">
        <v>0</v>
      </c>
      <c r="E43" s="83">
        <f t="shared" si="0"/>
        <v>182</v>
      </c>
      <c r="F43" s="11"/>
      <c r="G43" s="11"/>
      <c r="H43" s="11"/>
      <c r="I43" s="11"/>
    </row>
    <row r="44" spans="1:9" s="15" customFormat="1" ht="12" customHeight="1">
      <c r="A44" s="81" t="s">
        <v>3276</v>
      </c>
      <c r="B44" s="96">
        <v>90</v>
      </c>
      <c r="C44" s="96">
        <v>0</v>
      </c>
      <c r="D44" s="96">
        <v>0</v>
      </c>
      <c r="E44" s="83">
        <f t="shared" si="0"/>
        <v>90</v>
      </c>
      <c r="F44" s="11"/>
      <c r="G44" s="11"/>
      <c r="H44" s="11"/>
      <c r="I44" s="11"/>
    </row>
    <row r="45" spans="1:9" s="15" customFormat="1" ht="12.75" customHeight="1">
      <c r="A45" s="81" t="s">
        <v>3277</v>
      </c>
      <c r="B45" s="96">
        <v>83</v>
      </c>
      <c r="C45" s="96">
        <v>0</v>
      </c>
      <c r="D45" s="96">
        <v>0</v>
      </c>
      <c r="E45" s="83">
        <f t="shared" si="0"/>
        <v>83</v>
      </c>
      <c r="F45" s="11"/>
      <c r="G45" s="11"/>
      <c r="H45" s="11"/>
      <c r="I45" s="11"/>
    </row>
    <row r="46" spans="1:9" s="15" customFormat="1" ht="18" customHeight="1">
      <c r="A46" s="81" t="s">
        <v>3586</v>
      </c>
      <c r="B46" s="96">
        <v>131</v>
      </c>
      <c r="C46" s="96">
        <v>0</v>
      </c>
      <c r="D46" s="96">
        <v>0</v>
      </c>
      <c r="E46" s="83">
        <f t="shared" si="0"/>
        <v>131</v>
      </c>
      <c r="F46" s="11"/>
      <c r="G46" s="11"/>
      <c r="H46" s="11"/>
      <c r="I46" s="11"/>
    </row>
    <row r="47" spans="1:9" s="15" customFormat="1" ht="12" customHeight="1">
      <c r="A47" s="81" t="s">
        <v>3278</v>
      </c>
      <c r="B47" s="96">
        <v>88</v>
      </c>
      <c r="C47" s="96">
        <v>0</v>
      </c>
      <c r="D47" s="96">
        <v>0</v>
      </c>
      <c r="E47" s="83">
        <f t="shared" si="0"/>
        <v>88</v>
      </c>
      <c r="F47" s="11"/>
      <c r="G47" s="11"/>
      <c r="H47" s="11"/>
      <c r="I47" s="11"/>
    </row>
    <row r="48" spans="1:9" s="15" customFormat="1" ht="12" customHeight="1">
      <c r="A48" s="81" t="s">
        <v>3458</v>
      </c>
      <c r="B48" s="96">
        <v>4</v>
      </c>
      <c r="C48" s="96">
        <v>0</v>
      </c>
      <c r="D48" s="96">
        <v>0</v>
      </c>
      <c r="E48" s="83">
        <f t="shared" si="0"/>
        <v>4</v>
      </c>
      <c r="F48" s="11"/>
      <c r="G48" s="11"/>
      <c r="H48" s="11"/>
      <c r="I48" s="11"/>
    </row>
    <row r="49" spans="1:9" s="15" customFormat="1" ht="12" customHeight="1">
      <c r="A49" s="81" t="s">
        <v>3587</v>
      </c>
      <c r="B49" s="96">
        <v>7</v>
      </c>
      <c r="C49" s="96">
        <v>0</v>
      </c>
      <c r="D49" s="96">
        <v>0</v>
      </c>
      <c r="E49" s="83">
        <f t="shared" si="0"/>
        <v>7</v>
      </c>
      <c r="F49" s="11"/>
      <c r="G49" s="11"/>
      <c r="H49" s="11"/>
      <c r="I49" s="11"/>
    </row>
    <row r="50" spans="1:9" s="15" customFormat="1" ht="25.5" customHeight="1">
      <c r="A50" s="81" t="s">
        <v>3588</v>
      </c>
      <c r="B50" s="96">
        <v>28</v>
      </c>
      <c r="C50" s="96">
        <v>0</v>
      </c>
      <c r="D50" s="96">
        <v>0</v>
      </c>
      <c r="E50" s="83">
        <f t="shared" si="0"/>
        <v>28</v>
      </c>
      <c r="F50" s="11"/>
      <c r="G50" s="11"/>
      <c r="H50" s="11"/>
      <c r="I50" s="11"/>
    </row>
    <row r="51" spans="1:9" s="15" customFormat="1" ht="12" customHeight="1">
      <c r="A51" s="81" t="s">
        <v>3589</v>
      </c>
      <c r="B51" s="96">
        <v>3</v>
      </c>
      <c r="C51" s="96">
        <v>0</v>
      </c>
      <c r="D51" s="96">
        <v>0</v>
      </c>
      <c r="E51" s="83">
        <f t="shared" si="0"/>
        <v>3</v>
      </c>
      <c r="F51" s="11"/>
      <c r="G51" s="11"/>
      <c r="H51" s="11"/>
      <c r="I51" s="11"/>
    </row>
    <row r="52" spans="1:9" s="15" customFormat="1" ht="12" customHeight="1">
      <c r="A52" s="81" t="s">
        <v>3650</v>
      </c>
      <c r="B52" s="96">
        <v>2</v>
      </c>
      <c r="C52" s="96">
        <v>0</v>
      </c>
      <c r="D52" s="96">
        <v>0</v>
      </c>
      <c r="E52" s="83">
        <f t="shared" si="0"/>
        <v>2</v>
      </c>
      <c r="F52" s="11"/>
      <c r="G52" s="11"/>
      <c r="H52" s="11"/>
      <c r="I52" s="11"/>
    </row>
    <row r="53" spans="1:9" s="15" customFormat="1" ht="12" customHeight="1">
      <c r="A53" s="81" t="s">
        <v>3506</v>
      </c>
      <c r="B53" s="97">
        <v>10</v>
      </c>
      <c r="C53" s="97">
        <v>0</v>
      </c>
      <c r="D53" s="97">
        <v>0</v>
      </c>
      <c r="E53" s="83">
        <f t="shared" si="0"/>
        <v>10</v>
      </c>
      <c r="F53" s="11"/>
      <c r="G53" s="11"/>
      <c r="H53" s="11"/>
      <c r="I53" s="11"/>
    </row>
    <row r="54" spans="1:9" s="15" customFormat="1" ht="12" customHeight="1">
      <c r="A54" s="81" t="s">
        <v>3279</v>
      </c>
      <c r="B54" s="97">
        <v>22</v>
      </c>
      <c r="C54" s="97">
        <v>2</v>
      </c>
      <c r="D54" s="97">
        <v>2</v>
      </c>
      <c r="E54" s="83">
        <f t="shared" si="0"/>
        <v>26</v>
      </c>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34" sqref="A34"/>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83">
        <f>SUM(B11:B50)</f>
        <v>272</v>
      </c>
      <c r="C9" s="83">
        <f>SUM(C11:C50)</f>
        <v>2</v>
      </c>
      <c r="D9" s="83">
        <f>SUM(D11:D50)</f>
        <v>0</v>
      </c>
      <c r="E9" s="83">
        <f>SUM(E11:E50)</f>
        <v>274</v>
      </c>
    </row>
    <row r="10" spans="1:9" s="8" customFormat="1" ht="9" customHeight="1">
      <c r="A10" s="62"/>
      <c r="B10" s="84"/>
      <c r="C10" s="84"/>
      <c r="D10" s="84"/>
      <c r="E10" s="65"/>
    </row>
    <row r="11" spans="1:9" s="88" customFormat="1" ht="12" customHeight="1">
      <c r="A11" s="81" t="s">
        <v>3263</v>
      </c>
      <c r="B11" s="96">
        <v>1</v>
      </c>
      <c r="C11" s="96">
        <v>0</v>
      </c>
      <c r="D11" s="96">
        <v>0</v>
      </c>
      <c r="E11" s="65">
        <f t="shared" ref="E11:E36" si="0">SUM(B11:D11)</f>
        <v>1</v>
      </c>
      <c r="F11" s="11"/>
      <c r="G11" s="11"/>
      <c r="H11" s="11"/>
      <c r="I11" s="11"/>
    </row>
    <row r="12" spans="1:9" s="88" customFormat="1" ht="12" customHeight="1">
      <c r="A12" s="81" t="s">
        <v>3266</v>
      </c>
      <c r="B12" s="96">
        <v>1</v>
      </c>
      <c r="C12" s="96">
        <v>0</v>
      </c>
      <c r="D12" s="96">
        <v>0</v>
      </c>
      <c r="E12" s="65">
        <f t="shared" si="0"/>
        <v>1</v>
      </c>
      <c r="F12" s="11"/>
      <c r="G12" s="11"/>
      <c r="H12" s="11"/>
      <c r="I12" s="11"/>
    </row>
    <row r="13" spans="1:9" s="88" customFormat="1" ht="12" customHeight="1">
      <c r="A13" s="81" t="s">
        <v>3577</v>
      </c>
      <c r="B13" s="96">
        <v>1</v>
      </c>
      <c r="C13" s="96">
        <v>0</v>
      </c>
      <c r="D13" s="96">
        <v>0</v>
      </c>
      <c r="E13" s="65">
        <f t="shared" si="0"/>
        <v>1</v>
      </c>
      <c r="F13" s="11"/>
      <c r="G13" s="11"/>
      <c r="H13" s="11"/>
      <c r="I13" s="11"/>
    </row>
    <row r="14" spans="1:9" s="88" customFormat="1" ht="12" customHeight="1">
      <c r="A14" s="81" t="s">
        <v>3578</v>
      </c>
      <c r="B14" s="96">
        <v>4</v>
      </c>
      <c r="C14" s="96">
        <v>0</v>
      </c>
      <c r="D14" s="96">
        <v>0</v>
      </c>
      <c r="E14" s="65">
        <f t="shared" si="0"/>
        <v>4</v>
      </c>
      <c r="F14" s="11"/>
      <c r="G14" s="11"/>
      <c r="H14" s="11"/>
      <c r="I14" s="11"/>
    </row>
    <row r="15" spans="1:9" s="88" customFormat="1" ht="15" customHeight="1">
      <c r="A15" s="81" t="s">
        <v>3579</v>
      </c>
      <c r="B15" s="96">
        <v>3</v>
      </c>
      <c r="C15" s="96">
        <v>0</v>
      </c>
      <c r="D15" s="96">
        <v>0</v>
      </c>
      <c r="E15" s="65">
        <f t="shared" si="0"/>
        <v>3</v>
      </c>
      <c r="F15" s="11"/>
      <c r="G15" s="11"/>
      <c r="H15" s="11"/>
      <c r="I15" s="11"/>
    </row>
    <row r="16" spans="1:9" s="88" customFormat="1" ht="15" customHeight="1">
      <c r="A16" s="81" t="s">
        <v>3267</v>
      </c>
      <c r="B16" s="96">
        <v>3</v>
      </c>
      <c r="C16" s="96">
        <v>0</v>
      </c>
      <c r="D16" s="96">
        <v>0</v>
      </c>
      <c r="E16" s="65">
        <f t="shared" si="0"/>
        <v>3</v>
      </c>
      <c r="F16" s="11"/>
      <c r="G16" s="11"/>
      <c r="H16" s="11"/>
      <c r="I16" s="11"/>
    </row>
    <row r="17" spans="1:9" s="88" customFormat="1" ht="15" customHeight="1">
      <c r="A17" s="81" t="s">
        <v>3581</v>
      </c>
      <c r="B17" s="96">
        <v>113</v>
      </c>
      <c r="C17" s="96">
        <v>1</v>
      </c>
      <c r="D17" s="96">
        <v>0</v>
      </c>
      <c r="E17" s="65">
        <f t="shared" si="0"/>
        <v>114</v>
      </c>
      <c r="F17" s="11"/>
      <c r="G17" s="11"/>
      <c r="H17" s="11"/>
      <c r="I17" s="11"/>
    </row>
    <row r="18" spans="1:9" s="88" customFormat="1" ht="15" customHeight="1">
      <c r="A18" s="81" t="s">
        <v>3582</v>
      </c>
      <c r="B18" s="96">
        <v>1</v>
      </c>
      <c r="C18" s="96">
        <v>0</v>
      </c>
      <c r="D18" s="96">
        <v>0</v>
      </c>
      <c r="E18" s="65">
        <f t="shared" si="0"/>
        <v>1</v>
      </c>
      <c r="F18" s="11"/>
      <c r="G18" s="11"/>
      <c r="H18" s="11"/>
      <c r="I18" s="11"/>
    </row>
    <row r="19" spans="1:9" s="88" customFormat="1" ht="15" customHeight="1">
      <c r="A19" s="81" t="s">
        <v>3583</v>
      </c>
      <c r="B19" s="96">
        <v>3</v>
      </c>
      <c r="C19" s="96">
        <v>1</v>
      </c>
      <c r="D19" s="96">
        <v>0</v>
      </c>
      <c r="E19" s="65">
        <f t="shared" si="0"/>
        <v>4</v>
      </c>
      <c r="F19" s="11"/>
      <c r="G19" s="11"/>
      <c r="H19" s="11"/>
      <c r="I19" s="11"/>
    </row>
    <row r="20" spans="1:9" s="88" customFormat="1" ht="15" customHeight="1">
      <c r="A20" s="81" t="s">
        <v>3268</v>
      </c>
      <c r="B20" s="96">
        <v>4</v>
      </c>
      <c r="C20" s="96">
        <v>0</v>
      </c>
      <c r="D20" s="96">
        <v>0</v>
      </c>
      <c r="E20" s="65">
        <f t="shared" si="0"/>
        <v>4</v>
      </c>
      <c r="F20" s="11"/>
      <c r="G20" s="11"/>
      <c r="H20" s="11"/>
      <c r="I20" s="11"/>
    </row>
    <row r="21" spans="1:9" s="88" customFormat="1" ht="15" customHeight="1">
      <c r="A21" s="81" t="s">
        <v>3584</v>
      </c>
      <c r="B21" s="96">
        <v>8</v>
      </c>
      <c r="C21" s="96">
        <v>0</v>
      </c>
      <c r="D21" s="96">
        <v>0</v>
      </c>
      <c r="E21" s="65">
        <f t="shared" si="0"/>
        <v>8</v>
      </c>
      <c r="F21" s="11"/>
      <c r="G21" s="11"/>
      <c r="H21" s="11"/>
      <c r="I21" s="11"/>
    </row>
    <row r="22" spans="1:9" s="88" customFormat="1" ht="15" customHeight="1">
      <c r="A22" s="81" t="s">
        <v>3585</v>
      </c>
      <c r="B22" s="96">
        <v>62</v>
      </c>
      <c r="C22" s="96">
        <v>0</v>
      </c>
      <c r="D22" s="96">
        <v>0</v>
      </c>
      <c r="E22" s="65">
        <f t="shared" si="0"/>
        <v>62</v>
      </c>
      <c r="F22" s="11"/>
      <c r="G22" s="11"/>
      <c r="H22" s="11"/>
      <c r="I22" s="11"/>
    </row>
    <row r="23" spans="1:9" s="88" customFormat="1" ht="15" customHeight="1">
      <c r="A23" s="81" t="s">
        <v>3269</v>
      </c>
      <c r="B23" s="96">
        <v>3</v>
      </c>
      <c r="C23" s="96">
        <v>0</v>
      </c>
      <c r="D23" s="96">
        <v>0</v>
      </c>
      <c r="E23" s="65">
        <f t="shared" si="0"/>
        <v>3</v>
      </c>
      <c r="F23" s="11"/>
      <c r="G23" s="11"/>
      <c r="H23" s="11"/>
      <c r="I23" s="11"/>
    </row>
    <row r="24" spans="1:9" s="88" customFormat="1" ht="15" customHeight="1">
      <c r="A24" s="81" t="s">
        <v>3619</v>
      </c>
      <c r="B24" s="96">
        <v>1</v>
      </c>
      <c r="C24" s="96">
        <v>0</v>
      </c>
      <c r="D24" s="96">
        <v>0</v>
      </c>
      <c r="E24" s="65">
        <f t="shared" si="0"/>
        <v>1</v>
      </c>
      <c r="F24" s="11"/>
      <c r="G24" s="11"/>
      <c r="H24" s="11"/>
      <c r="I24" s="11"/>
    </row>
    <row r="25" spans="1:9" s="88" customFormat="1" ht="15" customHeight="1">
      <c r="A25" s="81" t="s">
        <v>3271</v>
      </c>
      <c r="B25" s="96">
        <v>8</v>
      </c>
      <c r="C25" s="96">
        <v>0</v>
      </c>
      <c r="D25" s="96">
        <v>0</v>
      </c>
      <c r="E25" s="65">
        <f t="shared" si="0"/>
        <v>8</v>
      </c>
      <c r="F25" s="11"/>
      <c r="G25" s="11"/>
      <c r="H25" s="11"/>
      <c r="I25" s="11"/>
    </row>
    <row r="26" spans="1:9" s="88" customFormat="1" ht="15" customHeight="1">
      <c r="A26" s="81" t="s">
        <v>3272</v>
      </c>
      <c r="B26" s="96">
        <v>26</v>
      </c>
      <c r="C26" s="96">
        <v>0</v>
      </c>
      <c r="D26" s="96">
        <v>0</v>
      </c>
      <c r="E26" s="65">
        <f t="shared" si="0"/>
        <v>26</v>
      </c>
      <c r="F26" s="11"/>
      <c r="G26" s="11"/>
      <c r="H26" s="11"/>
      <c r="I26" s="11"/>
    </row>
    <row r="27" spans="1:9" s="88" customFormat="1" ht="15" customHeight="1">
      <c r="A27" s="81" t="s">
        <v>3273</v>
      </c>
      <c r="B27" s="96">
        <v>2</v>
      </c>
      <c r="C27" s="96">
        <v>0</v>
      </c>
      <c r="D27" s="96">
        <v>0</v>
      </c>
      <c r="E27" s="65">
        <f t="shared" si="0"/>
        <v>2</v>
      </c>
      <c r="F27" s="11"/>
      <c r="G27" s="11"/>
      <c r="H27" s="11"/>
      <c r="I27" s="11"/>
    </row>
    <row r="28" spans="1:9" s="88" customFormat="1" ht="15" customHeight="1">
      <c r="A28" s="81" t="s">
        <v>3274</v>
      </c>
      <c r="B28" s="96">
        <v>4</v>
      </c>
      <c r="C28" s="96">
        <v>0</v>
      </c>
      <c r="D28" s="96">
        <v>0</v>
      </c>
      <c r="E28" s="65">
        <f t="shared" si="0"/>
        <v>4</v>
      </c>
      <c r="F28" s="11"/>
      <c r="G28" s="11"/>
      <c r="H28" s="11"/>
      <c r="I28" s="11"/>
    </row>
    <row r="29" spans="1:9" s="88" customFormat="1" ht="15" customHeight="1">
      <c r="A29" s="81" t="s">
        <v>3275</v>
      </c>
      <c r="B29" s="96">
        <v>2</v>
      </c>
      <c r="C29" s="96">
        <v>0</v>
      </c>
      <c r="D29" s="96">
        <v>0</v>
      </c>
      <c r="E29" s="65">
        <f t="shared" si="0"/>
        <v>2</v>
      </c>
      <c r="F29" s="11"/>
      <c r="G29" s="11"/>
      <c r="H29" s="11"/>
      <c r="I29" s="11"/>
    </row>
    <row r="30" spans="1:9" s="88" customFormat="1" ht="15" customHeight="1">
      <c r="A30" s="81" t="s">
        <v>3277</v>
      </c>
      <c r="B30" s="96">
        <v>2</v>
      </c>
      <c r="C30" s="96">
        <v>0</v>
      </c>
      <c r="D30" s="96">
        <v>0</v>
      </c>
      <c r="E30" s="65">
        <f t="shared" si="0"/>
        <v>2</v>
      </c>
      <c r="F30" s="11"/>
      <c r="G30" s="11"/>
      <c r="H30" s="11"/>
      <c r="I30" s="11"/>
    </row>
    <row r="31" spans="1:9" s="88" customFormat="1" ht="15" customHeight="1">
      <c r="A31" s="81" t="s">
        <v>3586</v>
      </c>
      <c r="B31" s="96">
        <v>8</v>
      </c>
      <c r="C31" s="96">
        <v>0</v>
      </c>
      <c r="D31" s="96">
        <v>0</v>
      </c>
      <c r="E31" s="65">
        <f t="shared" si="0"/>
        <v>8</v>
      </c>
      <c r="F31" s="11"/>
      <c r="G31" s="11"/>
      <c r="H31" s="11"/>
      <c r="I31" s="11"/>
    </row>
    <row r="32" spans="1:9" s="88" customFormat="1" ht="15" customHeight="1">
      <c r="A32" s="81" t="s">
        <v>3278</v>
      </c>
      <c r="B32" s="96">
        <v>3</v>
      </c>
      <c r="C32" s="96">
        <v>0</v>
      </c>
      <c r="D32" s="96">
        <v>0</v>
      </c>
      <c r="E32" s="65">
        <f t="shared" si="0"/>
        <v>3</v>
      </c>
      <c r="F32" s="11"/>
      <c r="G32" s="11"/>
      <c r="H32" s="11"/>
      <c r="I32" s="11"/>
    </row>
    <row r="33" spans="1:9" s="88" customFormat="1" ht="15" customHeight="1">
      <c r="A33" s="81" t="s">
        <v>3458</v>
      </c>
      <c r="B33" s="96">
        <v>3</v>
      </c>
      <c r="C33" s="96">
        <v>0</v>
      </c>
      <c r="D33" s="96">
        <v>0</v>
      </c>
      <c r="E33" s="65">
        <f t="shared" si="0"/>
        <v>3</v>
      </c>
      <c r="F33" s="11"/>
      <c r="G33" s="11"/>
      <c r="H33" s="11"/>
      <c r="I33" s="11"/>
    </row>
    <row r="34" spans="1:9" s="88" customFormat="1" ht="21" customHeight="1">
      <c r="A34" s="81" t="s">
        <v>3650</v>
      </c>
      <c r="B34" s="96">
        <v>1</v>
      </c>
      <c r="C34" s="96">
        <v>0</v>
      </c>
      <c r="D34" s="96">
        <v>0</v>
      </c>
      <c r="E34" s="65">
        <f t="shared" si="0"/>
        <v>1</v>
      </c>
      <c r="F34" s="11"/>
      <c r="G34" s="11"/>
      <c r="H34" s="11"/>
      <c r="I34" s="11"/>
    </row>
    <row r="35" spans="1:9" s="88" customFormat="1" ht="15" customHeight="1">
      <c r="A35" s="81" t="s">
        <v>3506</v>
      </c>
      <c r="B35" s="96">
        <v>1</v>
      </c>
      <c r="C35" s="96">
        <v>0</v>
      </c>
      <c r="D35" s="96">
        <v>0</v>
      </c>
      <c r="E35" s="65">
        <f t="shared" si="0"/>
        <v>1</v>
      </c>
      <c r="F35" s="11"/>
      <c r="G35" s="11"/>
      <c r="H35" s="11"/>
      <c r="I35" s="11"/>
    </row>
    <row r="36" spans="1:9" s="88" customFormat="1" ht="15" customHeight="1">
      <c r="A36" s="81" t="s">
        <v>3279</v>
      </c>
      <c r="B36" s="96">
        <v>4</v>
      </c>
      <c r="C36" s="96">
        <v>0</v>
      </c>
      <c r="D36" s="96">
        <v>0</v>
      </c>
      <c r="E36" s="65">
        <f t="shared" si="0"/>
        <v>4</v>
      </c>
      <c r="F36" s="11"/>
      <c r="G36" s="11"/>
      <c r="H36" s="11"/>
      <c r="I36" s="11"/>
    </row>
    <row r="37" spans="1:9" s="88" customFormat="1" ht="25.15" customHeight="1">
      <c r="A37" s="81"/>
      <c r="B37" s="96"/>
      <c r="C37" s="96"/>
      <c r="D37" s="96"/>
      <c r="E37" s="65"/>
      <c r="F37" s="11"/>
      <c r="G37" s="11"/>
      <c r="H37" s="11"/>
      <c r="I37" s="11"/>
    </row>
    <row r="38" spans="1:9" s="88" customFormat="1" ht="25.15" customHeight="1">
      <c r="A38" s="81"/>
      <c r="B38" s="96"/>
      <c r="C38" s="96"/>
      <c r="D38" s="96"/>
      <c r="E38" s="65"/>
      <c r="F38" s="11"/>
      <c r="G38" s="11"/>
      <c r="H38" s="11"/>
      <c r="I38" s="11"/>
    </row>
    <row r="39" spans="1:9" s="88" customFormat="1" ht="25.15" customHeight="1">
      <c r="A39" s="81"/>
      <c r="B39" s="96"/>
      <c r="C39" s="96"/>
      <c r="D39" s="96"/>
      <c r="E39" s="65"/>
      <c r="F39" s="11"/>
      <c r="G39" s="11"/>
      <c r="H39" s="11"/>
      <c r="I39" s="11"/>
    </row>
    <row r="40" spans="1:9" s="88" customFormat="1" ht="25.15"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A9" sqref="A9"/>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114">
        <f>SUM(B11:B50)</f>
        <v>3833</v>
      </c>
      <c r="C9" s="114">
        <f>SUM(C11:C50)</f>
        <v>17</v>
      </c>
      <c r="D9" s="114">
        <f>SUM(D11:D50)</f>
        <v>5</v>
      </c>
      <c r="E9" s="114">
        <f>SUM(E11:E50)</f>
        <v>3855</v>
      </c>
      <c r="F9" s="10"/>
    </row>
    <row r="10" spans="1:9" s="8" customFormat="1" ht="9" customHeight="1">
      <c r="A10" s="62"/>
      <c r="B10" s="115"/>
      <c r="C10" s="115"/>
      <c r="D10" s="115"/>
      <c r="E10" s="114"/>
    </row>
    <row r="11" spans="1:9" s="88" customFormat="1" ht="12.6" customHeight="1">
      <c r="A11" s="81" t="s">
        <v>3263</v>
      </c>
      <c r="B11" s="144">
        <v>8</v>
      </c>
      <c r="C11" s="144">
        <v>0</v>
      </c>
      <c r="D11" s="144">
        <v>0</v>
      </c>
      <c r="E11" s="114">
        <f t="shared" ref="E11:E49" si="0">SUM(B11:D11)</f>
        <v>8</v>
      </c>
      <c r="F11" s="40"/>
      <c r="G11" s="11"/>
      <c r="H11" s="11"/>
      <c r="I11" s="11"/>
    </row>
    <row r="12" spans="1:9" s="88" customFormat="1" ht="12.6" customHeight="1">
      <c r="A12" s="81" t="s">
        <v>3656</v>
      </c>
      <c r="B12" s="144">
        <v>1</v>
      </c>
      <c r="C12" s="144">
        <v>0</v>
      </c>
      <c r="D12" s="144">
        <v>0</v>
      </c>
      <c r="E12" s="114">
        <f t="shared" si="0"/>
        <v>1</v>
      </c>
      <c r="F12" s="41"/>
      <c r="G12" s="11"/>
      <c r="H12" s="11"/>
      <c r="I12" s="11"/>
    </row>
    <row r="13" spans="1:9" s="88" customFormat="1" ht="12.6" customHeight="1">
      <c r="A13" s="81" t="s">
        <v>3638</v>
      </c>
      <c r="B13" s="144">
        <v>2</v>
      </c>
      <c r="C13" s="144">
        <v>0</v>
      </c>
      <c r="D13" s="144">
        <v>0</v>
      </c>
      <c r="E13" s="114">
        <f t="shared" si="0"/>
        <v>2</v>
      </c>
      <c r="F13" s="41"/>
      <c r="G13" s="11"/>
      <c r="H13" s="11"/>
      <c r="I13" s="11"/>
    </row>
    <row r="14" spans="1:9" s="88" customFormat="1" ht="12.6" customHeight="1">
      <c r="A14" s="81" t="s">
        <v>3590</v>
      </c>
      <c r="B14" s="144">
        <v>28</v>
      </c>
      <c r="C14" s="144">
        <v>0</v>
      </c>
      <c r="D14" s="144">
        <v>2</v>
      </c>
      <c r="E14" s="114">
        <f t="shared" si="0"/>
        <v>30</v>
      </c>
      <c r="F14" s="41"/>
      <c r="G14" s="11"/>
      <c r="H14" s="11"/>
      <c r="I14" s="11"/>
    </row>
    <row r="15" spans="1:9" s="88" customFormat="1" ht="12.6" customHeight="1">
      <c r="A15" s="81" t="s">
        <v>3639</v>
      </c>
      <c r="B15" s="144">
        <v>2</v>
      </c>
      <c r="C15" s="144">
        <v>0</v>
      </c>
      <c r="D15" s="144">
        <v>0</v>
      </c>
      <c r="E15" s="114">
        <f t="shared" si="0"/>
        <v>2</v>
      </c>
      <c r="F15" s="41"/>
      <c r="G15" s="11"/>
      <c r="H15" s="11"/>
      <c r="I15" s="11"/>
    </row>
    <row r="16" spans="1:9" s="88" customFormat="1" ht="12.6" customHeight="1">
      <c r="A16" s="81" t="s">
        <v>3591</v>
      </c>
      <c r="B16" s="144">
        <v>885</v>
      </c>
      <c r="C16" s="144">
        <v>0</v>
      </c>
      <c r="D16" s="144">
        <v>0</v>
      </c>
      <c r="E16" s="114">
        <f t="shared" si="0"/>
        <v>885</v>
      </c>
      <c r="F16" s="41"/>
      <c r="G16" s="11"/>
      <c r="H16" s="11"/>
      <c r="I16" s="11"/>
    </row>
    <row r="17" spans="1:9" s="88" customFormat="1" ht="12.6" customHeight="1">
      <c r="A17" s="81" t="s">
        <v>3592</v>
      </c>
      <c r="B17" s="144">
        <v>36</v>
      </c>
      <c r="C17" s="144">
        <v>2</v>
      </c>
      <c r="D17" s="144">
        <v>0</v>
      </c>
      <c r="E17" s="114">
        <f t="shared" si="0"/>
        <v>38</v>
      </c>
      <c r="F17" s="40"/>
      <c r="G17" s="11"/>
      <c r="H17" s="11"/>
      <c r="I17" s="11"/>
    </row>
    <row r="18" spans="1:9" s="88" customFormat="1" ht="12.6" customHeight="1">
      <c r="A18" s="81" t="s">
        <v>3593</v>
      </c>
      <c r="B18" s="144">
        <v>17</v>
      </c>
      <c r="C18" s="144">
        <v>0</v>
      </c>
      <c r="D18" s="144">
        <v>0</v>
      </c>
      <c r="E18" s="114">
        <f t="shared" si="0"/>
        <v>17</v>
      </c>
      <c r="F18" s="41"/>
      <c r="G18" s="11"/>
      <c r="H18" s="11"/>
      <c r="I18" s="11"/>
    </row>
    <row r="19" spans="1:9" s="88" customFormat="1" ht="12.6" customHeight="1">
      <c r="A19" s="81" t="s">
        <v>3669</v>
      </c>
      <c r="B19" s="144">
        <v>0</v>
      </c>
      <c r="C19" s="144">
        <v>0</v>
      </c>
      <c r="D19" s="144">
        <v>1</v>
      </c>
      <c r="E19" s="114">
        <f t="shared" si="0"/>
        <v>1</v>
      </c>
      <c r="F19" s="41"/>
      <c r="G19" s="11"/>
      <c r="H19" s="11"/>
      <c r="I19" s="11"/>
    </row>
    <row r="20" spans="1:9" s="88" customFormat="1" ht="12.6" customHeight="1">
      <c r="A20" s="81" t="s">
        <v>3640</v>
      </c>
      <c r="B20" s="144">
        <v>1</v>
      </c>
      <c r="C20" s="144">
        <v>0</v>
      </c>
      <c r="D20" s="144">
        <v>0</v>
      </c>
      <c r="E20" s="114">
        <f t="shared" si="0"/>
        <v>1</v>
      </c>
      <c r="F20" s="41"/>
      <c r="G20" s="11"/>
      <c r="H20" s="11"/>
      <c r="I20" s="11"/>
    </row>
    <row r="21" spans="1:9" s="88" customFormat="1" ht="12.6" customHeight="1">
      <c r="A21" s="81" t="s">
        <v>3628</v>
      </c>
      <c r="B21" s="144">
        <v>1</v>
      </c>
      <c r="C21" s="144">
        <v>0</v>
      </c>
      <c r="D21" s="144">
        <v>0</v>
      </c>
      <c r="E21" s="114">
        <f t="shared" si="0"/>
        <v>1</v>
      </c>
      <c r="F21" s="41"/>
      <c r="G21" s="11"/>
      <c r="H21" s="11"/>
      <c r="I21" s="11"/>
    </row>
    <row r="22" spans="1:9" s="88" customFormat="1" ht="12.6" customHeight="1">
      <c r="A22" s="81" t="s">
        <v>3280</v>
      </c>
      <c r="B22" s="144">
        <v>422</v>
      </c>
      <c r="C22" s="144">
        <v>3</v>
      </c>
      <c r="D22" s="144">
        <v>0</v>
      </c>
      <c r="E22" s="114">
        <f t="shared" si="0"/>
        <v>425</v>
      </c>
      <c r="F22" s="41"/>
      <c r="G22" s="11"/>
      <c r="H22" s="11"/>
      <c r="I22" s="11"/>
    </row>
    <row r="23" spans="1:9" s="88" customFormat="1" ht="12.6" customHeight="1">
      <c r="A23" s="81" t="s">
        <v>3281</v>
      </c>
      <c r="B23" s="144">
        <v>233</v>
      </c>
      <c r="C23" s="144">
        <v>0</v>
      </c>
      <c r="D23" s="144">
        <v>0</v>
      </c>
      <c r="E23" s="114">
        <f t="shared" si="0"/>
        <v>233</v>
      </c>
      <c r="F23" s="41"/>
      <c r="G23" s="11"/>
      <c r="H23" s="11"/>
      <c r="I23" s="11"/>
    </row>
    <row r="24" spans="1:9" s="88" customFormat="1" ht="12.6" customHeight="1">
      <c r="A24" s="81" t="s">
        <v>3594</v>
      </c>
      <c r="B24" s="144">
        <v>70</v>
      </c>
      <c r="C24" s="144">
        <v>0</v>
      </c>
      <c r="D24" s="144">
        <v>0</v>
      </c>
      <c r="E24" s="114">
        <f t="shared" si="0"/>
        <v>70</v>
      </c>
      <c r="F24" s="41"/>
      <c r="G24" s="11"/>
      <c r="H24" s="11"/>
      <c r="I24" s="11"/>
    </row>
    <row r="25" spans="1:9" s="88" customFormat="1" ht="12.6" customHeight="1">
      <c r="A25" s="81" t="s">
        <v>3595</v>
      </c>
      <c r="B25" s="144">
        <v>60</v>
      </c>
      <c r="C25" s="144">
        <v>3</v>
      </c>
      <c r="D25" s="144">
        <v>0</v>
      </c>
      <c r="E25" s="114">
        <f t="shared" si="0"/>
        <v>63</v>
      </c>
      <c r="F25" s="41"/>
      <c r="G25" s="11"/>
      <c r="H25" s="11"/>
      <c r="I25" s="11"/>
    </row>
    <row r="26" spans="1:9" s="88" customFormat="1" ht="12.6" customHeight="1">
      <c r="A26" s="81" t="s">
        <v>3596</v>
      </c>
      <c r="B26" s="144">
        <v>135</v>
      </c>
      <c r="C26" s="144">
        <v>2</v>
      </c>
      <c r="D26" s="144">
        <v>0</v>
      </c>
      <c r="E26" s="114">
        <f t="shared" si="0"/>
        <v>137</v>
      </c>
      <c r="F26" s="41"/>
      <c r="G26" s="11"/>
      <c r="H26" s="11"/>
      <c r="I26" s="11"/>
    </row>
    <row r="27" spans="1:9" s="88" customFormat="1" ht="12.6" customHeight="1">
      <c r="A27" s="81" t="s">
        <v>3597</v>
      </c>
      <c r="B27" s="144">
        <v>88</v>
      </c>
      <c r="C27" s="144">
        <v>1</v>
      </c>
      <c r="D27" s="144">
        <v>0</v>
      </c>
      <c r="E27" s="114">
        <f t="shared" si="0"/>
        <v>89</v>
      </c>
      <c r="F27" s="41"/>
      <c r="G27" s="11"/>
      <c r="H27" s="11"/>
      <c r="I27" s="11"/>
    </row>
    <row r="28" spans="1:9" s="88" customFormat="1" ht="12.6" customHeight="1">
      <c r="A28" s="81" t="s">
        <v>3598</v>
      </c>
      <c r="B28" s="144">
        <v>79</v>
      </c>
      <c r="C28" s="144">
        <v>0</v>
      </c>
      <c r="D28" s="144">
        <v>0</v>
      </c>
      <c r="E28" s="114">
        <f t="shared" si="0"/>
        <v>79</v>
      </c>
      <c r="F28" s="41"/>
      <c r="G28" s="11"/>
      <c r="H28" s="11"/>
      <c r="I28" s="11"/>
    </row>
    <row r="29" spans="1:9" s="88" customFormat="1" ht="12.6" customHeight="1">
      <c r="A29" s="81" t="s">
        <v>3599</v>
      </c>
      <c r="B29" s="144">
        <v>85</v>
      </c>
      <c r="C29" s="144">
        <v>0</v>
      </c>
      <c r="D29" s="144">
        <v>0</v>
      </c>
      <c r="E29" s="114">
        <f t="shared" si="0"/>
        <v>85</v>
      </c>
      <c r="F29" s="41"/>
      <c r="G29" s="11"/>
      <c r="H29" s="11"/>
      <c r="I29" s="11"/>
    </row>
    <row r="30" spans="1:9" s="88" customFormat="1" ht="12.6" customHeight="1">
      <c r="A30" s="81" t="s">
        <v>3600</v>
      </c>
      <c r="B30" s="144">
        <v>38</v>
      </c>
      <c r="C30" s="144">
        <v>0</v>
      </c>
      <c r="D30" s="144">
        <v>0</v>
      </c>
      <c r="E30" s="114">
        <f t="shared" si="0"/>
        <v>38</v>
      </c>
      <c r="F30" s="41"/>
      <c r="G30" s="11"/>
      <c r="H30" s="11"/>
      <c r="I30" s="11"/>
    </row>
    <row r="31" spans="1:9" s="88" customFormat="1" ht="12.6" customHeight="1">
      <c r="A31" s="81" t="s">
        <v>3601</v>
      </c>
      <c r="B31" s="144">
        <v>233</v>
      </c>
      <c r="C31" s="144">
        <v>1</v>
      </c>
      <c r="D31" s="144">
        <v>0</v>
      </c>
      <c r="E31" s="114">
        <f t="shared" si="0"/>
        <v>234</v>
      </c>
      <c r="F31" s="41"/>
      <c r="G31" s="11"/>
      <c r="H31" s="11"/>
      <c r="I31" s="11"/>
    </row>
    <row r="32" spans="1:9" s="88" customFormat="1" ht="12.6" customHeight="1">
      <c r="A32" s="81" t="s">
        <v>3602</v>
      </c>
      <c r="B32" s="144">
        <v>44</v>
      </c>
      <c r="C32" s="144">
        <v>0</v>
      </c>
      <c r="D32" s="144">
        <v>0</v>
      </c>
      <c r="E32" s="114">
        <f t="shared" si="0"/>
        <v>44</v>
      </c>
      <c r="F32" s="41"/>
      <c r="G32" s="11"/>
      <c r="H32" s="11"/>
      <c r="I32" s="11"/>
    </row>
    <row r="33" spans="1:9" s="88" customFormat="1" ht="12.6" customHeight="1">
      <c r="A33" s="81" t="s">
        <v>3603</v>
      </c>
      <c r="B33" s="144">
        <v>8</v>
      </c>
      <c r="C33" s="144">
        <v>0</v>
      </c>
      <c r="D33" s="144">
        <v>0</v>
      </c>
      <c r="E33" s="114">
        <f t="shared" si="0"/>
        <v>8</v>
      </c>
      <c r="F33" s="41"/>
      <c r="G33" s="11"/>
      <c r="H33" s="11"/>
      <c r="I33" s="11"/>
    </row>
    <row r="34" spans="1:9" s="88" customFormat="1" ht="12.6" customHeight="1">
      <c r="A34" s="81" t="s">
        <v>3604</v>
      </c>
      <c r="B34" s="144">
        <v>60</v>
      </c>
      <c r="C34" s="144">
        <v>0</v>
      </c>
      <c r="D34" s="144">
        <v>0</v>
      </c>
      <c r="E34" s="114">
        <f t="shared" si="0"/>
        <v>60</v>
      </c>
      <c r="F34" s="41"/>
      <c r="G34" s="11"/>
      <c r="H34" s="11"/>
      <c r="I34" s="11"/>
    </row>
    <row r="35" spans="1:9" s="88" customFormat="1" ht="12.6" customHeight="1">
      <c r="A35" s="81" t="s">
        <v>3605</v>
      </c>
      <c r="B35" s="144">
        <v>20</v>
      </c>
      <c r="C35" s="144">
        <v>1</v>
      </c>
      <c r="D35" s="144">
        <v>0</v>
      </c>
      <c r="E35" s="114">
        <f t="shared" si="0"/>
        <v>21</v>
      </c>
      <c r="F35" s="41"/>
      <c r="G35" s="11"/>
      <c r="H35" s="11"/>
      <c r="I35" s="11"/>
    </row>
    <row r="36" spans="1:9" s="88" customFormat="1" ht="12.6" customHeight="1">
      <c r="A36" s="81" t="s">
        <v>3606</v>
      </c>
      <c r="B36" s="144">
        <v>15</v>
      </c>
      <c r="C36" s="144">
        <v>1</v>
      </c>
      <c r="D36" s="144">
        <v>0</v>
      </c>
      <c r="E36" s="114">
        <f t="shared" si="0"/>
        <v>16</v>
      </c>
      <c r="F36" s="41"/>
      <c r="G36" s="11"/>
      <c r="H36" s="11"/>
      <c r="I36" s="11"/>
    </row>
    <row r="37" spans="1:9" s="88" customFormat="1" ht="12.6" customHeight="1">
      <c r="A37" s="81" t="s">
        <v>3607</v>
      </c>
      <c r="B37" s="144">
        <v>38</v>
      </c>
      <c r="C37" s="144">
        <v>0</v>
      </c>
      <c r="D37" s="144">
        <v>0</v>
      </c>
      <c r="E37" s="114">
        <f t="shared" si="0"/>
        <v>38</v>
      </c>
      <c r="F37" s="41"/>
      <c r="G37" s="11"/>
      <c r="H37" s="11"/>
      <c r="I37" s="11"/>
    </row>
    <row r="38" spans="1:9" s="88" customFormat="1" ht="12.6" customHeight="1">
      <c r="A38" s="81" t="s">
        <v>3660</v>
      </c>
      <c r="B38" s="144">
        <v>1</v>
      </c>
      <c r="C38" s="144">
        <v>1</v>
      </c>
      <c r="D38" s="144">
        <v>0</v>
      </c>
      <c r="E38" s="114">
        <f t="shared" si="0"/>
        <v>2</v>
      </c>
      <c r="F38" s="41"/>
      <c r="G38" s="11"/>
      <c r="H38" s="11"/>
      <c r="I38" s="11"/>
    </row>
    <row r="39" spans="1:9" s="88" customFormat="1" ht="12.6" customHeight="1">
      <c r="A39" s="81" t="s">
        <v>3608</v>
      </c>
      <c r="B39" s="144">
        <v>10</v>
      </c>
      <c r="C39" s="144">
        <v>0</v>
      </c>
      <c r="D39" s="144">
        <v>0</v>
      </c>
      <c r="E39" s="114">
        <f t="shared" si="0"/>
        <v>10</v>
      </c>
      <c r="F39" s="41"/>
      <c r="G39" s="11"/>
      <c r="H39" s="11"/>
      <c r="I39" s="11"/>
    </row>
    <row r="40" spans="1:9" s="88" customFormat="1" ht="12.6" customHeight="1">
      <c r="A40" s="81" t="s">
        <v>3609</v>
      </c>
      <c r="B40" s="386">
        <v>1134</v>
      </c>
      <c r="C40" s="144">
        <v>0</v>
      </c>
      <c r="D40" s="144">
        <v>0</v>
      </c>
      <c r="E40" s="114">
        <f t="shared" si="0"/>
        <v>1134</v>
      </c>
      <c r="F40" s="41"/>
      <c r="G40" s="11"/>
      <c r="H40" s="11"/>
      <c r="I40" s="11"/>
    </row>
    <row r="41" spans="1:9" s="88" customFormat="1" ht="12.6" customHeight="1">
      <c r="A41" s="81" t="s">
        <v>3641</v>
      </c>
      <c r="B41" s="144">
        <v>4</v>
      </c>
      <c r="C41" s="144">
        <v>0</v>
      </c>
      <c r="D41" s="144">
        <v>0</v>
      </c>
      <c r="E41" s="114">
        <f t="shared" si="0"/>
        <v>4</v>
      </c>
      <c r="F41" s="41"/>
      <c r="G41" s="11"/>
      <c r="H41" s="11"/>
      <c r="I41" s="11"/>
    </row>
    <row r="42" spans="1:9" s="88" customFormat="1" ht="12.6" customHeight="1">
      <c r="A42" s="81" t="s">
        <v>3508</v>
      </c>
      <c r="B42" s="144">
        <v>5</v>
      </c>
      <c r="C42" s="144">
        <v>0</v>
      </c>
      <c r="D42" s="144">
        <v>0</v>
      </c>
      <c r="E42" s="114">
        <f t="shared" si="0"/>
        <v>5</v>
      </c>
      <c r="F42" s="41"/>
      <c r="G42" s="11"/>
      <c r="H42" s="11"/>
      <c r="I42" s="11"/>
    </row>
    <row r="43" spans="1:9" s="88" customFormat="1" ht="12.6" customHeight="1">
      <c r="A43" s="81" t="s">
        <v>3610</v>
      </c>
      <c r="B43" s="144">
        <v>17</v>
      </c>
      <c r="C43" s="144">
        <v>0</v>
      </c>
      <c r="D43" s="144">
        <v>0</v>
      </c>
      <c r="E43" s="114">
        <f t="shared" si="0"/>
        <v>17</v>
      </c>
      <c r="F43" s="41"/>
      <c r="G43" s="11"/>
      <c r="H43" s="11"/>
      <c r="I43" s="11"/>
    </row>
    <row r="44" spans="1:9" s="88" customFormat="1" ht="12.6" customHeight="1">
      <c r="A44" s="81" t="s">
        <v>3617</v>
      </c>
      <c r="B44" s="144">
        <v>4</v>
      </c>
      <c r="C44" s="144">
        <v>0</v>
      </c>
      <c r="D44" s="144">
        <v>0</v>
      </c>
      <c r="E44" s="114">
        <f t="shared" si="0"/>
        <v>4</v>
      </c>
      <c r="F44" s="41"/>
      <c r="G44" s="11"/>
      <c r="H44" s="11"/>
      <c r="I44" s="11"/>
    </row>
    <row r="45" spans="1:9" s="88" customFormat="1" ht="12.6" customHeight="1">
      <c r="A45" s="81" t="s">
        <v>3661</v>
      </c>
      <c r="B45" s="144">
        <v>0</v>
      </c>
      <c r="C45" s="144">
        <v>1</v>
      </c>
      <c r="D45" s="144">
        <v>0</v>
      </c>
      <c r="E45" s="114">
        <f t="shared" si="0"/>
        <v>1</v>
      </c>
      <c r="F45" s="41"/>
      <c r="G45" s="11"/>
      <c r="H45" s="11"/>
      <c r="I45" s="11"/>
    </row>
    <row r="46" spans="1:9" s="88" customFormat="1" ht="12.6" customHeight="1">
      <c r="A46" s="81" t="s">
        <v>3501</v>
      </c>
      <c r="B46" s="144">
        <v>35</v>
      </c>
      <c r="C46" s="144">
        <v>0</v>
      </c>
      <c r="D46" s="144">
        <v>0</v>
      </c>
      <c r="E46" s="114">
        <f t="shared" si="0"/>
        <v>35</v>
      </c>
      <c r="F46" s="41"/>
      <c r="G46" s="11"/>
      <c r="H46" s="11"/>
      <c r="I46" s="11"/>
    </row>
    <row r="47" spans="1:9" s="88" customFormat="1" ht="12" customHeight="1">
      <c r="A47" s="81" t="s">
        <v>3611</v>
      </c>
      <c r="B47" s="144">
        <v>6</v>
      </c>
      <c r="C47" s="144">
        <v>0</v>
      </c>
      <c r="D47" s="144">
        <v>0</v>
      </c>
      <c r="E47" s="114">
        <f t="shared" si="0"/>
        <v>6</v>
      </c>
      <c r="F47" s="41"/>
      <c r="G47" s="11"/>
      <c r="H47" s="11"/>
      <c r="I47" s="11"/>
    </row>
    <row r="48" spans="1:9" s="88" customFormat="1" ht="12" customHeight="1">
      <c r="A48" s="81" t="s">
        <v>3642</v>
      </c>
      <c r="B48" s="144">
        <v>1</v>
      </c>
      <c r="C48" s="144">
        <v>1</v>
      </c>
      <c r="D48" s="144">
        <v>2</v>
      </c>
      <c r="E48" s="114">
        <f t="shared" si="0"/>
        <v>4</v>
      </c>
      <c r="F48" s="41"/>
      <c r="G48" s="11"/>
      <c r="H48" s="11"/>
      <c r="I48" s="11"/>
    </row>
    <row r="49" spans="1:6" s="15" customFormat="1" ht="15" customHeight="1">
      <c r="A49" s="81" t="s">
        <v>3612</v>
      </c>
      <c r="B49" s="144">
        <v>7</v>
      </c>
      <c r="C49" s="144">
        <v>0</v>
      </c>
      <c r="D49" s="144">
        <v>0</v>
      </c>
      <c r="E49" s="114">
        <f t="shared" si="0"/>
        <v>7</v>
      </c>
      <c r="F49" s="81"/>
    </row>
    <row r="50" spans="1:6" s="15" customFormat="1" ht="15" customHeight="1">
      <c r="E50" s="11"/>
    </row>
    <row r="51" spans="1:6" s="15" customFormat="1" ht="15" customHeight="1">
      <c r="E51" s="11"/>
    </row>
    <row r="52" spans="1:6" s="15" customFormat="1" ht="15" customHeight="1">
      <c r="E52" s="11"/>
    </row>
    <row r="53" spans="1:6" s="15" customFormat="1" ht="15" customHeight="1">
      <c r="E53" s="11"/>
    </row>
    <row r="54" spans="1:6" s="15" customFormat="1" ht="15" customHeight="1">
      <c r="E54" s="11"/>
    </row>
    <row r="55" spans="1:6" s="15" customFormat="1" ht="15" customHeight="1">
      <c r="E55" s="11"/>
    </row>
    <row r="56" spans="1:6" s="15" customFormat="1" ht="15" customHeight="1">
      <c r="E56" s="11"/>
    </row>
    <row r="57" spans="1:6" s="15" customFormat="1" ht="15" customHeight="1">
      <c r="E57" s="11"/>
    </row>
    <row r="58" spans="1:6" s="15" customFormat="1" ht="15" customHeight="1">
      <c r="E58" s="11"/>
    </row>
    <row r="59" spans="1:6" s="15" customFormat="1" ht="15" customHeight="1">
      <c r="E59" s="11"/>
    </row>
    <row r="60" spans="1:6" s="15" customFormat="1" ht="15" customHeight="1">
      <c r="E60" s="11"/>
    </row>
    <row r="61" spans="1:6" s="15" customFormat="1" ht="15" customHeight="1">
      <c r="E61" s="11"/>
    </row>
    <row r="62" spans="1:6" s="15" customFormat="1" ht="15" customHeight="1">
      <c r="E62" s="11"/>
    </row>
    <row r="63" spans="1:6" s="15" customFormat="1" ht="15" customHeight="1">
      <c r="E63" s="11"/>
    </row>
    <row r="64" spans="1:6"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B32" sqref="B32"/>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48" customFormat="1" ht="21.75" customHeight="1">
      <c r="A8" s="340"/>
      <c r="B8" s="45" t="s">
        <v>35</v>
      </c>
      <c r="C8" s="45" t="s">
        <v>36</v>
      </c>
      <c r="D8" s="45" t="s">
        <v>37</v>
      </c>
      <c r="E8" s="45" t="s">
        <v>38</v>
      </c>
    </row>
    <row r="9" spans="1:9" s="88" customFormat="1" ht="21" customHeight="1">
      <c r="A9" s="54" t="s">
        <v>38</v>
      </c>
      <c r="B9" s="65">
        <f>SUM(B11:B31)</f>
        <v>272</v>
      </c>
      <c r="C9" s="65">
        <f>SUM(C11:C31)</f>
        <v>2</v>
      </c>
      <c r="D9" s="65">
        <f>SUM(D11:D31)</f>
        <v>0</v>
      </c>
      <c r="E9" s="65">
        <f>SUM(E11:E31)</f>
        <v>274</v>
      </c>
      <c r="F9" s="116"/>
    </row>
    <row r="10" spans="1:9" s="8" customFormat="1" ht="9" customHeight="1">
      <c r="A10" s="62"/>
      <c r="B10" s="66"/>
      <c r="C10" s="66"/>
      <c r="D10" s="66"/>
      <c r="E10" s="65"/>
    </row>
    <row r="11" spans="1:9" s="88" customFormat="1" ht="12.6" customHeight="1">
      <c r="A11" s="81" t="s">
        <v>3263</v>
      </c>
      <c r="B11" s="98">
        <v>1</v>
      </c>
      <c r="C11" s="98">
        <v>0</v>
      </c>
      <c r="D11" s="98">
        <v>0</v>
      </c>
      <c r="E11" s="65">
        <f t="shared" ref="E11:E23" si="0">SUM(B11:D11)</f>
        <v>1</v>
      </c>
      <c r="F11" s="40"/>
      <c r="G11" s="11"/>
      <c r="H11" s="11"/>
      <c r="I11" s="11"/>
    </row>
    <row r="12" spans="1:9" s="88" customFormat="1" ht="12.6" customHeight="1">
      <c r="A12" s="81" t="s">
        <v>3656</v>
      </c>
      <c r="B12" s="98">
        <v>1</v>
      </c>
      <c r="C12" s="98">
        <v>0</v>
      </c>
      <c r="D12" s="98">
        <v>0</v>
      </c>
      <c r="E12" s="65">
        <f t="shared" si="0"/>
        <v>1</v>
      </c>
      <c r="F12" s="40"/>
      <c r="G12" s="11"/>
      <c r="H12" s="11"/>
      <c r="I12" s="11"/>
    </row>
    <row r="13" spans="1:9" s="88" customFormat="1" ht="12.6" customHeight="1">
      <c r="A13" s="81" t="s">
        <v>3280</v>
      </c>
      <c r="B13" s="98">
        <v>73</v>
      </c>
      <c r="C13" s="98">
        <v>0</v>
      </c>
      <c r="D13" s="98">
        <v>0</v>
      </c>
      <c r="E13" s="65">
        <f t="shared" si="0"/>
        <v>73</v>
      </c>
      <c r="F13" s="40"/>
      <c r="G13" s="11"/>
      <c r="H13" s="11"/>
      <c r="I13" s="11"/>
    </row>
    <row r="14" spans="1:9" s="88" customFormat="1" ht="12.6" customHeight="1">
      <c r="A14" s="81" t="s">
        <v>3281</v>
      </c>
      <c r="B14" s="98">
        <v>21</v>
      </c>
      <c r="C14" s="98">
        <v>0</v>
      </c>
      <c r="D14" s="98">
        <v>0</v>
      </c>
      <c r="E14" s="65">
        <f t="shared" ref="E14" si="1">SUM(B14:D14)</f>
        <v>21</v>
      </c>
      <c r="F14" s="40"/>
      <c r="G14" s="11"/>
      <c r="H14" s="11"/>
      <c r="I14" s="11"/>
    </row>
    <row r="15" spans="1:9" s="88" customFormat="1" ht="12.6" customHeight="1">
      <c r="A15" s="81" t="s">
        <v>3594</v>
      </c>
      <c r="B15" s="98">
        <v>3</v>
      </c>
      <c r="C15" s="98">
        <v>0</v>
      </c>
      <c r="D15" s="98">
        <v>0</v>
      </c>
      <c r="E15" s="65">
        <f t="shared" si="0"/>
        <v>3</v>
      </c>
      <c r="F15" s="40"/>
      <c r="G15" s="11"/>
      <c r="H15" s="11"/>
      <c r="I15" s="11"/>
    </row>
    <row r="16" spans="1:9" s="88" customFormat="1" ht="12.6" customHeight="1">
      <c r="A16" s="81" t="s">
        <v>3597</v>
      </c>
      <c r="B16" s="98">
        <v>6</v>
      </c>
      <c r="C16" s="98">
        <v>0</v>
      </c>
      <c r="D16" s="98">
        <v>0</v>
      </c>
      <c r="E16" s="65">
        <f t="shared" si="0"/>
        <v>6</v>
      </c>
      <c r="F16" s="40"/>
      <c r="G16" s="11"/>
      <c r="H16" s="11"/>
      <c r="I16" s="11"/>
    </row>
    <row r="17" spans="1:9" s="88" customFormat="1" ht="12.6" customHeight="1">
      <c r="A17" s="81" t="s">
        <v>3598</v>
      </c>
      <c r="B17" s="98">
        <v>74</v>
      </c>
      <c r="C17" s="98">
        <v>0</v>
      </c>
      <c r="D17" s="98">
        <v>0</v>
      </c>
      <c r="E17" s="65">
        <f t="shared" si="0"/>
        <v>74</v>
      </c>
      <c r="F17" s="40"/>
      <c r="G17" s="11"/>
      <c r="H17" s="11"/>
      <c r="I17" s="11"/>
    </row>
    <row r="18" spans="1:9" s="88" customFormat="1" ht="12.6" customHeight="1">
      <c r="A18" s="81" t="s">
        <v>3599</v>
      </c>
      <c r="B18" s="98">
        <v>70</v>
      </c>
      <c r="C18" s="98">
        <v>2</v>
      </c>
      <c r="D18" s="98">
        <v>0</v>
      </c>
      <c r="E18" s="65">
        <f t="shared" si="0"/>
        <v>72</v>
      </c>
      <c r="F18" s="40"/>
      <c r="G18" s="11"/>
      <c r="H18" s="11"/>
      <c r="I18" s="11"/>
    </row>
    <row r="19" spans="1:9" s="88" customFormat="1" ht="12.6" customHeight="1">
      <c r="A19" s="81" t="s">
        <v>3601</v>
      </c>
      <c r="B19" s="98">
        <v>2</v>
      </c>
      <c r="C19" s="98">
        <v>0</v>
      </c>
      <c r="D19" s="98">
        <v>0</v>
      </c>
      <c r="E19" s="65">
        <f t="shared" si="0"/>
        <v>2</v>
      </c>
      <c r="F19" s="40"/>
      <c r="G19" s="11"/>
      <c r="H19" s="11"/>
      <c r="I19" s="11"/>
    </row>
    <row r="20" spans="1:9" s="88" customFormat="1" ht="12.6" customHeight="1">
      <c r="A20" s="81" t="s">
        <v>3660</v>
      </c>
      <c r="B20" s="98">
        <v>1</v>
      </c>
      <c r="C20" s="98">
        <v>0</v>
      </c>
      <c r="D20" s="98">
        <v>0</v>
      </c>
      <c r="E20" s="65">
        <f t="shared" si="0"/>
        <v>1</v>
      </c>
      <c r="F20" s="40"/>
      <c r="G20" s="11"/>
      <c r="H20" s="11"/>
      <c r="I20" s="11"/>
    </row>
    <row r="21" spans="1:9" s="88" customFormat="1" ht="12.6" customHeight="1">
      <c r="A21" s="81" t="s">
        <v>3609</v>
      </c>
      <c r="B21" s="98">
        <v>18</v>
      </c>
      <c r="C21" s="98">
        <v>0</v>
      </c>
      <c r="D21" s="98">
        <v>0</v>
      </c>
      <c r="E21" s="65">
        <f t="shared" si="0"/>
        <v>18</v>
      </c>
      <c r="F21" s="40"/>
      <c r="G21" s="11"/>
    </row>
    <row r="22" spans="1:9" s="88" customFormat="1" ht="12.6" customHeight="1">
      <c r="A22" s="81" t="s">
        <v>3610</v>
      </c>
      <c r="B22" s="98">
        <v>1</v>
      </c>
      <c r="C22" s="98">
        <v>0</v>
      </c>
      <c r="D22" s="98">
        <v>0</v>
      </c>
      <c r="E22" s="65">
        <f t="shared" si="0"/>
        <v>1</v>
      </c>
      <c r="F22" s="40"/>
      <c r="G22" s="11"/>
    </row>
    <row r="23" spans="1:9" s="88" customFormat="1" ht="12.6" customHeight="1">
      <c r="A23" s="81" t="s">
        <v>3612</v>
      </c>
      <c r="B23" s="98">
        <v>1</v>
      </c>
      <c r="C23" s="98">
        <v>0</v>
      </c>
      <c r="D23" s="98">
        <v>0</v>
      </c>
      <c r="E23" s="65">
        <f t="shared" si="0"/>
        <v>1</v>
      </c>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2"/>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E37" sqref="E37:E38"/>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t="s">
        <v>34</v>
      </c>
      <c r="C7" s="341"/>
      <c r="D7" s="341"/>
      <c r="E7" s="131"/>
    </row>
    <row r="8" spans="1:9" s="67" customFormat="1" ht="21.75" customHeight="1">
      <c r="A8" s="340"/>
      <c r="B8" s="45" t="s">
        <v>35</v>
      </c>
      <c r="C8" s="45" t="s">
        <v>36</v>
      </c>
      <c r="D8" s="45" t="s">
        <v>37</v>
      </c>
      <c r="E8" s="45" t="s">
        <v>38</v>
      </c>
    </row>
    <row r="9" spans="1:9" s="8" customFormat="1" ht="21" customHeight="1">
      <c r="A9" s="54" t="s">
        <v>38</v>
      </c>
      <c r="B9" s="65">
        <f>SUM(B11:B42)</f>
        <v>3833</v>
      </c>
      <c r="C9" s="65">
        <f>SUM(C11:C42)</f>
        <v>17</v>
      </c>
      <c r="D9" s="65">
        <f>SUM(D11:D42)</f>
        <v>5</v>
      </c>
      <c r="E9" s="65">
        <f>SUM(E11:E42)</f>
        <v>3855</v>
      </c>
      <c r="F9" s="10"/>
    </row>
    <row r="10" spans="1:9" s="8" customFormat="1" ht="9" customHeight="1">
      <c r="A10" s="62"/>
      <c r="B10" s="66"/>
      <c r="C10" s="66"/>
      <c r="D10" s="66"/>
      <c r="E10" s="65"/>
    </row>
    <row r="11" spans="1:9" s="88" customFormat="1" ht="12" customHeight="1">
      <c r="A11" s="85" t="s">
        <v>3282</v>
      </c>
      <c r="B11" s="96">
        <v>68</v>
      </c>
      <c r="C11" s="96">
        <v>0</v>
      </c>
      <c r="D11" s="96">
        <v>0</v>
      </c>
      <c r="E11" s="65">
        <f t="shared" ref="E11:E38" si="0">SUM(B11:D11)</f>
        <v>68</v>
      </c>
      <c r="F11" s="40"/>
      <c r="G11" s="15"/>
      <c r="H11" s="15"/>
      <c r="I11" s="15"/>
    </row>
    <row r="12" spans="1:9" s="88" customFormat="1" ht="12" customHeight="1">
      <c r="A12" s="85" t="s">
        <v>3283</v>
      </c>
      <c r="B12" s="96">
        <v>444</v>
      </c>
      <c r="C12" s="96">
        <v>3</v>
      </c>
      <c r="D12" s="96">
        <v>0</v>
      </c>
      <c r="E12" s="65">
        <f t="shared" si="0"/>
        <v>447</v>
      </c>
      <c r="F12" s="41"/>
      <c r="G12" s="15"/>
      <c r="H12" s="15"/>
      <c r="I12" s="15"/>
    </row>
    <row r="13" spans="1:9" s="88" customFormat="1" ht="12" customHeight="1">
      <c r="A13" s="85" t="s">
        <v>3284</v>
      </c>
      <c r="B13" s="96">
        <v>347</v>
      </c>
      <c r="C13" s="96">
        <v>0</v>
      </c>
      <c r="D13" s="96">
        <v>0</v>
      </c>
      <c r="E13" s="65">
        <f t="shared" si="0"/>
        <v>347</v>
      </c>
      <c r="F13" s="41"/>
      <c r="G13" s="11"/>
      <c r="H13" s="11"/>
      <c r="I13" s="11"/>
    </row>
    <row r="14" spans="1:9" s="88" customFormat="1" ht="12" customHeight="1">
      <c r="A14" s="85" t="s">
        <v>3285</v>
      </c>
      <c r="B14" s="96">
        <v>390</v>
      </c>
      <c r="C14" s="96">
        <v>0</v>
      </c>
      <c r="D14" s="96">
        <v>0</v>
      </c>
      <c r="E14" s="65">
        <f t="shared" si="0"/>
        <v>390</v>
      </c>
      <c r="F14" s="41"/>
      <c r="G14" s="15"/>
      <c r="H14" s="15"/>
      <c r="I14" s="15"/>
    </row>
    <row r="15" spans="1:9" s="88" customFormat="1" ht="12" customHeight="1">
      <c r="A15" s="85" t="s">
        <v>3286</v>
      </c>
      <c r="B15" s="96">
        <v>130</v>
      </c>
      <c r="C15" s="96">
        <v>2</v>
      </c>
      <c r="D15" s="96">
        <v>0</v>
      </c>
      <c r="E15" s="65">
        <f t="shared" si="0"/>
        <v>132</v>
      </c>
      <c r="F15" s="41"/>
      <c r="G15" s="15"/>
      <c r="H15" s="15"/>
      <c r="I15" s="15"/>
    </row>
    <row r="16" spans="1:9" s="88" customFormat="1" ht="12" customHeight="1">
      <c r="A16" s="93" t="s">
        <v>3287</v>
      </c>
      <c r="B16" s="96">
        <v>14</v>
      </c>
      <c r="C16" s="96">
        <v>1</v>
      </c>
      <c r="D16" s="96">
        <v>0</v>
      </c>
      <c r="E16" s="65">
        <f t="shared" si="0"/>
        <v>15</v>
      </c>
      <c r="F16" s="41"/>
      <c r="G16" s="15"/>
      <c r="H16" s="15"/>
      <c r="I16" s="15"/>
    </row>
    <row r="17" spans="1:11" s="88" customFormat="1" ht="12" customHeight="1">
      <c r="A17" s="85" t="s">
        <v>3288</v>
      </c>
      <c r="B17" s="96">
        <v>16</v>
      </c>
      <c r="C17" s="96">
        <v>0</v>
      </c>
      <c r="D17" s="96">
        <v>0</v>
      </c>
      <c r="E17" s="65">
        <f t="shared" si="0"/>
        <v>16</v>
      </c>
      <c r="F17" s="41"/>
      <c r="G17" s="11"/>
      <c r="H17" s="11"/>
      <c r="I17" s="11"/>
    </row>
    <row r="18" spans="1:11" s="88" customFormat="1" ht="12" customHeight="1">
      <c r="A18" s="85" t="s">
        <v>3289</v>
      </c>
      <c r="B18" s="96">
        <v>159</v>
      </c>
      <c r="C18" s="96">
        <v>0</v>
      </c>
      <c r="D18" s="96">
        <v>0</v>
      </c>
      <c r="E18" s="65">
        <f t="shared" si="0"/>
        <v>159</v>
      </c>
      <c r="F18" s="40"/>
      <c r="G18" s="11"/>
      <c r="H18" s="11"/>
      <c r="I18" s="11"/>
    </row>
    <row r="19" spans="1:11" s="88" customFormat="1" ht="12" customHeight="1">
      <c r="A19" s="85" t="s">
        <v>3290</v>
      </c>
      <c r="B19" s="96">
        <v>543</v>
      </c>
      <c r="C19" s="96">
        <v>0</v>
      </c>
      <c r="D19" s="96">
        <v>0</v>
      </c>
      <c r="E19" s="65">
        <f t="shared" si="0"/>
        <v>543</v>
      </c>
      <c r="F19" s="41"/>
      <c r="G19" s="15"/>
      <c r="H19" s="15"/>
      <c r="I19" s="15"/>
    </row>
    <row r="20" spans="1:11" s="88" customFormat="1" ht="12" customHeight="1">
      <c r="A20" s="85" t="s">
        <v>3291</v>
      </c>
      <c r="B20" s="96">
        <v>323</v>
      </c>
      <c r="C20" s="96">
        <v>2</v>
      </c>
      <c r="D20" s="96">
        <v>0</v>
      </c>
      <c r="E20" s="65">
        <f t="shared" si="0"/>
        <v>325</v>
      </c>
      <c r="F20" s="41"/>
      <c r="G20" s="15"/>
      <c r="H20" s="15"/>
      <c r="I20" s="15"/>
    </row>
    <row r="21" spans="1:11" s="88" customFormat="1" ht="12" customHeight="1">
      <c r="A21" s="93" t="s">
        <v>3429</v>
      </c>
      <c r="B21" s="96">
        <v>6</v>
      </c>
      <c r="C21" s="96">
        <v>1</v>
      </c>
      <c r="D21" s="96">
        <v>0</v>
      </c>
      <c r="E21" s="65">
        <f t="shared" si="0"/>
        <v>7</v>
      </c>
      <c r="F21" s="41"/>
      <c r="G21" s="15"/>
      <c r="H21" s="15"/>
      <c r="I21" s="15"/>
    </row>
    <row r="22" spans="1:11" s="88" customFormat="1" ht="12" customHeight="1">
      <c r="A22" s="85" t="s">
        <v>3657</v>
      </c>
      <c r="B22" s="96">
        <v>3</v>
      </c>
      <c r="C22" s="96">
        <v>0</v>
      </c>
      <c r="D22" s="96">
        <v>0</v>
      </c>
      <c r="E22" s="65">
        <f t="shared" si="0"/>
        <v>3</v>
      </c>
      <c r="F22" s="41"/>
      <c r="G22" s="11"/>
      <c r="H22" s="11"/>
      <c r="I22" s="11"/>
    </row>
    <row r="23" spans="1:11" s="88" customFormat="1" ht="12" customHeight="1">
      <c r="A23" s="85" t="s">
        <v>3292</v>
      </c>
      <c r="B23" s="96">
        <v>330</v>
      </c>
      <c r="C23" s="96">
        <v>1</v>
      </c>
      <c r="D23" s="96">
        <v>0</v>
      </c>
      <c r="E23" s="65">
        <f t="shared" si="0"/>
        <v>331</v>
      </c>
      <c r="F23" s="41"/>
      <c r="G23" s="11"/>
      <c r="H23" s="11"/>
      <c r="I23" s="11"/>
    </row>
    <row r="24" spans="1:11" s="88" customFormat="1" ht="12" customHeight="1">
      <c r="A24" s="85" t="s">
        <v>3293</v>
      </c>
      <c r="B24" s="96">
        <v>36</v>
      </c>
      <c r="C24" s="96">
        <v>1</v>
      </c>
      <c r="D24" s="96">
        <v>0</v>
      </c>
      <c r="E24" s="65">
        <f t="shared" si="0"/>
        <v>37</v>
      </c>
      <c r="F24" s="41"/>
      <c r="G24" s="11"/>
      <c r="H24" s="11"/>
      <c r="I24" s="11"/>
    </row>
    <row r="25" spans="1:11" s="88" customFormat="1" ht="12" customHeight="1">
      <c r="A25" s="85" t="s">
        <v>3294</v>
      </c>
      <c r="B25" s="96">
        <v>28</v>
      </c>
      <c r="C25" s="96">
        <v>0</v>
      </c>
      <c r="D25" s="96">
        <v>0</v>
      </c>
      <c r="E25" s="65">
        <f t="shared" si="0"/>
        <v>28</v>
      </c>
      <c r="F25" s="41"/>
      <c r="G25" s="15"/>
      <c r="H25" s="15"/>
      <c r="I25" s="15"/>
    </row>
    <row r="26" spans="1:11" s="88" customFormat="1" ht="12" customHeight="1">
      <c r="A26" s="85" t="s">
        <v>3643</v>
      </c>
      <c r="B26" s="96">
        <v>8</v>
      </c>
      <c r="C26" s="96">
        <v>1</v>
      </c>
      <c r="D26" s="96">
        <v>0</v>
      </c>
      <c r="E26" s="65">
        <f t="shared" si="0"/>
        <v>9</v>
      </c>
      <c r="F26" s="41"/>
      <c r="G26" s="11"/>
      <c r="H26" s="11"/>
      <c r="I26" s="11"/>
      <c r="K26" s="15"/>
    </row>
    <row r="27" spans="1:11" s="88" customFormat="1" ht="12" customHeight="1">
      <c r="A27" s="85" t="s">
        <v>3459</v>
      </c>
      <c r="B27" s="96">
        <v>8</v>
      </c>
      <c r="C27" s="96">
        <v>0</v>
      </c>
      <c r="D27" s="96">
        <v>0</v>
      </c>
      <c r="E27" s="65">
        <f t="shared" si="0"/>
        <v>8</v>
      </c>
      <c r="F27" s="41"/>
      <c r="G27" s="11"/>
      <c r="H27" s="11"/>
      <c r="I27" s="11"/>
      <c r="K27" s="15"/>
    </row>
    <row r="28" spans="1:11" s="88" customFormat="1" ht="12" customHeight="1">
      <c r="A28" s="136" t="s">
        <v>3507</v>
      </c>
      <c r="B28" s="96">
        <v>1</v>
      </c>
      <c r="C28" s="96">
        <v>0</v>
      </c>
      <c r="D28" s="96">
        <v>0</v>
      </c>
      <c r="E28" s="65">
        <f t="shared" si="0"/>
        <v>1</v>
      </c>
      <c r="F28" s="41"/>
      <c r="G28" s="11"/>
      <c r="H28" s="11"/>
      <c r="I28" s="11"/>
      <c r="K28" s="15"/>
    </row>
    <row r="29" spans="1:11" s="15" customFormat="1" ht="12" customHeight="1">
      <c r="A29" s="85" t="s">
        <v>3613</v>
      </c>
      <c r="B29" s="96">
        <v>888</v>
      </c>
      <c r="C29" s="96">
        <v>0</v>
      </c>
      <c r="D29" s="96">
        <v>0</v>
      </c>
      <c r="E29" s="65">
        <f t="shared" si="0"/>
        <v>888</v>
      </c>
      <c r="F29" s="40"/>
      <c r="G29" s="11"/>
      <c r="H29" s="11"/>
      <c r="I29" s="11"/>
    </row>
    <row r="30" spans="1:11" s="15" customFormat="1" ht="12" customHeight="1">
      <c r="A30" s="93" t="s">
        <v>3630</v>
      </c>
      <c r="B30" s="96">
        <v>1</v>
      </c>
      <c r="C30" s="96">
        <v>0</v>
      </c>
      <c r="D30" s="96">
        <v>1</v>
      </c>
      <c r="E30" s="65">
        <f t="shared" si="0"/>
        <v>2</v>
      </c>
      <c r="F30" s="41"/>
      <c r="G30" s="11"/>
      <c r="H30" s="11"/>
      <c r="I30" s="11"/>
    </row>
    <row r="31" spans="1:11" s="15" customFormat="1" ht="12" customHeight="1">
      <c r="A31" s="93" t="s">
        <v>3644</v>
      </c>
      <c r="B31" s="96">
        <v>1</v>
      </c>
      <c r="C31" s="96">
        <v>0</v>
      </c>
      <c r="D31" s="96">
        <v>0</v>
      </c>
      <c r="E31" s="65">
        <f t="shared" si="0"/>
        <v>1</v>
      </c>
      <c r="F31" s="41"/>
      <c r="G31" s="11"/>
      <c r="H31" s="11"/>
      <c r="I31" s="11"/>
    </row>
    <row r="32" spans="1:11" s="15" customFormat="1" ht="12" customHeight="1">
      <c r="A32" s="85" t="s">
        <v>3662</v>
      </c>
      <c r="B32" s="96">
        <v>1</v>
      </c>
      <c r="C32" s="96">
        <v>1</v>
      </c>
      <c r="D32" s="96">
        <v>0</v>
      </c>
      <c r="E32" s="65">
        <f t="shared" si="0"/>
        <v>2</v>
      </c>
      <c r="F32" s="41"/>
      <c r="G32" s="11"/>
      <c r="H32" s="11"/>
      <c r="I32" s="11"/>
    </row>
    <row r="33" spans="1:9" s="15" customFormat="1" ht="17.45" customHeight="1">
      <c r="A33" s="85" t="s">
        <v>3645</v>
      </c>
      <c r="B33" s="96">
        <v>1</v>
      </c>
      <c r="C33" s="96">
        <v>0</v>
      </c>
      <c r="D33" s="96">
        <v>0</v>
      </c>
      <c r="E33" s="65">
        <f t="shared" si="0"/>
        <v>1</v>
      </c>
      <c r="F33" s="41"/>
      <c r="G33" s="11"/>
      <c r="H33" s="11"/>
      <c r="I33" s="11"/>
    </row>
    <row r="34" spans="1:9" s="15" customFormat="1" ht="12" customHeight="1">
      <c r="A34" s="85" t="s">
        <v>3670</v>
      </c>
      <c r="B34" s="96">
        <v>1</v>
      </c>
      <c r="C34" s="96">
        <v>0</v>
      </c>
      <c r="D34" s="96">
        <v>0</v>
      </c>
      <c r="E34" s="65">
        <f t="shared" si="0"/>
        <v>1</v>
      </c>
      <c r="F34" s="41"/>
      <c r="G34" s="11"/>
      <c r="H34" s="11"/>
      <c r="I34" s="11"/>
    </row>
    <row r="35" spans="1:9" s="15" customFormat="1" ht="12" customHeight="1">
      <c r="A35" s="85" t="s">
        <v>3646</v>
      </c>
      <c r="B35" s="96">
        <v>3</v>
      </c>
      <c r="C35" s="96">
        <v>0</v>
      </c>
      <c r="D35" s="96">
        <v>0</v>
      </c>
      <c r="E35" s="65">
        <f t="shared" si="0"/>
        <v>3</v>
      </c>
      <c r="F35" s="41"/>
      <c r="G35" s="11"/>
      <c r="H35" s="11"/>
      <c r="I35" s="11"/>
    </row>
    <row r="36" spans="1:9" s="15" customFormat="1" ht="12" customHeight="1">
      <c r="A36" s="85" t="s">
        <v>3295</v>
      </c>
      <c r="B36" s="96">
        <v>30</v>
      </c>
      <c r="C36" s="96">
        <v>0</v>
      </c>
      <c r="D36" s="96">
        <v>2</v>
      </c>
      <c r="E36" s="65">
        <f t="shared" si="0"/>
        <v>32</v>
      </c>
      <c r="F36" s="41"/>
      <c r="G36" s="11"/>
      <c r="H36" s="11"/>
      <c r="I36" s="11"/>
    </row>
    <row r="37" spans="1:9" s="15" customFormat="1" ht="12" customHeight="1">
      <c r="A37" s="85" t="s">
        <v>3647</v>
      </c>
      <c r="B37" s="96">
        <v>1</v>
      </c>
      <c r="C37" s="96">
        <v>1</v>
      </c>
      <c r="D37" s="96">
        <v>2</v>
      </c>
      <c r="E37" s="65">
        <f t="shared" si="0"/>
        <v>4</v>
      </c>
      <c r="F37" s="41"/>
      <c r="G37" s="11"/>
      <c r="H37" s="11"/>
      <c r="I37" s="11"/>
    </row>
    <row r="38" spans="1:9" s="15" customFormat="1" ht="12" customHeight="1">
      <c r="A38" s="85" t="s">
        <v>3296</v>
      </c>
      <c r="B38" s="96">
        <v>52</v>
      </c>
      <c r="C38" s="96">
        <v>3</v>
      </c>
      <c r="D38" s="96">
        <v>0</v>
      </c>
      <c r="E38" s="65">
        <f t="shared" si="0"/>
        <v>55</v>
      </c>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2"/>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11" sqref="A11:D26"/>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SUM(B11:B28)</f>
        <v>272</v>
      </c>
      <c r="C9" s="65">
        <f>SUM(C11:C28)</f>
        <v>2</v>
      </c>
      <c r="D9" s="65">
        <f>SUM(D11:D28)</f>
        <v>0</v>
      </c>
      <c r="E9" s="65">
        <f>SUM(E11:E35)</f>
        <v>274</v>
      </c>
      <c r="F9" s="10"/>
    </row>
    <row r="10" spans="1:9" s="8" customFormat="1" ht="9" customHeight="1">
      <c r="A10" s="62"/>
      <c r="B10" s="66"/>
      <c r="C10" s="66"/>
      <c r="D10" s="66"/>
      <c r="E10" s="65"/>
    </row>
    <row r="11" spans="1:9" s="88" customFormat="1" ht="12" customHeight="1">
      <c r="A11" s="85" t="s">
        <v>3282</v>
      </c>
      <c r="B11" s="96">
        <v>9</v>
      </c>
      <c r="C11" s="96">
        <v>0</v>
      </c>
      <c r="D11" s="96">
        <v>0</v>
      </c>
      <c r="E11" s="65">
        <f t="shared" ref="E11:E26" si="0">SUM(B11:D11)</f>
        <v>9</v>
      </c>
      <c r="F11" s="41"/>
      <c r="G11" s="15"/>
      <c r="H11" s="15"/>
      <c r="I11" s="15"/>
    </row>
    <row r="12" spans="1:9" s="88" customFormat="1" ht="12" customHeight="1">
      <c r="A12" s="85" t="s">
        <v>3283</v>
      </c>
      <c r="B12" s="96">
        <v>30</v>
      </c>
      <c r="C12" s="96">
        <v>0</v>
      </c>
      <c r="D12" s="96">
        <v>0</v>
      </c>
      <c r="E12" s="65">
        <f t="shared" si="0"/>
        <v>30</v>
      </c>
      <c r="F12" s="41"/>
      <c r="G12" s="15"/>
      <c r="H12" s="15"/>
      <c r="I12" s="15"/>
    </row>
    <row r="13" spans="1:9" s="88" customFormat="1" ht="12" customHeight="1">
      <c r="A13" s="85" t="s">
        <v>3284</v>
      </c>
      <c r="B13" s="96">
        <v>8</v>
      </c>
      <c r="C13" s="96">
        <v>0</v>
      </c>
      <c r="D13" s="96">
        <v>0</v>
      </c>
      <c r="E13" s="65">
        <f t="shared" si="0"/>
        <v>8</v>
      </c>
      <c r="F13" s="41"/>
      <c r="G13" s="15"/>
      <c r="H13" s="15"/>
      <c r="I13" s="15"/>
    </row>
    <row r="14" spans="1:9" s="88" customFormat="1" ht="12" customHeight="1">
      <c r="A14" s="85" t="s">
        <v>3285</v>
      </c>
      <c r="B14" s="96">
        <v>43</v>
      </c>
      <c r="C14" s="96">
        <v>0</v>
      </c>
      <c r="D14" s="96">
        <v>0</v>
      </c>
      <c r="E14" s="65">
        <f t="shared" si="0"/>
        <v>43</v>
      </c>
      <c r="F14" s="41"/>
      <c r="G14" s="15"/>
      <c r="H14" s="15"/>
      <c r="I14" s="15"/>
    </row>
    <row r="15" spans="1:9" s="88" customFormat="1" ht="12" customHeight="1">
      <c r="A15" s="85" t="s">
        <v>3286</v>
      </c>
      <c r="B15" s="96">
        <v>22</v>
      </c>
      <c r="C15" s="96">
        <v>2</v>
      </c>
      <c r="D15" s="96">
        <v>0</v>
      </c>
      <c r="E15" s="65">
        <f t="shared" si="0"/>
        <v>24</v>
      </c>
      <c r="F15" s="41"/>
      <c r="G15" s="15"/>
      <c r="H15" s="15"/>
      <c r="I15" s="15"/>
    </row>
    <row r="16" spans="1:9" s="88" customFormat="1" ht="12" customHeight="1">
      <c r="A16" s="85" t="s">
        <v>3287</v>
      </c>
      <c r="B16" s="96">
        <v>2</v>
      </c>
      <c r="C16" s="96">
        <v>0</v>
      </c>
      <c r="D16" s="96">
        <v>0</v>
      </c>
      <c r="E16" s="65">
        <f t="shared" si="0"/>
        <v>2</v>
      </c>
      <c r="F16" s="41"/>
      <c r="G16" s="15"/>
      <c r="H16" s="15"/>
      <c r="I16" s="15"/>
    </row>
    <row r="17" spans="1:9" s="88" customFormat="1" ht="12" customHeight="1">
      <c r="A17" s="85" t="s">
        <v>3288</v>
      </c>
      <c r="B17" s="96">
        <v>3</v>
      </c>
      <c r="C17" s="96">
        <v>0</v>
      </c>
      <c r="D17" s="96">
        <v>0</v>
      </c>
      <c r="E17" s="65">
        <f t="shared" si="0"/>
        <v>3</v>
      </c>
      <c r="F17" s="41"/>
      <c r="G17" s="15"/>
      <c r="H17" s="15"/>
      <c r="I17" s="15"/>
    </row>
    <row r="18" spans="1:9" s="88" customFormat="1" ht="12" customHeight="1">
      <c r="A18" s="85" t="s">
        <v>3289</v>
      </c>
      <c r="B18" s="96">
        <v>14</v>
      </c>
      <c r="C18" s="96">
        <v>0</v>
      </c>
      <c r="D18" s="96">
        <v>0</v>
      </c>
      <c r="E18" s="65">
        <f t="shared" si="0"/>
        <v>14</v>
      </c>
      <c r="F18" s="41"/>
      <c r="G18" s="15"/>
      <c r="H18" s="15"/>
      <c r="I18" s="15"/>
    </row>
    <row r="19" spans="1:9" s="88" customFormat="1" ht="12" customHeight="1">
      <c r="A19" s="85" t="s">
        <v>3290</v>
      </c>
      <c r="B19" s="96">
        <v>58</v>
      </c>
      <c r="C19" s="96">
        <v>0</v>
      </c>
      <c r="D19" s="96">
        <v>0</v>
      </c>
      <c r="E19" s="65">
        <f t="shared" si="0"/>
        <v>58</v>
      </c>
      <c r="F19" s="41"/>
      <c r="G19" s="15"/>
      <c r="H19" s="15"/>
      <c r="I19" s="15"/>
    </row>
    <row r="20" spans="1:9" s="88" customFormat="1" ht="12" customHeight="1">
      <c r="A20" s="85" t="s">
        <v>3291</v>
      </c>
      <c r="B20" s="96">
        <v>28</v>
      </c>
      <c r="C20" s="96">
        <v>0</v>
      </c>
      <c r="D20" s="96">
        <v>0</v>
      </c>
      <c r="E20" s="65">
        <f t="shared" si="0"/>
        <v>28</v>
      </c>
      <c r="F20" s="41"/>
      <c r="G20" s="15"/>
      <c r="H20" s="15"/>
      <c r="I20" s="15"/>
    </row>
    <row r="21" spans="1:9" s="88" customFormat="1" ht="12" customHeight="1">
      <c r="A21" s="85" t="s">
        <v>3292</v>
      </c>
      <c r="B21" s="96">
        <v>26</v>
      </c>
      <c r="C21" s="96">
        <v>0</v>
      </c>
      <c r="D21" s="96">
        <v>0</v>
      </c>
      <c r="E21" s="65">
        <f t="shared" si="0"/>
        <v>26</v>
      </c>
      <c r="F21" s="41"/>
      <c r="G21" s="15"/>
      <c r="H21" s="15"/>
      <c r="I21" s="15"/>
    </row>
    <row r="22" spans="1:9" s="88" customFormat="1" ht="12" customHeight="1">
      <c r="A22" s="85" t="s">
        <v>3293</v>
      </c>
      <c r="B22" s="96">
        <v>3</v>
      </c>
      <c r="C22" s="214">
        <v>0</v>
      </c>
      <c r="D22" s="96">
        <v>0</v>
      </c>
      <c r="E22" s="65">
        <f t="shared" si="0"/>
        <v>3</v>
      </c>
      <c r="F22" s="215"/>
      <c r="G22" s="216"/>
      <c r="H22" s="216"/>
      <c r="I22" s="216"/>
    </row>
    <row r="23" spans="1:9" s="88" customFormat="1" ht="12" customHeight="1">
      <c r="A23" s="85" t="s">
        <v>3459</v>
      </c>
      <c r="B23" s="96">
        <v>1</v>
      </c>
      <c r="C23" s="96">
        <v>0</v>
      </c>
      <c r="D23" s="96">
        <v>0</v>
      </c>
      <c r="E23" s="65">
        <f t="shared" si="0"/>
        <v>1</v>
      </c>
      <c r="F23" s="41"/>
      <c r="G23" s="15"/>
      <c r="H23" s="15"/>
      <c r="I23" s="15"/>
    </row>
    <row r="24" spans="1:9" s="88" customFormat="1" ht="12" customHeight="1">
      <c r="A24" s="85" t="s">
        <v>3646</v>
      </c>
      <c r="B24" s="96">
        <v>1</v>
      </c>
      <c r="C24" s="96">
        <v>0</v>
      </c>
      <c r="D24" s="96">
        <v>0</v>
      </c>
      <c r="E24" s="65">
        <f t="shared" si="0"/>
        <v>1</v>
      </c>
      <c r="F24" s="41"/>
      <c r="G24" s="15"/>
      <c r="H24" s="15"/>
      <c r="I24" s="15"/>
    </row>
    <row r="25" spans="1:9" s="88" customFormat="1" ht="12" customHeight="1">
      <c r="A25" s="85" t="s">
        <v>3295</v>
      </c>
      <c r="B25" s="96">
        <v>16</v>
      </c>
      <c r="C25" s="96">
        <v>0</v>
      </c>
      <c r="D25" s="96">
        <v>0</v>
      </c>
      <c r="E25" s="65">
        <f t="shared" si="0"/>
        <v>16</v>
      </c>
      <c r="F25" s="41"/>
      <c r="G25" s="15"/>
      <c r="H25" s="15"/>
      <c r="I25" s="15"/>
    </row>
    <row r="26" spans="1:9" s="88" customFormat="1" ht="12" customHeight="1">
      <c r="A26" s="85" t="s">
        <v>3296</v>
      </c>
      <c r="B26" s="96">
        <v>8</v>
      </c>
      <c r="C26" s="96">
        <v>0</v>
      </c>
      <c r="D26" s="96">
        <v>0</v>
      </c>
      <c r="E26" s="65">
        <f t="shared" si="0"/>
        <v>8</v>
      </c>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2"/>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D42"/>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114">
        <f>SUM(B11:B45)</f>
        <v>3833</v>
      </c>
      <c r="C9" s="114">
        <f>SUM(C11:C45)</f>
        <v>17</v>
      </c>
      <c r="D9" s="114">
        <f>SUM(D11:D45)</f>
        <v>5</v>
      </c>
      <c r="E9" s="114">
        <f>SUM(E11:E45)</f>
        <v>3855</v>
      </c>
      <c r="F9" s="10"/>
    </row>
    <row r="10" spans="1:9" s="8" customFormat="1" ht="9" customHeight="1">
      <c r="A10" s="62"/>
      <c r="B10" s="115"/>
      <c r="C10" s="115"/>
      <c r="D10" s="115"/>
      <c r="E10" s="114"/>
    </row>
    <row r="11" spans="1:9" s="88" customFormat="1" ht="12" customHeight="1">
      <c r="A11" s="81" t="s">
        <v>3620</v>
      </c>
      <c r="B11" s="144">
        <v>3</v>
      </c>
      <c r="C11" s="144">
        <v>0</v>
      </c>
      <c r="D11" s="144">
        <v>0</v>
      </c>
      <c r="E11" s="114">
        <f t="shared" ref="E11:E42" si="0">SUM(B11:D11)</f>
        <v>3</v>
      </c>
      <c r="F11" s="40"/>
      <c r="G11" s="11"/>
      <c r="H11" s="11"/>
      <c r="I11" s="11"/>
    </row>
    <row r="12" spans="1:9" s="88" customFormat="1" ht="12" customHeight="1">
      <c r="A12" s="81" t="s">
        <v>3297</v>
      </c>
      <c r="B12" s="144">
        <v>13</v>
      </c>
      <c r="C12" s="144">
        <v>3</v>
      </c>
      <c r="D12" s="144">
        <v>1</v>
      </c>
      <c r="E12" s="114">
        <f t="shared" si="0"/>
        <v>17</v>
      </c>
      <c r="F12" s="41"/>
      <c r="G12" s="11"/>
      <c r="H12" s="11"/>
      <c r="I12" s="11"/>
    </row>
    <row r="13" spans="1:9" s="88" customFormat="1" ht="12" customHeight="1">
      <c r="A13" s="81" t="s">
        <v>3298</v>
      </c>
      <c r="B13" s="144">
        <v>27</v>
      </c>
      <c r="C13" s="144">
        <v>0</v>
      </c>
      <c r="D13" s="144">
        <v>0</v>
      </c>
      <c r="E13" s="114">
        <f t="shared" si="0"/>
        <v>27</v>
      </c>
      <c r="F13" s="41"/>
      <c r="G13" s="11"/>
      <c r="H13" s="11"/>
      <c r="I13" s="11"/>
    </row>
    <row r="14" spans="1:9" s="88" customFormat="1" ht="12" customHeight="1">
      <c r="A14" s="81" t="s">
        <v>3299</v>
      </c>
      <c r="B14" s="144">
        <v>64</v>
      </c>
      <c r="C14" s="144">
        <v>5</v>
      </c>
      <c r="D14" s="144">
        <v>0</v>
      </c>
      <c r="E14" s="114">
        <f t="shared" si="0"/>
        <v>69</v>
      </c>
      <c r="F14" s="41"/>
      <c r="G14" s="11"/>
      <c r="H14" s="11"/>
      <c r="I14" s="11"/>
    </row>
    <row r="15" spans="1:9" s="88" customFormat="1" ht="12" customHeight="1">
      <c r="A15" s="81" t="s">
        <v>3300</v>
      </c>
      <c r="B15" s="144">
        <v>8</v>
      </c>
      <c r="C15" s="144">
        <v>0</v>
      </c>
      <c r="D15" s="144">
        <v>0</v>
      </c>
      <c r="E15" s="114">
        <f t="shared" si="0"/>
        <v>8</v>
      </c>
      <c r="F15" s="41"/>
      <c r="G15" s="11"/>
      <c r="H15" s="11"/>
      <c r="I15" s="11"/>
    </row>
    <row r="16" spans="1:9" s="88" customFormat="1" ht="12" customHeight="1">
      <c r="A16" s="81" t="s">
        <v>3301</v>
      </c>
      <c r="B16" s="144">
        <v>33</v>
      </c>
      <c r="C16" s="144">
        <v>0</v>
      </c>
      <c r="D16" s="144">
        <v>0</v>
      </c>
      <c r="E16" s="114">
        <f t="shared" si="0"/>
        <v>33</v>
      </c>
      <c r="F16" s="41"/>
      <c r="G16" s="11"/>
      <c r="H16" s="11"/>
      <c r="I16" s="11"/>
    </row>
    <row r="17" spans="1:9" s="88" customFormat="1" ht="12" customHeight="1">
      <c r="A17" s="81" t="s">
        <v>3302</v>
      </c>
      <c r="B17" s="144">
        <v>55</v>
      </c>
      <c r="C17" s="144">
        <v>0</v>
      </c>
      <c r="D17" s="144">
        <v>0</v>
      </c>
      <c r="E17" s="114">
        <f t="shared" si="0"/>
        <v>55</v>
      </c>
      <c r="F17" s="40"/>
      <c r="G17" s="11"/>
      <c r="H17" s="11"/>
      <c r="I17" s="11"/>
    </row>
    <row r="18" spans="1:9" s="88" customFormat="1" ht="12" customHeight="1">
      <c r="A18" s="81" t="s">
        <v>3303</v>
      </c>
      <c r="B18" s="144">
        <v>19</v>
      </c>
      <c r="C18" s="144">
        <v>0</v>
      </c>
      <c r="D18" s="144">
        <v>0</v>
      </c>
      <c r="E18" s="114">
        <f t="shared" si="0"/>
        <v>19</v>
      </c>
      <c r="F18" s="41"/>
      <c r="G18" s="11"/>
      <c r="H18" s="11"/>
      <c r="I18" s="11"/>
    </row>
    <row r="19" spans="1:9" s="88" customFormat="1" ht="12" customHeight="1">
      <c r="A19" s="81" t="s">
        <v>3304</v>
      </c>
      <c r="B19" s="144">
        <v>382</v>
      </c>
      <c r="C19" s="144">
        <v>0</v>
      </c>
      <c r="D19" s="144">
        <v>0</v>
      </c>
      <c r="E19" s="114">
        <f t="shared" si="0"/>
        <v>382</v>
      </c>
      <c r="F19" s="41"/>
      <c r="G19" s="11"/>
      <c r="H19" s="11"/>
      <c r="I19" s="11"/>
    </row>
    <row r="20" spans="1:9" s="88" customFormat="1" ht="12" customHeight="1">
      <c r="A20" s="81" t="s">
        <v>3305</v>
      </c>
      <c r="B20" s="144">
        <v>119</v>
      </c>
      <c r="C20" s="144">
        <v>1</v>
      </c>
      <c r="D20" s="144">
        <v>0</v>
      </c>
      <c r="E20" s="114">
        <f t="shared" si="0"/>
        <v>120</v>
      </c>
      <c r="F20" s="41"/>
      <c r="G20" s="11"/>
      <c r="H20" s="11"/>
      <c r="I20" s="11"/>
    </row>
    <row r="21" spans="1:9" s="88" customFormat="1" ht="12" customHeight="1">
      <c r="A21" s="81" t="s">
        <v>3306</v>
      </c>
      <c r="B21" s="144">
        <v>101</v>
      </c>
      <c r="C21" s="144">
        <v>0</v>
      </c>
      <c r="D21" s="144">
        <v>0</v>
      </c>
      <c r="E21" s="114">
        <f t="shared" si="0"/>
        <v>101</v>
      </c>
      <c r="F21" s="41"/>
      <c r="G21" s="11"/>
      <c r="H21" s="11"/>
      <c r="I21" s="11"/>
    </row>
    <row r="22" spans="1:9" s="88" customFormat="1" ht="12" customHeight="1">
      <c r="A22" s="81" t="s">
        <v>3307</v>
      </c>
      <c r="B22" s="144">
        <v>11</v>
      </c>
      <c r="C22" s="144">
        <v>0</v>
      </c>
      <c r="D22" s="144">
        <v>1</v>
      </c>
      <c r="E22" s="114">
        <f t="shared" si="0"/>
        <v>12</v>
      </c>
      <c r="F22" s="41"/>
      <c r="G22" s="11"/>
      <c r="H22" s="11"/>
      <c r="I22" s="11"/>
    </row>
    <row r="23" spans="1:9" s="88" customFormat="1" ht="12" customHeight="1">
      <c r="A23" s="81" t="s">
        <v>3502</v>
      </c>
      <c r="B23" s="144">
        <v>6</v>
      </c>
      <c r="C23" s="144">
        <v>0</v>
      </c>
      <c r="D23" s="144">
        <v>0</v>
      </c>
      <c r="E23" s="114">
        <f t="shared" si="0"/>
        <v>6</v>
      </c>
      <c r="F23" s="41"/>
      <c r="G23" s="11"/>
      <c r="H23" s="11"/>
      <c r="I23" s="11"/>
    </row>
    <row r="24" spans="1:9" s="88" customFormat="1" ht="12" customHeight="1">
      <c r="A24" s="81" t="s">
        <v>3503</v>
      </c>
      <c r="B24" s="144">
        <v>7</v>
      </c>
      <c r="C24" s="144">
        <v>0</v>
      </c>
      <c r="D24" s="144">
        <v>0</v>
      </c>
      <c r="E24" s="114">
        <f t="shared" si="0"/>
        <v>7</v>
      </c>
      <c r="F24" s="41"/>
      <c r="G24" s="11"/>
      <c r="H24" s="11"/>
      <c r="I24" s="11"/>
    </row>
    <row r="25" spans="1:9" s="88" customFormat="1" ht="12" customHeight="1">
      <c r="A25" s="81" t="s">
        <v>3651</v>
      </c>
      <c r="B25" s="144">
        <v>6</v>
      </c>
      <c r="C25" s="144">
        <v>0</v>
      </c>
      <c r="D25" s="144">
        <v>0</v>
      </c>
      <c r="E25" s="114">
        <f t="shared" si="0"/>
        <v>6</v>
      </c>
      <c r="F25" s="41"/>
      <c r="G25" s="11"/>
      <c r="H25" s="11"/>
      <c r="I25" s="11"/>
    </row>
    <row r="26" spans="1:9" s="15" customFormat="1" ht="12" customHeight="1">
      <c r="A26" s="81" t="s">
        <v>3308</v>
      </c>
      <c r="B26" s="144">
        <v>186</v>
      </c>
      <c r="C26" s="144">
        <v>0</v>
      </c>
      <c r="D26" s="144">
        <v>0</v>
      </c>
      <c r="E26" s="114">
        <f t="shared" si="0"/>
        <v>186</v>
      </c>
      <c r="F26" s="40"/>
      <c r="G26" s="11"/>
      <c r="H26" s="11"/>
      <c r="I26" s="11"/>
    </row>
    <row r="27" spans="1:9" s="15" customFormat="1" ht="12" customHeight="1">
      <c r="A27" s="81" t="s">
        <v>3309</v>
      </c>
      <c r="B27" s="144">
        <v>161</v>
      </c>
      <c r="C27" s="144">
        <v>0</v>
      </c>
      <c r="D27" s="144">
        <v>0</v>
      </c>
      <c r="E27" s="114">
        <f t="shared" si="0"/>
        <v>161</v>
      </c>
      <c r="F27" s="41"/>
      <c r="G27" s="11"/>
      <c r="H27" s="11"/>
      <c r="I27" s="11"/>
    </row>
    <row r="28" spans="1:9" s="15" customFormat="1" ht="12" customHeight="1">
      <c r="A28" s="81" t="s">
        <v>3310</v>
      </c>
      <c r="B28" s="144">
        <v>223</v>
      </c>
      <c r="C28" s="144">
        <v>1</v>
      </c>
      <c r="D28" s="144">
        <v>0</v>
      </c>
      <c r="E28" s="114">
        <f t="shared" si="0"/>
        <v>224</v>
      </c>
      <c r="F28" s="41"/>
      <c r="G28" s="11"/>
      <c r="H28" s="11"/>
      <c r="I28" s="11"/>
    </row>
    <row r="29" spans="1:9" s="15" customFormat="1" ht="12" customHeight="1">
      <c r="A29" s="81" t="s">
        <v>3311</v>
      </c>
      <c r="B29" s="144">
        <v>432</v>
      </c>
      <c r="C29" s="144">
        <v>1</v>
      </c>
      <c r="D29" s="144">
        <v>0</v>
      </c>
      <c r="E29" s="114">
        <f t="shared" si="0"/>
        <v>433</v>
      </c>
      <c r="F29" s="41"/>
      <c r="G29" s="11"/>
      <c r="H29" s="11"/>
      <c r="I29" s="11"/>
    </row>
    <row r="30" spans="1:9" s="15" customFormat="1" ht="12" customHeight="1">
      <c r="A30" s="81" t="s">
        <v>3312</v>
      </c>
      <c r="B30" s="144">
        <v>157</v>
      </c>
      <c r="C30" s="144">
        <v>1</v>
      </c>
      <c r="D30" s="144">
        <v>0</v>
      </c>
      <c r="E30" s="114">
        <f t="shared" si="0"/>
        <v>158</v>
      </c>
      <c r="F30" s="41"/>
      <c r="G30" s="11"/>
      <c r="H30" s="11"/>
      <c r="I30" s="11"/>
    </row>
    <row r="31" spans="1:9" s="15" customFormat="1" ht="12" customHeight="1">
      <c r="A31" s="81" t="s">
        <v>3504</v>
      </c>
      <c r="B31" s="144">
        <v>13</v>
      </c>
      <c r="C31" s="144">
        <v>0</v>
      </c>
      <c r="D31" s="144">
        <v>0</v>
      </c>
      <c r="E31" s="114">
        <f t="shared" si="0"/>
        <v>13</v>
      </c>
      <c r="F31" s="41"/>
      <c r="G31" s="11"/>
      <c r="H31" s="11"/>
      <c r="I31" s="11"/>
    </row>
    <row r="32" spans="1:9" s="15" customFormat="1" ht="12" customHeight="1">
      <c r="A32" s="81" t="s">
        <v>3313</v>
      </c>
      <c r="B32" s="144">
        <v>28</v>
      </c>
      <c r="C32" s="144">
        <v>0</v>
      </c>
      <c r="D32" s="144">
        <v>0</v>
      </c>
      <c r="E32" s="114">
        <f t="shared" si="0"/>
        <v>28</v>
      </c>
      <c r="F32" s="41"/>
      <c r="G32" s="11"/>
      <c r="H32" s="11"/>
      <c r="I32" s="11"/>
    </row>
    <row r="33" spans="1:9" s="15" customFormat="1" ht="12" customHeight="1">
      <c r="A33" s="81" t="s">
        <v>3314</v>
      </c>
      <c r="B33" s="144">
        <v>21</v>
      </c>
      <c r="C33" s="144">
        <v>0</v>
      </c>
      <c r="D33" s="144">
        <v>0</v>
      </c>
      <c r="E33" s="114">
        <f t="shared" si="0"/>
        <v>21</v>
      </c>
      <c r="F33" s="41"/>
      <c r="G33" s="11"/>
      <c r="H33" s="11"/>
      <c r="I33" s="11"/>
    </row>
    <row r="34" spans="1:9" s="15" customFormat="1" ht="12" customHeight="1">
      <c r="A34" s="81" t="s">
        <v>3315</v>
      </c>
      <c r="B34" s="144">
        <v>359</v>
      </c>
      <c r="C34" s="144">
        <v>3</v>
      </c>
      <c r="D34" s="144">
        <v>0</v>
      </c>
      <c r="E34" s="114">
        <f t="shared" si="0"/>
        <v>362</v>
      </c>
      <c r="F34" s="41"/>
      <c r="G34" s="11"/>
      <c r="H34" s="11"/>
      <c r="I34" s="11"/>
    </row>
    <row r="35" spans="1:9" s="15" customFormat="1" ht="12" customHeight="1">
      <c r="A35" s="81" t="s">
        <v>3316</v>
      </c>
      <c r="B35" s="144">
        <v>183</v>
      </c>
      <c r="C35" s="144">
        <v>0</v>
      </c>
      <c r="D35" s="144">
        <v>0</v>
      </c>
      <c r="E35" s="114">
        <f t="shared" si="0"/>
        <v>183</v>
      </c>
      <c r="F35" s="40"/>
      <c r="G35" s="11"/>
      <c r="H35" s="11"/>
      <c r="I35" s="11"/>
    </row>
    <row r="36" spans="1:9" s="15" customFormat="1" ht="12" customHeight="1">
      <c r="A36" s="81" t="s">
        <v>3317</v>
      </c>
      <c r="B36" s="144">
        <v>132</v>
      </c>
      <c r="C36" s="144">
        <v>0</v>
      </c>
      <c r="D36" s="144">
        <v>0</v>
      </c>
      <c r="E36" s="114">
        <f t="shared" si="0"/>
        <v>132</v>
      </c>
      <c r="F36" s="41"/>
      <c r="G36" s="11"/>
      <c r="H36" s="11"/>
      <c r="I36" s="11"/>
    </row>
    <row r="37" spans="1:9" s="15" customFormat="1" ht="12" customHeight="1">
      <c r="A37" s="81" t="s">
        <v>3318</v>
      </c>
      <c r="B37" s="144">
        <v>26</v>
      </c>
      <c r="C37" s="144">
        <v>1</v>
      </c>
      <c r="D37" s="144">
        <v>0</v>
      </c>
      <c r="E37" s="114">
        <f t="shared" si="0"/>
        <v>27</v>
      </c>
      <c r="F37" s="41"/>
      <c r="G37" s="11"/>
      <c r="H37" s="11"/>
      <c r="I37" s="11"/>
    </row>
    <row r="38" spans="1:9" s="15" customFormat="1" ht="12" customHeight="1">
      <c r="A38" s="81" t="s">
        <v>3319</v>
      </c>
      <c r="B38" s="144">
        <v>14</v>
      </c>
      <c r="C38" s="144">
        <v>0</v>
      </c>
      <c r="D38" s="144">
        <v>0</v>
      </c>
      <c r="E38" s="114">
        <f t="shared" si="0"/>
        <v>14</v>
      </c>
      <c r="F38" s="41"/>
      <c r="G38" s="11"/>
      <c r="H38" s="11"/>
      <c r="I38" s="11"/>
    </row>
    <row r="39" spans="1:9" s="15" customFormat="1" ht="12" customHeight="1">
      <c r="A39" s="82" t="s">
        <v>3320</v>
      </c>
      <c r="B39" s="317">
        <v>60</v>
      </c>
      <c r="C39" s="317">
        <v>0</v>
      </c>
      <c r="D39" s="317">
        <v>0</v>
      </c>
      <c r="E39" s="114">
        <f t="shared" si="0"/>
        <v>60</v>
      </c>
      <c r="F39" s="41"/>
      <c r="G39" s="11"/>
      <c r="H39" s="11"/>
      <c r="I39" s="11"/>
    </row>
    <row r="40" spans="1:9" s="15" customFormat="1" ht="12" customHeight="1">
      <c r="A40" s="82" t="s">
        <v>3457</v>
      </c>
      <c r="B40" s="317">
        <v>889</v>
      </c>
      <c r="C40" s="317">
        <v>0</v>
      </c>
      <c r="D40" s="317">
        <v>1</v>
      </c>
      <c r="E40" s="114">
        <f t="shared" si="0"/>
        <v>890</v>
      </c>
      <c r="F40" s="41"/>
      <c r="G40" s="11"/>
      <c r="H40" s="11"/>
      <c r="I40" s="11"/>
    </row>
    <row r="41" spans="1:9" s="15" customFormat="1" ht="12" customHeight="1">
      <c r="A41" s="82" t="s">
        <v>3321</v>
      </c>
      <c r="B41" s="317">
        <v>93</v>
      </c>
      <c r="C41" s="317">
        <v>0</v>
      </c>
      <c r="D41" s="317">
        <v>2</v>
      </c>
      <c r="E41" s="114">
        <f t="shared" si="0"/>
        <v>95</v>
      </c>
      <c r="F41" s="41"/>
      <c r="G41" s="11"/>
      <c r="H41" s="11"/>
      <c r="I41" s="11"/>
    </row>
    <row r="42" spans="1:9" s="15" customFormat="1" ht="12" customHeight="1">
      <c r="A42" s="82" t="s">
        <v>3418</v>
      </c>
      <c r="B42" s="317">
        <v>2</v>
      </c>
      <c r="C42" s="317">
        <v>1</v>
      </c>
      <c r="D42" s="317">
        <v>0</v>
      </c>
      <c r="E42" s="114">
        <f t="shared" si="0"/>
        <v>3</v>
      </c>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E35" sqref="E35:E36"/>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30" t="s">
        <v>33</v>
      </c>
      <c r="B1" s="343"/>
      <c r="C1" s="343"/>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 t="shared" ref="B9:D9" si="0">SUM(B11:B40)</f>
        <v>272</v>
      </c>
      <c r="C9" s="65">
        <f t="shared" si="0"/>
        <v>2</v>
      </c>
      <c r="D9" s="65">
        <f t="shared" si="0"/>
        <v>0</v>
      </c>
      <c r="E9" s="65">
        <f>SUM(E11:E40)</f>
        <v>274</v>
      </c>
      <c r="F9" s="10"/>
    </row>
    <row r="10" spans="1:9" s="8" customFormat="1" ht="9" customHeight="1">
      <c r="A10" s="62"/>
      <c r="B10" s="66"/>
      <c r="C10" s="66"/>
      <c r="D10" s="66"/>
      <c r="E10" s="65"/>
    </row>
    <row r="11" spans="1:9" s="88" customFormat="1" ht="12" customHeight="1">
      <c r="A11" s="82" t="s">
        <v>3298</v>
      </c>
      <c r="B11" s="96">
        <v>3</v>
      </c>
      <c r="C11" s="96">
        <v>0</v>
      </c>
      <c r="D11" s="96">
        <v>0</v>
      </c>
      <c r="E11" s="65">
        <f t="shared" ref="E11:E30" si="1">SUM(B11:D11)</f>
        <v>3</v>
      </c>
      <c r="F11" s="40"/>
      <c r="G11" s="11"/>
      <c r="H11" s="11"/>
      <c r="I11" s="11"/>
    </row>
    <row r="12" spans="1:9" s="88" customFormat="1" ht="12" customHeight="1">
      <c r="A12" s="82" t="s">
        <v>3300</v>
      </c>
      <c r="B12" s="96">
        <v>1</v>
      </c>
      <c r="C12" s="96">
        <v>0</v>
      </c>
      <c r="D12" s="96">
        <v>0</v>
      </c>
      <c r="E12" s="65">
        <f t="shared" si="1"/>
        <v>1</v>
      </c>
      <c r="F12" s="40"/>
      <c r="G12" s="11"/>
      <c r="H12" s="11"/>
      <c r="I12" s="11"/>
    </row>
    <row r="13" spans="1:9" s="88" customFormat="1" ht="12" customHeight="1">
      <c r="A13" s="82" t="s">
        <v>3301</v>
      </c>
      <c r="B13" s="96">
        <v>2</v>
      </c>
      <c r="C13" s="96">
        <v>0</v>
      </c>
      <c r="D13" s="96">
        <v>0</v>
      </c>
      <c r="E13" s="65">
        <f t="shared" si="1"/>
        <v>2</v>
      </c>
      <c r="F13" s="40"/>
      <c r="G13" s="11"/>
      <c r="H13" s="11"/>
      <c r="I13" s="11"/>
    </row>
    <row r="14" spans="1:9" s="88" customFormat="1" ht="12" customHeight="1">
      <c r="A14" s="82" t="s">
        <v>3302</v>
      </c>
      <c r="B14" s="96">
        <v>46</v>
      </c>
      <c r="C14" s="96">
        <v>0</v>
      </c>
      <c r="D14" s="96">
        <v>0</v>
      </c>
      <c r="E14" s="65">
        <f t="shared" si="1"/>
        <v>46</v>
      </c>
      <c r="F14" s="40"/>
      <c r="G14" s="11"/>
      <c r="H14" s="11"/>
      <c r="I14" s="11"/>
    </row>
    <row r="15" spans="1:9" s="88" customFormat="1" ht="12" customHeight="1">
      <c r="A15" s="82" t="s">
        <v>3303</v>
      </c>
      <c r="B15" s="96">
        <v>27</v>
      </c>
      <c r="C15" s="96">
        <v>0</v>
      </c>
      <c r="D15" s="96">
        <v>0</v>
      </c>
      <c r="E15" s="65">
        <f t="shared" si="1"/>
        <v>27</v>
      </c>
      <c r="F15" s="40"/>
      <c r="G15" s="11"/>
      <c r="H15" s="11"/>
      <c r="I15" s="11"/>
    </row>
    <row r="16" spans="1:9" s="88" customFormat="1" ht="12" customHeight="1">
      <c r="A16" s="82" t="s">
        <v>3304</v>
      </c>
      <c r="B16" s="96">
        <v>12</v>
      </c>
      <c r="C16" s="96">
        <v>0</v>
      </c>
      <c r="D16" s="96">
        <v>0</v>
      </c>
      <c r="E16" s="65">
        <f t="shared" si="1"/>
        <v>12</v>
      </c>
      <c r="F16" s="40"/>
      <c r="G16" s="11"/>
      <c r="H16" s="11"/>
      <c r="I16" s="11"/>
    </row>
    <row r="17" spans="1:9" s="88" customFormat="1" ht="12" customHeight="1">
      <c r="A17" s="82" t="s">
        <v>3305</v>
      </c>
      <c r="B17" s="96">
        <v>9</v>
      </c>
      <c r="C17" s="96">
        <v>1</v>
      </c>
      <c r="D17" s="96">
        <v>0</v>
      </c>
      <c r="E17" s="65">
        <f t="shared" si="1"/>
        <v>10</v>
      </c>
      <c r="F17" s="40"/>
      <c r="G17" s="11"/>
      <c r="H17" s="11"/>
      <c r="I17" s="11"/>
    </row>
    <row r="18" spans="1:9" s="88" customFormat="1" ht="12" customHeight="1">
      <c r="A18" s="82" t="s">
        <v>3306</v>
      </c>
      <c r="B18" s="96">
        <v>13</v>
      </c>
      <c r="C18" s="96">
        <v>0</v>
      </c>
      <c r="D18" s="96">
        <v>0</v>
      </c>
      <c r="E18" s="65">
        <f t="shared" si="1"/>
        <v>13</v>
      </c>
      <c r="F18" s="40"/>
      <c r="G18" s="11"/>
      <c r="H18" s="11"/>
      <c r="I18" s="11"/>
    </row>
    <row r="19" spans="1:9" s="88" customFormat="1" ht="12" customHeight="1">
      <c r="A19" s="82" t="s">
        <v>3307</v>
      </c>
      <c r="B19" s="96">
        <v>1</v>
      </c>
      <c r="C19" s="96">
        <v>0</v>
      </c>
      <c r="D19" s="96">
        <v>0</v>
      </c>
      <c r="E19" s="65">
        <f t="shared" si="1"/>
        <v>1</v>
      </c>
      <c r="F19" s="40"/>
      <c r="G19" s="11"/>
      <c r="H19" s="11"/>
      <c r="I19" s="11"/>
    </row>
    <row r="20" spans="1:9" s="88" customFormat="1" ht="12" customHeight="1">
      <c r="A20" s="82" t="s">
        <v>3502</v>
      </c>
      <c r="B20" s="96">
        <v>2</v>
      </c>
      <c r="C20" s="96">
        <v>0</v>
      </c>
      <c r="D20" s="96">
        <v>0</v>
      </c>
      <c r="E20" s="65">
        <f t="shared" si="1"/>
        <v>2</v>
      </c>
      <c r="F20" s="40"/>
      <c r="G20" s="11"/>
      <c r="H20" s="11"/>
      <c r="I20" s="11"/>
    </row>
    <row r="21" spans="1:9" s="88" customFormat="1" ht="12" customHeight="1">
      <c r="A21" s="82" t="s">
        <v>3308</v>
      </c>
      <c r="B21" s="96">
        <v>4</v>
      </c>
      <c r="C21" s="96">
        <v>0</v>
      </c>
      <c r="D21" s="96">
        <v>0</v>
      </c>
      <c r="E21" s="65">
        <f t="shared" si="1"/>
        <v>4</v>
      </c>
      <c r="F21" s="40"/>
      <c r="G21" s="11"/>
      <c r="H21" s="11"/>
      <c r="I21" s="11"/>
    </row>
    <row r="22" spans="1:9" s="88" customFormat="1" ht="12" customHeight="1">
      <c r="A22" s="82" t="s">
        <v>3309</v>
      </c>
      <c r="B22" s="96">
        <v>6</v>
      </c>
      <c r="C22" s="96">
        <v>0</v>
      </c>
      <c r="D22" s="96">
        <v>0</v>
      </c>
      <c r="E22" s="65">
        <f t="shared" si="1"/>
        <v>6</v>
      </c>
      <c r="F22" s="40"/>
      <c r="G22" s="11"/>
      <c r="H22" s="11"/>
      <c r="I22" s="11"/>
    </row>
    <row r="23" spans="1:9" s="88" customFormat="1" ht="12" customHeight="1">
      <c r="A23" s="82" t="s">
        <v>3310</v>
      </c>
      <c r="B23" s="96">
        <v>3</v>
      </c>
      <c r="C23" s="96">
        <v>0</v>
      </c>
      <c r="D23" s="96">
        <v>0</v>
      </c>
      <c r="E23" s="65">
        <f t="shared" si="1"/>
        <v>3</v>
      </c>
      <c r="F23" s="40"/>
      <c r="G23" s="11"/>
      <c r="H23" s="11"/>
      <c r="I23" s="11"/>
    </row>
    <row r="24" spans="1:9" s="88" customFormat="1" ht="12" customHeight="1">
      <c r="A24" s="82" t="s">
        <v>3311</v>
      </c>
      <c r="B24" s="96">
        <v>7</v>
      </c>
      <c r="C24" s="96">
        <v>0</v>
      </c>
      <c r="D24" s="96">
        <v>0</v>
      </c>
      <c r="E24" s="65">
        <f t="shared" si="1"/>
        <v>7</v>
      </c>
      <c r="F24" s="40"/>
      <c r="G24" s="11"/>
      <c r="H24" s="11"/>
      <c r="I24" s="11"/>
    </row>
    <row r="25" spans="1:9" s="88" customFormat="1" ht="12" customHeight="1">
      <c r="A25" s="82" t="s">
        <v>3312</v>
      </c>
      <c r="B25" s="96">
        <v>7</v>
      </c>
      <c r="C25" s="96">
        <v>0</v>
      </c>
      <c r="D25" s="96">
        <v>0</v>
      </c>
      <c r="E25" s="65">
        <f t="shared" si="1"/>
        <v>7</v>
      </c>
      <c r="F25" s="40"/>
      <c r="G25" s="11"/>
      <c r="H25" s="11"/>
      <c r="I25" s="11"/>
    </row>
    <row r="26" spans="1:9" s="88" customFormat="1" ht="12" customHeight="1">
      <c r="A26" s="82" t="s">
        <v>3504</v>
      </c>
      <c r="B26" s="96">
        <v>1</v>
      </c>
      <c r="C26" s="96">
        <v>0</v>
      </c>
      <c r="D26" s="96">
        <v>0</v>
      </c>
      <c r="E26" s="65">
        <f t="shared" si="1"/>
        <v>1</v>
      </c>
      <c r="F26" s="40"/>
      <c r="G26" s="11"/>
      <c r="H26" s="11"/>
      <c r="I26" s="11"/>
    </row>
    <row r="27" spans="1:9" s="88" customFormat="1" ht="12" customHeight="1">
      <c r="A27" s="82" t="s">
        <v>3313</v>
      </c>
      <c r="B27" s="96">
        <v>1</v>
      </c>
      <c r="C27" s="96">
        <v>0</v>
      </c>
      <c r="D27" s="96">
        <v>0</v>
      </c>
      <c r="E27" s="65">
        <f t="shared" si="1"/>
        <v>1</v>
      </c>
      <c r="F27" s="40"/>
      <c r="G27" s="11"/>
      <c r="H27" s="11"/>
      <c r="I27" s="11"/>
    </row>
    <row r="28" spans="1:9" s="88" customFormat="1" ht="12" customHeight="1">
      <c r="A28" s="82" t="s">
        <v>3314</v>
      </c>
      <c r="B28" s="96">
        <v>2</v>
      </c>
      <c r="C28" s="96">
        <v>0</v>
      </c>
      <c r="D28" s="96">
        <v>0</v>
      </c>
      <c r="E28" s="65">
        <f t="shared" si="1"/>
        <v>2</v>
      </c>
      <c r="F28" s="40"/>
      <c r="G28" s="11"/>
      <c r="H28" s="11"/>
      <c r="I28" s="11"/>
    </row>
    <row r="29" spans="1:9" s="88" customFormat="1" ht="12" customHeight="1">
      <c r="A29" s="82" t="s">
        <v>3315</v>
      </c>
      <c r="B29" s="96">
        <v>28</v>
      </c>
      <c r="C29" s="96">
        <v>1</v>
      </c>
      <c r="D29" s="96">
        <v>0</v>
      </c>
      <c r="E29" s="65">
        <f t="shared" si="1"/>
        <v>29</v>
      </c>
      <c r="F29" s="40"/>
      <c r="G29" s="11"/>
      <c r="H29" s="11"/>
      <c r="I29" s="11"/>
    </row>
    <row r="30" spans="1:9" s="88" customFormat="1" ht="12" customHeight="1">
      <c r="A30" s="82" t="s">
        <v>3316</v>
      </c>
      <c r="B30" s="96">
        <v>38</v>
      </c>
      <c r="C30" s="96">
        <v>0</v>
      </c>
      <c r="D30" s="96">
        <v>0</v>
      </c>
      <c r="E30" s="65">
        <f t="shared" si="1"/>
        <v>38</v>
      </c>
      <c r="F30" s="40"/>
      <c r="G30" s="11"/>
      <c r="H30" s="11"/>
      <c r="I30" s="11"/>
    </row>
    <row r="31" spans="1:9" s="88" customFormat="1" ht="12" customHeight="1">
      <c r="A31" s="82" t="s">
        <v>3317</v>
      </c>
      <c r="B31" s="96">
        <v>9</v>
      </c>
      <c r="C31" s="96">
        <v>0</v>
      </c>
      <c r="D31" s="96">
        <v>0</v>
      </c>
      <c r="E31" s="65">
        <f t="shared" ref="E31:E36" si="2">SUM(B31:D31)</f>
        <v>9</v>
      </c>
      <c r="F31" s="40"/>
      <c r="G31" s="11"/>
      <c r="H31" s="11"/>
      <c r="I31" s="11"/>
    </row>
    <row r="32" spans="1:9" s="88" customFormat="1" ht="12" customHeight="1">
      <c r="A32" s="82" t="s">
        <v>3318</v>
      </c>
      <c r="B32" s="96">
        <v>1</v>
      </c>
      <c r="C32" s="96">
        <v>0</v>
      </c>
      <c r="D32" s="96">
        <v>0</v>
      </c>
      <c r="E32" s="65">
        <f t="shared" si="2"/>
        <v>1</v>
      </c>
      <c r="F32" s="40"/>
      <c r="G32" s="11"/>
      <c r="H32" s="11"/>
      <c r="I32" s="11"/>
    </row>
    <row r="33" spans="1:9" s="88" customFormat="1" ht="12" customHeight="1">
      <c r="A33" s="82" t="s">
        <v>3320</v>
      </c>
      <c r="B33" s="96">
        <v>4</v>
      </c>
      <c r="C33" s="96">
        <v>0</v>
      </c>
      <c r="D33" s="96">
        <v>0</v>
      </c>
      <c r="E33" s="65">
        <f t="shared" si="2"/>
        <v>4</v>
      </c>
      <c r="F33" s="40"/>
      <c r="G33" s="11"/>
      <c r="H33" s="11"/>
      <c r="I33" s="11"/>
    </row>
    <row r="34" spans="1:9" s="88" customFormat="1" ht="12" customHeight="1">
      <c r="A34" s="82" t="s">
        <v>3457</v>
      </c>
      <c r="B34" s="96">
        <v>1</v>
      </c>
      <c r="C34" s="96">
        <v>0</v>
      </c>
      <c r="D34" s="96">
        <v>0</v>
      </c>
      <c r="E34" s="65">
        <f t="shared" si="2"/>
        <v>1</v>
      </c>
      <c r="F34" s="40"/>
      <c r="G34" s="11"/>
      <c r="H34" s="11"/>
      <c r="I34" s="11"/>
    </row>
    <row r="35" spans="1:9" s="88" customFormat="1" ht="12" customHeight="1">
      <c r="A35" s="82" t="s">
        <v>3321</v>
      </c>
      <c r="B35" s="96">
        <v>43</v>
      </c>
      <c r="C35" s="96">
        <v>0</v>
      </c>
      <c r="D35" s="96">
        <v>0</v>
      </c>
      <c r="E35" s="65">
        <f t="shared" si="2"/>
        <v>43</v>
      </c>
      <c r="F35" s="40"/>
      <c r="G35" s="11"/>
      <c r="H35" s="11"/>
      <c r="I35" s="11"/>
    </row>
    <row r="36" spans="1:9" s="88" customFormat="1" ht="12" customHeight="1">
      <c r="A36" s="82" t="s">
        <v>3418</v>
      </c>
      <c r="B36" s="96">
        <v>1</v>
      </c>
      <c r="C36" s="96">
        <v>0</v>
      </c>
      <c r="D36" s="96">
        <v>0</v>
      </c>
      <c r="E36" s="65">
        <f t="shared" si="2"/>
        <v>1</v>
      </c>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E28" sqref="E28"/>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128"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SUM(B11:B41)</f>
        <v>3833</v>
      </c>
      <c r="C9" s="65">
        <f>SUM(C11:C41)</f>
        <v>17</v>
      </c>
      <c r="D9" s="65">
        <f>SUM(D11:D41)</f>
        <v>5</v>
      </c>
      <c r="E9" s="65">
        <f>SUM(B9:D9)</f>
        <v>3855</v>
      </c>
      <c r="F9" s="10"/>
    </row>
    <row r="10" spans="1:9" s="8" customFormat="1" ht="9" customHeight="1">
      <c r="A10" s="62"/>
      <c r="B10" s="66"/>
      <c r="C10" s="66"/>
      <c r="D10" s="66"/>
      <c r="E10" s="65"/>
    </row>
    <row r="11" spans="1:9" s="88" customFormat="1" ht="12" customHeight="1">
      <c r="A11" s="82" t="s">
        <v>3322</v>
      </c>
      <c r="B11" s="96">
        <v>2206</v>
      </c>
      <c r="C11" s="96">
        <v>10</v>
      </c>
      <c r="D11" s="96">
        <v>2</v>
      </c>
      <c r="E11" s="65">
        <f t="shared" ref="E11:E17" si="0">SUM(B11:D11)</f>
        <v>2218</v>
      </c>
      <c r="F11" s="40"/>
      <c r="G11" s="11"/>
      <c r="H11" s="11"/>
      <c r="I11" s="11"/>
    </row>
    <row r="12" spans="1:9" s="88" customFormat="1" ht="12" customHeight="1">
      <c r="A12" s="82" t="s">
        <v>3323</v>
      </c>
      <c r="B12" s="96">
        <v>194</v>
      </c>
      <c r="C12" s="96">
        <v>0</v>
      </c>
      <c r="D12" s="96">
        <v>0</v>
      </c>
      <c r="E12" s="65">
        <f t="shared" si="0"/>
        <v>194</v>
      </c>
      <c r="F12" s="41"/>
      <c r="G12" s="11"/>
      <c r="H12" s="11"/>
      <c r="I12" s="11"/>
    </row>
    <row r="13" spans="1:9" s="88" customFormat="1" ht="12" customHeight="1">
      <c r="A13" s="82" t="s">
        <v>3324</v>
      </c>
      <c r="B13" s="96">
        <v>977</v>
      </c>
      <c r="C13" s="96">
        <v>5</v>
      </c>
      <c r="D13" s="96">
        <v>2</v>
      </c>
      <c r="E13" s="65">
        <f t="shared" si="0"/>
        <v>984</v>
      </c>
      <c r="F13" s="41"/>
      <c r="G13" s="11"/>
      <c r="H13" s="11"/>
      <c r="I13" s="11"/>
    </row>
    <row r="14" spans="1:9" s="88" customFormat="1" ht="12" customHeight="1">
      <c r="A14" s="82" t="s">
        <v>3325</v>
      </c>
      <c r="B14" s="96">
        <v>130</v>
      </c>
      <c r="C14" s="96">
        <v>0</v>
      </c>
      <c r="D14" s="96">
        <v>0</v>
      </c>
      <c r="E14" s="65">
        <f t="shared" si="0"/>
        <v>130</v>
      </c>
      <c r="F14" s="41"/>
      <c r="G14" s="11"/>
      <c r="H14" s="11"/>
      <c r="I14" s="11"/>
    </row>
    <row r="15" spans="1:9" s="88" customFormat="1" ht="12" customHeight="1">
      <c r="A15" s="82" t="s">
        <v>3406</v>
      </c>
      <c r="B15" s="96">
        <v>118</v>
      </c>
      <c r="C15" s="96">
        <v>0</v>
      </c>
      <c r="D15" s="96">
        <v>0</v>
      </c>
      <c r="E15" s="65">
        <f t="shared" si="0"/>
        <v>118</v>
      </c>
      <c r="F15" s="41"/>
      <c r="G15" s="11"/>
      <c r="H15" s="11"/>
      <c r="I15" s="11"/>
    </row>
    <row r="16" spans="1:9" s="88" customFormat="1" ht="12" customHeight="1">
      <c r="A16" s="82" t="s">
        <v>3614</v>
      </c>
      <c r="B16" s="96">
        <v>203</v>
      </c>
      <c r="C16" s="96">
        <v>2</v>
      </c>
      <c r="D16" s="96">
        <v>1</v>
      </c>
      <c r="E16" s="65">
        <f t="shared" si="0"/>
        <v>206</v>
      </c>
      <c r="F16" s="41"/>
      <c r="G16" s="11"/>
      <c r="H16" s="11"/>
      <c r="I16" s="11"/>
    </row>
    <row r="17" spans="1:9" s="88" customFormat="1" ht="12" customHeight="1">
      <c r="A17" s="82" t="s">
        <v>3615</v>
      </c>
      <c r="B17" s="96">
        <v>5</v>
      </c>
      <c r="C17" s="96">
        <v>0</v>
      </c>
      <c r="D17" s="96">
        <v>0</v>
      </c>
      <c r="E17" s="65">
        <f t="shared" si="0"/>
        <v>5</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2"/>
      <c r="B24" s="96"/>
      <c r="C24" s="96"/>
      <c r="D24" s="96"/>
      <c r="E24" s="95"/>
      <c r="F24" s="40"/>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5"/>
      <c r="F26" s="41"/>
      <c r="G26" s="11"/>
      <c r="H26" s="11"/>
      <c r="I26" s="11"/>
    </row>
    <row r="27" spans="1:9" s="15" customFormat="1" ht="12" customHeight="1">
      <c r="A27" s="232"/>
      <c r="B27" s="96"/>
      <c r="C27" s="96"/>
      <c r="D27" s="96"/>
      <c r="E27" s="95"/>
      <c r="F27" s="41"/>
      <c r="G27" s="11"/>
      <c r="H27" s="11"/>
      <c r="I27" s="11"/>
    </row>
    <row r="28" spans="1:9" s="15" customFormat="1" ht="12" customHeight="1">
      <c r="A28" s="232"/>
      <c r="B28" s="96"/>
      <c r="C28" s="96"/>
      <c r="D28" s="96"/>
      <c r="E28" s="95"/>
      <c r="F28" s="41"/>
      <c r="G28" s="11"/>
      <c r="H28" s="11"/>
      <c r="I28" s="11"/>
    </row>
    <row r="29" spans="1:9" s="15" customFormat="1" ht="12" customHeight="1">
      <c r="A29" s="232"/>
      <c r="B29" s="96"/>
      <c r="C29" s="96"/>
      <c r="D29" s="96"/>
      <c r="E29" s="96"/>
      <c r="F29" s="41"/>
      <c r="G29" s="11"/>
      <c r="H29" s="11"/>
      <c r="I29" s="11"/>
    </row>
    <row r="30" spans="1:9" s="15" customFormat="1" ht="12" customHeight="1">
      <c r="A30" s="233"/>
      <c r="B30" s="96"/>
      <c r="C30" s="96"/>
      <c r="D30" s="96"/>
      <c r="E30" s="94"/>
      <c r="F30" s="41"/>
      <c r="G30" s="11"/>
      <c r="H30" s="11"/>
      <c r="I30" s="11"/>
    </row>
    <row r="31" spans="1:9" s="15" customFormat="1" ht="12" customHeight="1">
      <c r="A31" s="234"/>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8"/>
      <c r="B43" s="359"/>
      <c r="C43" s="359"/>
      <c r="D43" s="359"/>
      <c r="E43" s="359"/>
    </row>
    <row r="44" spans="1:9" s="15" customFormat="1" ht="12" customHeight="1">
      <c r="A44" s="356"/>
      <c r="B44" s="357"/>
      <c r="C44" s="357"/>
      <c r="D44" s="357"/>
      <c r="E44" s="357"/>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2"/>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D20" sqref="D20"/>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128"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131"/>
    </row>
    <row r="8" spans="1:9" s="67" customFormat="1" ht="21.75" customHeight="1">
      <c r="A8" s="340"/>
      <c r="B8" s="45" t="s">
        <v>35</v>
      </c>
      <c r="C8" s="45" t="s">
        <v>36</v>
      </c>
      <c r="D8" s="45" t="s">
        <v>37</v>
      </c>
      <c r="E8" s="45" t="s">
        <v>38</v>
      </c>
    </row>
    <row r="9" spans="1:9" s="8" customFormat="1" ht="21" customHeight="1">
      <c r="A9" s="54" t="s">
        <v>38</v>
      </c>
      <c r="B9" s="65">
        <f>SUM(B11:B38)</f>
        <v>272</v>
      </c>
      <c r="C9" s="65">
        <f>SUM(C11:C38)</f>
        <v>2</v>
      </c>
      <c r="D9" s="65">
        <f>SUM(D11:D38)</f>
        <v>0</v>
      </c>
      <c r="E9" s="65">
        <f>SUM(B9:D9)</f>
        <v>274</v>
      </c>
      <c r="F9" s="10"/>
    </row>
    <row r="10" spans="1:9" s="8" customFormat="1" ht="9" customHeight="1">
      <c r="A10" s="62"/>
      <c r="B10" s="66"/>
      <c r="C10" s="66"/>
      <c r="D10" s="66"/>
      <c r="E10" s="65"/>
    </row>
    <row r="11" spans="1:9" s="88" customFormat="1" ht="12" customHeight="1">
      <c r="A11" s="82" t="s">
        <v>3322</v>
      </c>
      <c r="B11" s="96">
        <v>127</v>
      </c>
      <c r="C11" s="96">
        <v>0</v>
      </c>
      <c r="D11" s="96">
        <v>0</v>
      </c>
      <c r="E11" s="65">
        <f t="shared" ref="E11:E17" si="0">SUM(B11:D11)</f>
        <v>127</v>
      </c>
      <c r="F11" s="40"/>
      <c r="G11" s="11"/>
      <c r="H11" s="11"/>
      <c r="I11" s="11"/>
    </row>
    <row r="12" spans="1:9" s="88" customFormat="1" ht="12" customHeight="1">
      <c r="A12" s="82" t="s">
        <v>3323</v>
      </c>
      <c r="B12" s="96">
        <v>44</v>
      </c>
      <c r="C12" s="96">
        <v>0</v>
      </c>
      <c r="D12" s="96">
        <v>0</v>
      </c>
      <c r="E12" s="65">
        <f t="shared" si="0"/>
        <v>44</v>
      </c>
      <c r="F12" s="41"/>
      <c r="G12" s="11"/>
      <c r="H12" s="11"/>
      <c r="I12" s="11"/>
    </row>
    <row r="13" spans="1:9" s="88" customFormat="1" ht="12" customHeight="1">
      <c r="A13" s="82" t="s">
        <v>3324</v>
      </c>
      <c r="B13" s="96">
        <v>61</v>
      </c>
      <c r="C13" s="96">
        <v>0</v>
      </c>
      <c r="D13" s="96">
        <v>0</v>
      </c>
      <c r="E13" s="65">
        <f t="shared" si="0"/>
        <v>61</v>
      </c>
      <c r="F13" s="41"/>
      <c r="G13" s="11"/>
      <c r="H13" s="11"/>
      <c r="I13" s="11"/>
    </row>
    <row r="14" spans="1:9" s="88" customFormat="1" ht="12" customHeight="1">
      <c r="A14" s="82" t="s">
        <v>3325</v>
      </c>
      <c r="B14" s="96">
        <v>18</v>
      </c>
      <c r="C14" s="96">
        <v>2</v>
      </c>
      <c r="D14" s="96">
        <v>0</v>
      </c>
      <c r="E14" s="65">
        <f t="shared" si="0"/>
        <v>20</v>
      </c>
      <c r="F14" s="41"/>
      <c r="G14" s="11"/>
      <c r="H14" s="11"/>
      <c r="I14" s="11"/>
    </row>
    <row r="15" spans="1:9" s="88" customFormat="1" ht="12" customHeight="1">
      <c r="A15" s="82" t="s">
        <v>3406</v>
      </c>
      <c r="B15" s="96">
        <v>12</v>
      </c>
      <c r="C15" s="96">
        <v>0</v>
      </c>
      <c r="D15" s="96">
        <v>0</v>
      </c>
      <c r="E15" s="65">
        <f t="shared" si="0"/>
        <v>12</v>
      </c>
      <c r="F15" s="41"/>
      <c r="G15" s="11"/>
      <c r="H15" s="11"/>
      <c r="I15" s="11"/>
    </row>
    <row r="16" spans="1:9" s="88" customFormat="1" ht="12" customHeight="1">
      <c r="A16" s="82" t="s">
        <v>3614</v>
      </c>
      <c r="B16" s="96">
        <v>10</v>
      </c>
      <c r="C16" s="96">
        <v>0</v>
      </c>
      <c r="D16" s="96">
        <v>0</v>
      </c>
      <c r="E16" s="65">
        <f t="shared" si="0"/>
        <v>10</v>
      </c>
      <c r="F16" s="41"/>
      <c r="G16" s="11"/>
      <c r="H16" s="11"/>
      <c r="I16" s="11"/>
    </row>
    <row r="17" spans="1:9" s="88" customFormat="1" ht="12" customHeight="1">
      <c r="A17" s="81" t="s">
        <v>3615</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2"/>
      <c r="B23" s="96"/>
      <c r="C23" s="96"/>
      <c r="D23" s="96"/>
      <c r="E23" s="95"/>
      <c r="F23" s="41"/>
      <c r="G23" s="11"/>
      <c r="H23" s="11"/>
      <c r="I23" s="11"/>
    </row>
    <row r="24" spans="1:9" s="15" customFormat="1" ht="12" customHeight="1">
      <c r="A24" s="232"/>
      <c r="B24" s="96"/>
      <c r="C24" s="96"/>
      <c r="D24" s="96"/>
      <c r="E24" s="95"/>
      <c r="F24" s="41"/>
      <c r="G24" s="11"/>
      <c r="H24" s="11"/>
      <c r="I24" s="11"/>
    </row>
    <row r="25" spans="1:9" s="15" customFormat="1" ht="12" customHeight="1">
      <c r="A25" s="232"/>
      <c r="B25" s="96"/>
      <c r="C25" s="96"/>
      <c r="D25" s="96"/>
      <c r="E25" s="95"/>
      <c r="F25" s="41"/>
      <c r="G25" s="11"/>
      <c r="H25" s="11"/>
      <c r="I25" s="11"/>
    </row>
    <row r="26" spans="1:9" s="15" customFormat="1" ht="12" customHeight="1">
      <c r="A26" s="232"/>
      <c r="B26" s="96"/>
      <c r="C26" s="96"/>
      <c r="D26" s="96"/>
      <c r="E26" s="96"/>
      <c r="F26" s="41"/>
      <c r="G26" s="11"/>
      <c r="H26" s="11"/>
      <c r="I26" s="11"/>
    </row>
    <row r="27" spans="1:9" s="15" customFormat="1" ht="12" customHeight="1">
      <c r="A27" s="232"/>
      <c r="B27" s="96"/>
      <c r="C27" s="96"/>
      <c r="D27" s="96"/>
      <c r="E27" s="94"/>
      <c r="F27" s="41"/>
      <c r="G27" s="11"/>
      <c r="H27" s="11"/>
      <c r="I27" s="11"/>
    </row>
    <row r="28" spans="1:9" s="15" customFormat="1" ht="12" customHeight="1">
      <c r="A28" s="232"/>
      <c r="B28" s="96"/>
      <c r="C28" s="96"/>
      <c r="D28" s="96"/>
      <c r="E28" s="95"/>
      <c r="F28" s="41"/>
      <c r="G28" s="11"/>
      <c r="H28" s="11"/>
      <c r="I28" s="11"/>
    </row>
    <row r="29" spans="1:9" s="15" customFormat="1" ht="12" customHeight="1">
      <c r="A29" s="233"/>
      <c r="B29" s="96"/>
      <c r="C29" s="96"/>
      <c r="D29" s="96"/>
      <c r="E29" s="95"/>
      <c r="F29" s="41"/>
      <c r="G29" s="11"/>
      <c r="H29" s="11"/>
      <c r="I29" s="11"/>
    </row>
    <row r="30" spans="1:9" s="15" customFormat="1" ht="12" customHeight="1">
      <c r="A30" s="234"/>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8"/>
      <c r="B40" s="359"/>
      <c r="C40" s="359"/>
      <c r="D40" s="359"/>
      <c r="E40" s="359"/>
    </row>
    <row r="41" spans="1:9" s="15" customFormat="1" ht="12" customHeight="1">
      <c r="A41" s="356"/>
      <c r="B41" s="357"/>
      <c r="C41" s="357"/>
      <c r="D41" s="357"/>
      <c r="E41" s="357"/>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2"/>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B11" sqref="B11:D21"/>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0" t="s">
        <v>33</v>
      </c>
      <c r="B1" s="343"/>
      <c r="C1" s="343"/>
      <c r="D1" s="37"/>
      <c r="E1" s="38"/>
      <c r="F1" s="142" t="s">
        <v>102</v>
      </c>
    </row>
    <row r="2" spans="1:11" s="2" customFormat="1" ht="5.25" customHeight="1">
      <c r="A2" s="1"/>
      <c r="B2" s="1"/>
      <c r="C2" s="1"/>
      <c r="D2" s="1"/>
      <c r="E2" s="1"/>
    </row>
    <row r="3" spans="1:11" s="67" customFormat="1" ht="15" customHeight="1">
      <c r="A3" s="42" t="s">
        <v>3405</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7" t="s">
        <v>3664</v>
      </c>
      <c r="B6" s="338"/>
      <c r="C6" s="9"/>
      <c r="D6" s="9"/>
      <c r="E6" s="9"/>
    </row>
    <row r="7" spans="1:11" s="67" customFormat="1" ht="21.75" customHeight="1">
      <c r="A7" s="339"/>
      <c r="B7" s="341"/>
      <c r="C7" s="341"/>
      <c r="D7" s="341"/>
      <c r="E7" s="141"/>
    </row>
    <row r="8" spans="1:11" s="67" customFormat="1" ht="21.75" customHeight="1">
      <c r="A8" s="340"/>
      <c r="B8" s="45" t="s">
        <v>35</v>
      </c>
      <c r="C8" s="45" t="s">
        <v>36</v>
      </c>
      <c r="D8" s="45" t="s">
        <v>37</v>
      </c>
      <c r="E8" s="45" t="s">
        <v>38</v>
      </c>
    </row>
    <row r="9" spans="1:11" s="8" customFormat="1" ht="21" customHeight="1">
      <c r="A9" s="54" t="s">
        <v>38</v>
      </c>
      <c r="B9" s="65">
        <f>SUM(B11:B26)</f>
        <v>3833</v>
      </c>
      <c r="C9" s="65">
        <f>SUM(C11:C26)</f>
        <v>17</v>
      </c>
      <c r="D9" s="65">
        <f>SUM(D11:D26)</f>
        <v>5</v>
      </c>
      <c r="E9" s="65">
        <f>SUM(B9:D9)</f>
        <v>3855</v>
      </c>
      <c r="F9" s="10"/>
    </row>
    <row r="10" spans="1:11" s="8" customFormat="1" ht="9" customHeight="1">
      <c r="A10" s="62"/>
      <c r="B10" s="66"/>
      <c r="C10" s="66"/>
      <c r="D10" s="66"/>
      <c r="E10" s="65"/>
    </row>
    <row r="11" spans="1:11" s="88" customFormat="1" ht="12" customHeight="1">
      <c r="A11" s="82" t="s">
        <v>3663</v>
      </c>
      <c r="B11" s="96">
        <v>369</v>
      </c>
      <c r="C11" s="96">
        <v>2</v>
      </c>
      <c r="D11" s="96">
        <v>1</v>
      </c>
      <c r="E11" s="65">
        <f t="shared" ref="E11:E21" si="0">SUM(B11:D11)</f>
        <v>372</v>
      </c>
      <c r="F11" s="40"/>
      <c r="G11" s="235"/>
      <c r="H11" s="235"/>
      <c r="I11" s="235"/>
      <c r="J11" s="235"/>
      <c r="K11" s="235"/>
    </row>
    <row r="12" spans="1:11" s="88" customFormat="1" ht="12" customHeight="1">
      <c r="A12" s="82" t="s">
        <v>3408</v>
      </c>
      <c r="B12" s="96">
        <v>419</v>
      </c>
      <c r="C12" s="96">
        <v>3</v>
      </c>
      <c r="D12" s="96">
        <v>0</v>
      </c>
      <c r="E12" s="65">
        <f t="shared" si="0"/>
        <v>422</v>
      </c>
      <c r="F12" s="41"/>
      <c r="G12" s="235"/>
      <c r="H12" s="235"/>
      <c r="I12" s="235"/>
      <c r="J12" s="235"/>
      <c r="K12" s="235"/>
    </row>
    <row r="13" spans="1:11" s="88" customFormat="1" ht="12" customHeight="1">
      <c r="A13" s="82" t="s">
        <v>3409</v>
      </c>
      <c r="B13" s="96">
        <v>296</v>
      </c>
      <c r="C13" s="96">
        <v>2</v>
      </c>
      <c r="D13" s="96">
        <v>1</v>
      </c>
      <c r="E13" s="65">
        <f t="shared" si="0"/>
        <v>299</v>
      </c>
      <c r="F13" s="41"/>
      <c r="G13" s="235"/>
      <c r="H13" s="235"/>
      <c r="I13" s="235"/>
      <c r="J13" s="235"/>
      <c r="K13" s="235"/>
    </row>
    <row r="14" spans="1:11" s="88" customFormat="1" ht="12" customHeight="1">
      <c r="A14" s="82" t="s">
        <v>3410</v>
      </c>
      <c r="B14" s="96">
        <v>349</v>
      </c>
      <c r="C14" s="96">
        <v>1</v>
      </c>
      <c r="D14" s="96">
        <v>1</v>
      </c>
      <c r="E14" s="65">
        <f t="shared" si="0"/>
        <v>351</v>
      </c>
      <c r="F14" s="41"/>
      <c r="G14" s="235"/>
      <c r="H14" s="235"/>
      <c r="I14" s="235"/>
      <c r="J14" s="235"/>
      <c r="K14" s="235"/>
    </row>
    <row r="15" spans="1:11" s="88" customFormat="1" ht="12" customHeight="1">
      <c r="A15" s="82" t="s">
        <v>3411</v>
      </c>
      <c r="B15" s="96">
        <v>337</v>
      </c>
      <c r="C15" s="96">
        <v>2</v>
      </c>
      <c r="D15" s="96">
        <v>0</v>
      </c>
      <c r="E15" s="65">
        <f t="shared" si="0"/>
        <v>339</v>
      </c>
      <c r="F15" s="41"/>
      <c r="G15" s="235"/>
      <c r="H15" s="235"/>
      <c r="I15" s="235"/>
      <c r="J15" s="235"/>
      <c r="K15" s="235"/>
    </row>
    <row r="16" spans="1:11" s="88" customFormat="1" ht="12" customHeight="1">
      <c r="A16" s="82" t="s">
        <v>3412</v>
      </c>
      <c r="B16" s="96">
        <v>694</v>
      </c>
      <c r="C16" s="96">
        <v>3</v>
      </c>
      <c r="D16" s="96">
        <v>1</v>
      </c>
      <c r="E16" s="65">
        <f t="shared" si="0"/>
        <v>698</v>
      </c>
      <c r="F16" s="41"/>
      <c r="G16" s="235"/>
      <c r="H16" s="235"/>
      <c r="I16" s="235"/>
      <c r="J16" s="235"/>
      <c r="K16" s="235"/>
    </row>
    <row r="17" spans="1:11" s="88" customFormat="1" ht="12" customHeight="1">
      <c r="A17" s="82" t="s">
        <v>3413</v>
      </c>
      <c r="B17" s="96">
        <v>424</v>
      </c>
      <c r="C17" s="96">
        <v>1</v>
      </c>
      <c r="D17" s="96">
        <v>0</v>
      </c>
      <c r="E17" s="65">
        <f t="shared" si="0"/>
        <v>425</v>
      </c>
      <c r="F17" s="40"/>
      <c r="G17" s="235"/>
      <c r="H17" s="235"/>
      <c r="I17" s="235"/>
      <c r="J17" s="235"/>
      <c r="K17" s="235"/>
    </row>
    <row r="18" spans="1:11" s="88" customFormat="1" ht="12" customHeight="1">
      <c r="A18" s="82" t="s">
        <v>3414</v>
      </c>
      <c r="B18" s="96">
        <v>364</v>
      </c>
      <c r="C18" s="96">
        <v>1</v>
      </c>
      <c r="D18" s="96">
        <v>1</v>
      </c>
      <c r="E18" s="65">
        <f t="shared" si="0"/>
        <v>366</v>
      </c>
      <c r="F18" s="41"/>
      <c r="G18" s="235"/>
      <c r="H18" s="235"/>
      <c r="I18" s="235"/>
      <c r="J18" s="235"/>
      <c r="K18" s="235"/>
    </row>
    <row r="19" spans="1:11" s="88" customFormat="1" ht="12" customHeight="1">
      <c r="A19" s="82" t="s">
        <v>3415</v>
      </c>
      <c r="B19" s="96">
        <v>275</v>
      </c>
      <c r="C19" s="96">
        <v>0</v>
      </c>
      <c r="D19" s="96">
        <v>0</v>
      </c>
      <c r="E19" s="65">
        <f t="shared" si="0"/>
        <v>275</v>
      </c>
      <c r="F19" s="41"/>
      <c r="G19" s="235"/>
      <c r="H19" s="235"/>
      <c r="I19" s="235"/>
      <c r="J19" s="235"/>
      <c r="K19" s="235"/>
    </row>
    <row r="20" spans="1:11" s="88" customFormat="1" ht="12" customHeight="1">
      <c r="A20" s="82" t="s">
        <v>3416</v>
      </c>
      <c r="B20" s="96">
        <v>167</v>
      </c>
      <c r="C20" s="96">
        <v>0</v>
      </c>
      <c r="D20" s="96">
        <v>0</v>
      </c>
      <c r="E20" s="65">
        <f t="shared" si="0"/>
        <v>167</v>
      </c>
      <c r="F20" s="41"/>
      <c r="G20" s="235"/>
      <c r="H20" s="235"/>
      <c r="I20" s="235"/>
      <c r="J20" s="235"/>
      <c r="K20" s="235"/>
    </row>
    <row r="21" spans="1:11" s="88" customFormat="1" ht="12" customHeight="1">
      <c r="A21" s="82" t="s">
        <v>3417</v>
      </c>
      <c r="B21" s="96">
        <v>139</v>
      </c>
      <c r="C21" s="96">
        <v>2</v>
      </c>
      <c r="D21" s="96">
        <v>0</v>
      </c>
      <c r="E21" s="65">
        <f t="shared" si="0"/>
        <v>141</v>
      </c>
      <c r="F21" s="41"/>
      <c r="G21" s="235"/>
      <c r="H21" s="235"/>
      <c r="I21" s="235"/>
      <c r="J21" s="235"/>
      <c r="K21" s="235"/>
    </row>
    <row r="22" spans="1:11" s="88" customFormat="1" ht="12" customHeight="1">
      <c r="A22" s="81"/>
      <c r="B22" s="96"/>
      <c r="C22" s="96"/>
      <c r="D22" s="96"/>
      <c r="E22" s="96"/>
      <c r="F22" s="41"/>
      <c r="G22" s="235"/>
      <c r="H22" s="235"/>
      <c r="I22" s="235"/>
      <c r="J22" s="235"/>
      <c r="K22" s="235"/>
    </row>
    <row r="23" spans="1:11" s="88" customFormat="1" ht="12" customHeight="1">
      <c r="A23" s="82"/>
      <c r="B23" s="96"/>
      <c r="C23" s="96"/>
      <c r="D23" s="96"/>
      <c r="E23" s="94"/>
      <c r="F23" s="41"/>
      <c r="G23" s="235"/>
      <c r="H23" s="235"/>
      <c r="I23" s="235"/>
      <c r="J23" s="235"/>
      <c r="K23" s="235"/>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8"/>
      <c r="B28" s="359"/>
      <c r="C28" s="359"/>
      <c r="D28" s="359"/>
      <c r="E28" s="359"/>
    </row>
    <row r="29" spans="1:11" s="15" customFormat="1" ht="12" customHeight="1">
      <c r="A29" s="356"/>
      <c r="B29" s="357"/>
      <c r="C29" s="357"/>
      <c r="D29" s="357"/>
      <c r="E29" s="357"/>
    </row>
    <row r="30" spans="1:11" s="15" customFormat="1" ht="15" customHeight="1">
      <c r="A30" s="300"/>
      <c r="E30" s="96"/>
    </row>
    <row r="31" spans="1:11" s="15" customFormat="1" ht="15" customHeight="1">
      <c r="A31" s="232"/>
      <c r="E31" s="94"/>
    </row>
    <row r="32" spans="1:11" s="15" customFormat="1" ht="15" customHeight="1">
      <c r="A32" s="232"/>
      <c r="E32" s="95"/>
    </row>
    <row r="33" spans="1:5" s="15" customFormat="1" ht="15" customHeight="1">
      <c r="A33" s="232"/>
      <c r="E33" s="95"/>
    </row>
    <row r="34" spans="1:5" s="15" customFormat="1" ht="15" customHeight="1">
      <c r="A34" s="232"/>
      <c r="E34" s="91"/>
    </row>
    <row r="35" spans="1:5" s="15" customFormat="1" ht="15" customHeight="1">
      <c r="A35" s="232"/>
      <c r="E35" s="143"/>
    </row>
    <row r="36" spans="1:5" s="15" customFormat="1" ht="15" customHeight="1">
      <c r="A36" s="232"/>
      <c r="E36" s="11"/>
    </row>
    <row r="37" spans="1:5" s="15" customFormat="1" ht="15" customHeight="1">
      <c r="A37" s="232"/>
    </row>
    <row r="38" spans="1:5" s="15" customFormat="1" ht="15" customHeight="1">
      <c r="A38" s="232"/>
      <c r="E38" s="11"/>
    </row>
    <row r="39" spans="1:5" s="15" customFormat="1" ht="15" customHeight="1">
      <c r="A39" s="232"/>
      <c r="E39" s="11"/>
    </row>
    <row r="40" spans="1:5" s="15" customFormat="1" ht="15" customHeight="1">
      <c r="A40" s="232"/>
      <c r="E40" s="11"/>
    </row>
    <row r="41" spans="1:5" s="15" customFormat="1" ht="15" customHeight="1">
      <c r="A41" s="232"/>
      <c r="E41" s="11"/>
    </row>
    <row r="42" spans="1:5" s="15" customFormat="1" ht="15" customHeight="1">
      <c r="A42" s="232"/>
      <c r="E42" s="11"/>
    </row>
    <row r="43" spans="1:5" s="15" customFormat="1" ht="15" customHeight="1">
      <c r="A43" s="233"/>
      <c r="E43" s="11"/>
    </row>
    <row r="44" spans="1:5" s="15" customFormat="1" ht="15" customHeight="1">
      <c r="A44" s="234"/>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B11" sqref="B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30" t="s">
        <v>33</v>
      </c>
      <c r="B1" s="343"/>
      <c r="C1" s="343"/>
      <c r="D1" s="37"/>
      <c r="E1" s="38"/>
      <c r="F1" s="142" t="s">
        <v>102</v>
      </c>
    </row>
    <row r="2" spans="1:11" s="2" customFormat="1" ht="5.25" customHeight="1">
      <c r="A2" s="1"/>
      <c r="B2" s="1"/>
      <c r="C2" s="1"/>
      <c r="D2" s="1"/>
      <c r="E2" s="1"/>
    </row>
    <row r="3" spans="1:11" s="67" customFormat="1" ht="15" customHeight="1">
      <c r="A3" s="42" t="s">
        <v>3404</v>
      </c>
      <c r="B3" s="42"/>
      <c r="C3" s="42"/>
      <c r="D3" s="42"/>
      <c r="E3" s="42"/>
    </row>
    <row r="4" spans="1:11" s="67" customFormat="1" ht="15" customHeight="1">
      <c r="A4" s="43" t="s">
        <v>3403</v>
      </c>
      <c r="B4" s="68"/>
      <c r="C4" s="68"/>
      <c r="D4" s="68"/>
      <c r="E4" s="68"/>
      <c r="F4" s="69"/>
    </row>
    <row r="5" spans="1:11" s="71" customFormat="1" ht="6" customHeight="1">
      <c r="A5" s="50"/>
      <c r="B5" s="70"/>
      <c r="C5" s="70"/>
      <c r="D5" s="70"/>
      <c r="E5" s="70"/>
    </row>
    <row r="6" spans="1:11" s="8" customFormat="1" ht="15" customHeight="1" thickBot="1">
      <c r="A6" s="337" t="s">
        <v>3664</v>
      </c>
      <c r="B6" s="338"/>
      <c r="C6" s="9"/>
      <c r="D6" s="9"/>
      <c r="E6" s="9"/>
    </row>
    <row r="7" spans="1:11" s="67" customFormat="1" ht="21.75" customHeight="1">
      <c r="A7" s="339"/>
      <c r="B7" s="341"/>
      <c r="C7" s="341"/>
      <c r="D7" s="341"/>
      <c r="E7" s="141"/>
    </row>
    <row r="8" spans="1:11" s="67" customFormat="1" ht="21.75" customHeight="1">
      <c r="A8" s="340"/>
      <c r="B8" s="45" t="s">
        <v>35</v>
      </c>
      <c r="C8" s="45" t="s">
        <v>36</v>
      </c>
      <c r="D8" s="45" t="s">
        <v>37</v>
      </c>
      <c r="E8" s="45" t="s">
        <v>38</v>
      </c>
    </row>
    <row r="9" spans="1:11" s="8" customFormat="1" ht="21" customHeight="1">
      <c r="A9" s="54" t="s">
        <v>38</v>
      </c>
      <c r="B9" s="65">
        <f>SUM(B11:B28)</f>
        <v>272</v>
      </c>
      <c r="C9" s="65">
        <f>SUM(C11:C28)</f>
        <v>2</v>
      </c>
      <c r="D9" s="65">
        <f>SUM(D11:D28)</f>
        <v>0</v>
      </c>
      <c r="E9" s="65">
        <f>SUM(B9:D9)</f>
        <v>274</v>
      </c>
      <c r="F9" s="10"/>
    </row>
    <row r="10" spans="1:11" s="8" customFormat="1" ht="9" customHeight="1">
      <c r="A10" s="62"/>
      <c r="B10" s="66"/>
      <c r="C10" s="66"/>
      <c r="D10" s="66"/>
      <c r="E10" s="65"/>
    </row>
    <row r="11" spans="1:11" s="88" customFormat="1" ht="12" customHeight="1">
      <c r="A11" s="82" t="s">
        <v>3407</v>
      </c>
      <c r="B11" s="96">
        <v>26</v>
      </c>
      <c r="C11" s="96">
        <v>0</v>
      </c>
      <c r="D11" s="96">
        <v>0</v>
      </c>
      <c r="E11" s="65">
        <f t="shared" ref="E11:E21" si="0">SUM(B11:D11)</f>
        <v>26</v>
      </c>
      <c r="F11" s="40"/>
      <c r="G11" s="236"/>
      <c r="H11" s="237"/>
      <c r="I11" s="237"/>
      <c r="J11" s="238"/>
      <c r="K11" s="238"/>
    </row>
    <row r="12" spans="1:11" s="88" customFormat="1" ht="12" customHeight="1">
      <c r="A12" s="82" t="s">
        <v>3408</v>
      </c>
      <c r="B12" s="96">
        <v>48</v>
      </c>
      <c r="C12" s="96">
        <v>2</v>
      </c>
      <c r="D12" s="96">
        <v>0</v>
      </c>
      <c r="E12" s="65">
        <f t="shared" si="0"/>
        <v>50</v>
      </c>
      <c r="F12" s="41"/>
      <c r="G12" s="239"/>
      <c r="H12" s="237"/>
      <c r="I12" s="237"/>
      <c r="J12" s="238"/>
      <c r="K12" s="238"/>
    </row>
    <row r="13" spans="1:11" s="88" customFormat="1" ht="12" customHeight="1">
      <c r="A13" s="82" t="s">
        <v>3409</v>
      </c>
      <c r="B13" s="96">
        <v>25</v>
      </c>
      <c r="C13" s="96">
        <v>0</v>
      </c>
      <c r="D13" s="96">
        <v>0</v>
      </c>
      <c r="E13" s="65">
        <f t="shared" si="0"/>
        <v>25</v>
      </c>
      <c r="F13" s="41"/>
      <c r="G13" s="239"/>
      <c r="H13" s="237"/>
      <c r="I13" s="237"/>
      <c r="J13" s="238"/>
      <c r="K13" s="238"/>
    </row>
    <row r="14" spans="1:11" s="88" customFormat="1" ht="12" customHeight="1">
      <c r="A14" s="82" t="s">
        <v>3410</v>
      </c>
      <c r="B14" s="96">
        <v>30</v>
      </c>
      <c r="C14" s="96">
        <v>0</v>
      </c>
      <c r="D14" s="96">
        <v>0</v>
      </c>
      <c r="E14" s="65">
        <f t="shared" si="0"/>
        <v>30</v>
      </c>
      <c r="F14" s="41"/>
      <c r="G14" s="239"/>
      <c r="H14" s="237"/>
      <c r="I14" s="237"/>
      <c r="J14" s="238"/>
      <c r="K14" s="238"/>
    </row>
    <row r="15" spans="1:11" s="88" customFormat="1" ht="12" customHeight="1">
      <c r="A15" s="82" t="s">
        <v>3411</v>
      </c>
      <c r="B15" s="96">
        <v>22</v>
      </c>
      <c r="C15" s="96">
        <v>0</v>
      </c>
      <c r="D15" s="96">
        <v>0</v>
      </c>
      <c r="E15" s="65">
        <f t="shared" si="0"/>
        <v>22</v>
      </c>
      <c r="F15" s="41"/>
      <c r="G15" s="239"/>
      <c r="H15" s="237"/>
      <c r="I15" s="237"/>
      <c r="J15" s="238"/>
      <c r="K15" s="238"/>
    </row>
    <row r="16" spans="1:11" s="88" customFormat="1" ht="12" customHeight="1">
      <c r="A16" s="82" t="s">
        <v>3412</v>
      </c>
      <c r="B16" s="96">
        <v>40</v>
      </c>
      <c r="C16" s="96">
        <v>0</v>
      </c>
      <c r="D16" s="96">
        <v>0</v>
      </c>
      <c r="E16" s="65">
        <f t="shared" si="0"/>
        <v>40</v>
      </c>
      <c r="F16" s="41"/>
      <c r="G16" s="239"/>
      <c r="H16" s="237"/>
      <c r="I16" s="237"/>
      <c r="J16" s="238"/>
      <c r="K16" s="238"/>
    </row>
    <row r="17" spans="1:11" s="88" customFormat="1" ht="12" customHeight="1">
      <c r="A17" s="82" t="s">
        <v>3413</v>
      </c>
      <c r="B17" s="96">
        <v>24</v>
      </c>
      <c r="C17" s="96">
        <v>0</v>
      </c>
      <c r="D17" s="96">
        <v>0</v>
      </c>
      <c r="E17" s="65">
        <f t="shared" si="0"/>
        <v>24</v>
      </c>
      <c r="F17" s="40"/>
      <c r="G17" s="239"/>
      <c r="H17" s="237"/>
      <c r="I17" s="237"/>
      <c r="J17" s="238"/>
      <c r="K17" s="238"/>
    </row>
    <row r="18" spans="1:11" s="88" customFormat="1" ht="12" customHeight="1">
      <c r="A18" s="82" t="s">
        <v>3414</v>
      </c>
      <c r="B18" s="96">
        <v>18</v>
      </c>
      <c r="C18" s="96">
        <v>0</v>
      </c>
      <c r="D18" s="96">
        <v>0</v>
      </c>
      <c r="E18" s="65">
        <f t="shared" si="0"/>
        <v>18</v>
      </c>
      <c r="F18" s="41"/>
      <c r="G18" s="239"/>
      <c r="H18" s="237"/>
      <c r="I18" s="237"/>
      <c r="J18" s="238"/>
      <c r="K18" s="238"/>
    </row>
    <row r="19" spans="1:11" s="88" customFormat="1" ht="12" customHeight="1">
      <c r="A19" s="82" t="s">
        <v>3415</v>
      </c>
      <c r="B19" s="96">
        <v>18</v>
      </c>
      <c r="C19" s="96">
        <v>0</v>
      </c>
      <c r="D19" s="96">
        <v>0</v>
      </c>
      <c r="E19" s="65">
        <f t="shared" si="0"/>
        <v>18</v>
      </c>
      <c r="F19" s="41"/>
      <c r="G19" s="239"/>
      <c r="H19" s="237"/>
      <c r="I19" s="237"/>
      <c r="J19" s="238"/>
      <c r="K19" s="238"/>
    </row>
    <row r="20" spans="1:11" s="88" customFormat="1" ht="12" customHeight="1">
      <c r="A20" s="82" t="s">
        <v>3416</v>
      </c>
      <c r="B20" s="96">
        <v>10</v>
      </c>
      <c r="C20" s="96">
        <v>0</v>
      </c>
      <c r="D20" s="96">
        <v>0</v>
      </c>
      <c r="E20" s="65">
        <f t="shared" si="0"/>
        <v>10</v>
      </c>
      <c r="F20" s="41"/>
      <c r="G20" s="239"/>
      <c r="H20" s="237"/>
      <c r="I20" s="237"/>
      <c r="J20" s="238"/>
      <c r="K20" s="238"/>
    </row>
    <row r="21" spans="1:11" s="88" customFormat="1" ht="12" customHeight="1">
      <c r="A21" s="81" t="s">
        <v>3417</v>
      </c>
      <c r="B21" s="96">
        <v>11</v>
      </c>
      <c r="C21" s="96">
        <v>0</v>
      </c>
      <c r="D21" s="96">
        <v>0</v>
      </c>
      <c r="E21" s="65">
        <f t="shared" si="0"/>
        <v>11</v>
      </c>
      <c r="F21" s="41"/>
      <c r="G21" s="239"/>
      <c r="H21" s="237"/>
      <c r="I21" s="237"/>
      <c r="J21" s="238"/>
      <c r="K21" s="238"/>
    </row>
    <row r="22" spans="1:11" s="88" customFormat="1" ht="12" customHeight="1">
      <c r="A22" s="82"/>
      <c r="B22" s="96"/>
      <c r="C22" s="96"/>
      <c r="D22" s="96"/>
      <c r="E22" s="94"/>
      <c r="F22" s="41"/>
      <c r="G22" s="239"/>
      <c r="H22" s="237"/>
      <c r="I22" s="237"/>
      <c r="J22" s="238"/>
      <c r="K22" s="238"/>
    </row>
    <row r="23" spans="1:11" s="88" customFormat="1" ht="12" customHeight="1">
      <c r="A23" s="82"/>
      <c r="B23" s="96"/>
      <c r="C23" s="96"/>
      <c r="D23" s="96"/>
      <c r="E23" s="95"/>
      <c r="F23" s="41"/>
      <c r="G23" s="239"/>
      <c r="H23" s="237"/>
      <c r="I23" s="237"/>
      <c r="J23" s="238"/>
      <c r="K23" s="238"/>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8"/>
      <c r="B30" s="359"/>
      <c r="C30" s="359"/>
      <c r="D30" s="359"/>
      <c r="E30" s="359"/>
    </row>
    <row r="31" spans="1:11" s="15" customFormat="1" ht="12" customHeight="1">
      <c r="A31" s="356"/>
      <c r="B31" s="357"/>
      <c r="C31" s="357"/>
      <c r="D31" s="357"/>
      <c r="E31" s="357"/>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3"/>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5"/>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219" t="s">
        <v>102</v>
      </c>
    </row>
    <row r="2" spans="1:9" s="2" customFormat="1" ht="5.25" customHeight="1">
      <c r="A2" s="1"/>
      <c r="B2" s="1"/>
      <c r="C2" s="1"/>
      <c r="D2" s="1"/>
      <c r="E2" s="1"/>
    </row>
    <row r="3" spans="1:9" s="67" customFormat="1" ht="15" customHeight="1">
      <c r="A3" s="42" t="s">
        <v>3420</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220"/>
    </row>
    <row r="8" spans="1:9" s="67" customFormat="1" ht="21.75" customHeight="1">
      <c r="A8" s="340"/>
      <c r="B8" s="45" t="s">
        <v>35</v>
      </c>
      <c r="C8" s="45" t="s">
        <v>36</v>
      </c>
      <c r="D8" s="45" t="s">
        <v>37</v>
      </c>
      <c r="E8" s="45" t="s">
        <v>38</v>
      </c>
    </row>
    <row r="9" spans="1:9" s="8" customFormat="1" ht="21" customHeight="1">
      <c r="A9" s="54" t="s">
        <v>38</v>
      </c>
      <c r="B9" s="65">
        <f>SUM(B11:B34)</f>
        <v>3833</v>
      </c>
      <c r="C9" s="65">
        <f>SUM(C11:C34)</f>
        <v>17</v>
      </c>
      <c r="D9" s="65">
        <f>SUM(D11:D34)</f>
        <v>5</v>
      </c>
      <c r="E9" s="65">
        <f>SUM(B9:D9)</f>
        <v>3855</v>
      </c>
      <c r="F9" s="10"/>
    </row>
    <row r="10" spans="1:9" s="8" customFormat="1" ht="9" customHeight="1">
      <c r="A10" s="62"/>
      <c r="B10" s="66"/>
      <c r="C10" s="66"/>
      <c r="D10" s="66"/>
      <c r="E10" s="65"/>
    </row>
    <row r="11" spans="1:9" s="88" customFormat="1" ht="12" customHeight="1">
      <c r="A11" s="82" t="s">
        <v>3421</v>
      </c>
      <c r="B11" s="222">
        <v>2553</v>
      </c>
      <c r="C11" s="222">
        <v>14</v>
      </c>
      <c r="D11" s="222">
        <v>4</v>
      </c>
      <c r="E11" s="65">
        <f>SUM(B11:D11)</f>
        <v>2571</v>
      </c>
      <c r="F11" s="40"/>
      <c r="G11" s="11"/>
      <c r="H11" s="11"/>
      <c r="I11" s="11"/>
    </row>
    <row r="12" spans="1:9" s="88" customFormat="1" ht="12" customHeight="1">
      <c r="A12" s="82" t="s">
        <v>3422</v>
      </c>
      <c r="B12" s="222">
        <v>1077</v>
      </c>
      <c r="C12" s="222">
        <v>1</v>
      </c>
      <c r="D12" s="222">
        <v>0</v>
      </c>
      <c r="E12" s="65">
        <f>SUM(B12:D12)</f>
        <v>1078</v>
      </c>
      <c r="F12" s="41"/>
      <c r="G12" s="11"/>
      <c r="H12" s="11"/>
      <c r="I12" s="11"/>
    </row>
    <row r="13" spans="1:9" s="88" customFormat="1" ht="12" customHeight="1">
      <c r="A13" s="82" t="s">
        <v>3424</v>
      </c>
      <c r="B13" s="222">
        <v>40</v>
      </c>
      <c r="C13" s="222">
        <v>2</v>
      </c>
      <c r="D13" s="222">
        <v>0</v>
      </c>
      <c r="E13" s="65">
        <f>SUM(B13:D13)</f>
        <v>42</v>
      </c>
      <c r="F13" s="41"/>
      <c r="G13" s="11"/>
      <c r="H13" s="11"/>
      <c r="I13" s="11"/>
    </row>
    <row r="14" spans="1:9" s="88" customFormat="1" ht="12" customHeight="1">
      <c r="A14" s="82" t="s">
        <v>3423</v>
      </c>
      <c r="B14" s="222">
        <v>155</v>
      </c>
      <c r="C14" s="222">
        <v>0</v>
      </c>
      <c r="D14" s="222">
        <v>0</v>
      </c>
      <c r="E14" s="65">
        <f>SUM(B14:D14)</f>
        <v>155</v>
      </c>
      <c r="F14" s="41"/>
      <c r="G14" s="11"/>
      <c r="H14" s="11"/>
      <c r="I14" s="11"/>
    </row>
    <row r="15" spans="1:9" s="88" customFormat="1" ht="12" customHeight="1">
      <c r="A15" s="82" t="s">
        <v>3623</v>
      </c>
      <c r="B15" s="96">
        <v>8</v>
      </c>
      <c r="C15" s="96">
        <v>0</v>
      </c>
      <c r="D15" s="96">
        <v>1</v>
      </c>
      <c r="E15" s="65">
        <f>SUM(B15:D15)</f>
        <v>9</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8"/>
      <c r="B36" s="359"/>
      <c r="C36" s="359"/>
      <c r="D36" s="359"/>
      <c r="E36" s="359"/>
    </row>
    <row r="37" spans="1:9" s="15" customFormat="1" ht="12" customHeight="1">
      <c r="A37" s="356"/>
      <c r="B37" s="357"/>
      <c r="C37" s="357"/>
      <c r="D37" s="357"/>
      <c r="E37" s="357"/>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1"/>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B11" sqref="B11:D15"/>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30" t="s">
        <v>33</v>
      </c>
      <c r="B1" s="343"/>
      <c r="C1" s="343"/>
      <c r="D1" s="37"/>
      <c r="E1" s="38"/>
      <c r="F1" s="219" t="s">
        <v>102</v>
      </c>
    </row>
    <row r="2" spans="1:9" s="2" customFormat="1" ht="5.25" customHeight="1">
      <c r="A2" s="1"/>
      <c r="B2" s="1"/>
      <c r="C2" s="1"/>
      <c r="D2" s="1"/>
      <c r="E2" s="1"/>
    </row>
    <row r="3" spans="1:9" s="67" customFormat="1" ht="15" customHeight="1">
      <c r="A3" s="42" t="s">
        <v>3419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7" t="s">
        <v>3664</v>
      </c>
      <c r="B6" s="338"/>
      <c r="C6" s="9"/>
      <c r="D6" s="9"/>
      <c r="E6" s="9"/>
    </row>
    <row r="7" spans="1:9" s="67" customFormat="1" ht="21.75" customHeight="1">
      <c r="A7" s="339"/>
      <c r="B7" s="341"/>
      <c r="C7" s="341"/>
      <c r="D7" s="341"/>
      <c r="E7" s="220"/>
    </row>
    <row r="8" spans="1:9" s="67" customFormat="1" ht="21.75" customHeight="1">
      <c r="A8" s="340"/>
      <c r="B8" s="45" t="s">
        <v>35</v>
      </c>
      <c r="C8" s="45" t="s">
        <v>36</v>
      </c>
      <c r="D8" s="45" t="s">
        <v>37</v>
      </c>
      <c r="E8" s="45" t="s">
        <v>38</v>
      </c>
    </row>
    <row r="9" spans="1:9" s="8" customFormat="1" ht="21" customHeight="1">
      <c r="A9" s="54" t="s">
        <v>38</v>
      </c>
      <c r="B9" s="65">
        <f>SUM(B11:B36)</f>
        <v>272</v>
      </c>
      <c r="C9" s="65">
        <f>SUM(C11:C36)</f>
        <v>2</v>
      </c>
      <c r="D9" s="65">
        <f>SUM(D11:D36)</f>
        <v>0</v>
      </c>
      <c r="E9" s="65">
        <f>SUM(B9:D9)</f>
        <v>274</v>
      </c>
      <c r="F9" s="10"/>
    </row>
    <row r="10" spans="1:9" s="8" customFormat="1" ht="9" customHeight="1">
      <c r="A10" s="62"/>
      <c r="B10" s="66"/>
      <c r="C10" s="66"/>
      <c r="D10" s="66"/>
      <c r="E10" s="65"/>
    </row>
    <row r="11" spans="1:9" s="88" customFormat="1" ht="12" customHeight="1">
      <c r="A11" s="82" t="s">
        <v>3421</v>
      </c>
      <c r="B11" s="222">
        <v>222</v>
      </c>
      <c r="C11" s="222">
        <v>2</v>
      </c>
      <c r="D11" s="222">
        <v>0</v>
      </c>
      <c r="E11" s="65">
        <f>SUM(B11:D11)</f>
        <v>224</v>
      </c>
      <c r="F11" s="40"/>
      <c r="G11" s="11"/>
      <c r="H11" s="11"/>
      <c r="I11" s="11"/>
    </row>
    <row r="12" spans="1:9" s="88" customFormat="1" ht="12" customHeight="1">
      <c r="A12" s="82" t="s">
        <v>3422</v>
      </c>
      <c r="B12" s="222">
        <v>40</v>
      </c>
      <c r="C12" s="222">
        <v>0</v>
      </c>
      <c r="D12" s="222">
        <v>0</v>
      </c>
      <c r="E12" s="65">
        <f>SUM(B12:D12)</f>
        <v>40</v>
      </c>
      <c r="F12" s="41"/>
      <c r="G12" s="11"/>
      <c r="H12" s="11"/>
      <c r="I12" s="11"/>
    </row>
    <row r="13" spans="1:9" s="88" customFormat="1" ht="12" customHeight="1">
      <c r="A13" s="82" t="s">
        <v>3424</v>
      </c>
      <c r="B13" s="222">
        <v>3</v>
      </c>
      <c r="C13" s="222">
        <v>0</v>
      </c>
      <c r="D13" s="222">
        <v>0</v>
      </c>
      <c r="E13" s="65">
        <f>SUM(B13:D13)</f>
        <v>3</v>
      </c>
      <c r="F13" s="41"/>
      <c r="G13" s="11"/>
      <c r="H13" s="11"/>
      <c r="I13" s="11"/>
    </row>
    <row r="14" spans="1:9" s="88" customFormat="1" ht="12" customHeight="1">
      <c r="A14" s="82" t="s">
        <v>3423</v>
      </c>
      <c r="B14" s="222">
        <v>6</v>
      </c>
      <c r="C14" s="222">
        <v>0</v>
      </c>
      <c r="D14" s="222">
        <v>0</v>
      </c>
      <c r="E14" s="65">
        <f>SUM(B14:D14)</f>
        <v>6</v>
      </c>
      <c r="F14" s="41"/>
      <c r="G14" s="11"/>
      <c r="H14" s="11"/>
      <c r="I14" s="11"/>
    </row>
    <row r="15" spans="1:9" s="88" customFormat="1" ht="12" customHeight="1">
      <c r="A15" s="82" t="s">
        <v>3623</v>
      </c>
      <c r="B15" s="96">
        <v>1</v>
      </c>
      <c r="C15" s="96">
        <v>0</v>
      </c>
      <c r="D15" s="96">
        <v>0</v>
      </c>
      <c r="E15" s="65">
        <f>SUM(B15:D15)</f>
        <v>1</v>
      </c>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8"/>
      <c r="B38" s="359"/>
      <c r="C38" s="359"/>
      <c r="D38" s="359"/>
      <c r="E38" s="359"/>
    </row>
    <row r="39" spans="1:9" s="15" customFormat="1" ht="12" customHeight="1">
      <c r="A39" s="356"/>
      <c r="B39" s="357"/>
      <c r="C39" s="357"/>
      <c r="D39" s="357"/>
      <c r="E39" s="357"/>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1"/>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L26" sqref="L26"/>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0" t="s">
        <v>33</v>
      </c>
      <c r="B1" s="343"/>
      <c r="C1" s="343"/>
      <c r="D1" s="343"/>
      <c r="E1" s="37"/>
      <c r="F1" s="37"/>
      <c r="G1" s="1"/>
      <c r="I1" s="1"/>
      <c r="J1" s="179"/>
    </row>
    <row r="2" spans="1:133" ht="5.25" customHeight="1">
      <c r="B2" s="3"/>
      <c r="D2" s="1"/>
      <c r="E2" s="1"/>
      <c r="F2" s="1"/>
      <c r="G2" s="1"/>
      <c r="I2" s="1"/>
      <c r="J2" s="1"/>
    </row>
    <row r="3" spans="1:133" s="67" customFormat="1" ht="15" customHeight="1">
      <c r="A3" s="42" t="s">
        <v>3460</v>
      </c>
      <c r="B3" s="42"/>
      <c r="C3" s="42"/>
      <c r="D3" s="42"/>
      <c r="E3" s="42"/>
      <c r="F3" s="42"/>
      <c r="G3" s="42"/>
      <c r="H3" s="42"/>
      <c r="I3" s="42"/>
      <c r="J3" s="42"/>
    </row>
    <row r="4" spans="1:133" s="67" customFormat="1" ht="15" customHeight="1">
      <c r="A4" s="43" t="s">
        <v>3461</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3664</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5"/>
      <c r="C7" s="46"/>
      <c r="D7" s="363" t="s">
        <v>3362</v>
      </c>
      <c r="E7" s="363"/>
      <c r="F7" s="46"/>
      <c r="G7" s="364" t="s">
        <v>3363</v>
      </c>
      <c r="H7" s="46"/>
      <c r="I7" s="366" t="s">
        <v>3364</v>
      </c>
      <c r="J7" s="366"/>
    </row>
    <row r="8" spans="1:133" s="67" customFormat="1" ht="21.95" customHeight="1">
      <c r="B8" s="345"/>
      <c r="C8" s="46"/>
      <c r="D8" s="186" t="s">
        <v>3359</v>
      </c>
      <c r="E8" s="186" t="s">
        <v>37</v>
      </c>
      <c r="F8" s="46"/>
      <c r="G8" s="365"/>
      <c r="H8" s="46"/>
      <c r="I8" s="186" t="s">
        <v>3359</v>
      </c>
      <c r="J8" s="186" t="s">
        <v>37</v>
      </c>
    </row>
    <row r="9" spans="1:133" s="34" customFormat="1" ht="26.25" customHeight="1">
      <c r="A9" s="187"/>
      <c r="B9" s="188" t="s">
        <v>38</v>
      </c>
      <c r="C9" s="189"/>
      <c r="D9" s="190">
        <f>'ATR-A2.1'!F9</f>
        <v>3855</v>
      </c>
      <c r="E9" s="190">
        <f>'ATR-A2.1'!E9</f>
        <v>5</v>
      </c>
      <c r="F9" s="191"/>
      <c r="G9" s="303">
        <f>SUM(G12:G15)</f>
        <v>129134.25</v>
      </c>
      <c r="H9" s="303"/>
      <c r="I9" s="387">
        <f>(D9*100000/G9)/8</f>
        <v>373.1581667915367</v>
      </c>
      <c r="J9" s="304">
        <f>(E9*100000/G9)/8</f>
        <v>0.48399243423026811</v>
      </c>
      <c r="K9" s="33"/>
      <c r="L9" s="33"/>
      <c r="M9" s="33"/>
    </row>
    <row r="10" spans="1:133" ht="9" customHeight="1">
      <c r="A10" s="67"/>
      <c r="B10" s="188"/>
      <c r="C10" s="194"/>
      <c r="D10" s="190"/>
      <c r="E10" s="190"/>
      <c r="F10" s="191"/>
      <c r="G10" s="303"/>
      <c r="H10" s="303"/>
      <c r="I10" s="387"/>
      <c r="J10" s="303"/>
      <c r="K10" s="33"/>
      <c r="L10" s="6"/>
    </row>
    <row r="11" spans="1:133" s="34" customFormat="1" ht="13.5" customHeight="1">
      <c r="A11" s="187"/>
      <c r="B11" s="55" t="s">
        <v>9</v>
      </c>
      <c r="C11" s="196"/>
      <c r="D11" s="190"/>
      <c r="E11" s="190"/>
      <c r="F11" s="191"/>
      <c r="G11" s="222"/>
      <c r="H11" s="222"/>
      <c r="I11" s="388"/>
      <c r="J11" s="222"/>
      <c r="K11" s="33"/>
      <c r="L11" s="33"/>
    </row>
    <row r="12" spans="1:133" ht="13.5" customHeight="1">
      <c r="A12" s="67"/>
      <c r="B12" s="57" t="s">
        <v>5</v>
      </c>
      <c r="C12" s="197"/>
      <c r="D12" s="243">
        <f>D18</f>
        <v>161</v>
      </c>
      <c r="E12" s="243">
        <f>E18</f>
        <v>0</v>
      </c>
      <c r="F12" s="198"/>
      <c r="G12" s="222">
        <f>G18</f>
        <v>6989.125</v>
      </c>
      <c r="H12" s="222"/>
      <c r="I12" s="388">
        <f>(D12*100000/G12)/8</f>
        <v>287.94734677087621</v>
      </c>
      <c r="J12" s="305">
        <f>(E12*100000/G12)/8</f>
        <v>0</v>
      </c>
      <c r="K12" s="33"/>
      <c r="L12" s="33"/>
    </row>
    <row r="13" spans="1:133" ht="13.5" customHeight="1">
      <c r="A13" s="67"/>
      <c r="B13" s="57" t="s">
        <v>6</v>
      </c>
      <c r="C13" s="197"/>
      <c r="D13" s="243">
        <f>SUM(D19:D22)</f>
        <v>906</v>
      </c>
      <c r="E13" s="243">
        <f>SUM(E19:E22)</f>
        <v>2</v>
      </c>
      <c r="F13" s="198"/>
      <c r="G13" s="222">
        <f>SUM(G19:G22)</f>
        <v>26721.125</v>
      </c>
      <c r="H13" s="222"/>
      <c r="I13" s="388">
        <f t="shared" ref="I13:I15" si="0">(D13*100000/G13)/8</f>
        <v>423.82197605826849</v>
      </c>
      <c r="J13" s="305">
        <f t="shared" ref="J13:J15" si="1">(E13*100000/G13)/8</f>
        <v>0.93558935112200547</v>
      </c>
      <c r="K13" s="33"/>
      <c r="L13" s="33"/>
    </row>
    <row r="14" spans="1:133" ht="13.5" customHeight="1">
      <c r="A14" s="67"/>
      <c r="B14" s="57" t="s">
        <v>44</v>
      </c>
      <c r="C14" s="197"/>
      <c r="D14" s="243">
        <f>D23</f>
        <v>464</v>
      </c>
      <c r="E14" s="243">
        <f>E23</f>
        <v>1</v>
      </c>
      <c r="F14" s="198"/>
      <c r="G14" s="222">
        <f>G23</f>
        <v>8600.875</v>
      </c>
      <c r="H14" s="222"/>
      <c r="I14" s="388">
        <f t="shared" si="0"/>
        <v>674.34999345996778</v>
      </c>
      <c r="J14" s="305">
        <f t="shared" si="1"/>
        <v>1.4533405031464821</v>
      </c>
      <c r="K14" s="33"/>
      <c r="L14" s="33"/>
    </row>
    <row r="15" spans="1:133" ht="13.5" customHeight="1">
      <c r="A15" s="67"/>
      <c r="B15" s="57" t="s">
        <v>7</v>
      </c>
      <c r="C15" s="197"/>
      <c r="D15" s="243">
        <f>SUM(D24:D37)</f>
        <v>2324</v>
      </c>
      <c r="E15" s="243">
        <f>SUM(E24:E37)</f>
        <v>2</v>
      </c>
      <c r="F15" s="198"/>
      <c r="G15" s="222">
        <f>SUM(G24:G38)</f>
        <v>86823.125</v>
      </c>
      <c r="H15" s="222"/>
      <c r="I15" s="388">
        <f t="shared" si="0"/>
        <v>334.58827933226314</v>
      </c>
      <c r="J15" s="305">
        <f t="shared" si="1"/>
        <v>0.2879417205957514</v>
      </c>
      <c r="K15" s="33"/>
      <c r="L15" s="33"/>
      <c r="N15" s="6"/>
    </row>
    <row r="16" spans="1:133" ht="9" customHeight="1">
      <c r="A16" s="67"/>
      <c r="B16" s="199"/>
      <c r="C16" s="197"/>
      <c r="D16" s="243"/>
      <c r="E16" s="243"/>
      <c r="F16" s="198"/>
      <c r="G16" s="222"/>
      <c r="H16" s="222"/>
      <c r="I16" s="388"/>
      <c r="J16" s="305"/>
      <c r="K16" s="33"/>
      <c r="L16" s="33"/>
    </row>
    <row r="17" spans="1:13" ht="13.5" customHeight="1">
      <c r="A17" s="67"/>
      <c r="B17" s="55" t="s">
        <v>3365</v>
      </c>
      <c r="C17" s="197"/>
      <c r="D17" s="243"/>
      <c r="E17" s="243"/>
      <c r="F17" s="198"/>
      <c r="G17" s="222"/>
      <c r="H17" s="222"/>
      <c r="I17" s="388"/>
      <c r="J17" s="305"/>
      <c r="K17" s="33"/>
      <c r="L17" s="33"/>
    </row>
    <row r="18" spans="1:13" ht="13.5" customHeight="1">
      <c r="A18" s="200" t="s">
        <v>39</v>
      </c>
      <c r="B18" s="136" t="s">
        <v>573</v>
      </c>
      <c r="C18" s="197"/>
      <c r="D18" s="243">
        <f>SUM('ATR-A2.1'!F18:F20)</f>
        <v>161</v>
      </c>
      <c r="E18" s="243">
        <f>SUM('ATR-A2.1'!E18:E20)</f>
        <v>0</v>
      </c>
      <c r="F18" s="198"/>
      <c r="G18" s="222">
        <v>6989.125</v>
      </c>
      <c r="H18" s="222"/>
      <c r="I18" s="388">
        <f>(D18*100000/G18)/8</f>
        <v>287.94734677087621</v>
      </c>
      <c r="J18" s="305">
        <f>(E18*100000/G18)/8</f>
        <v>0</v>
      </c>
      <c r="K18" s="33"/>
      <c r="L18" s="33"/>
      <c r="M18" s="201"/>
    </row>
    <row r="19" spans="1:13" ht="13.5" customHeight="1">
      <c r="A19" s="200" t="s">
        <v>40</v>
      </c>
      <c r="B19" s="136" t="s">
        <v>580</v>
      </c>
      <c r="C19" s="197"/>
      <c r="D19" s="243">
        <f>SUM('ATR-A2.2'!F21)</f>
        <v>8</v>
      </c>
      <c r="E19" s="243">
        <f>SUM('ATR-A2.2'!E21)</f>
        <v>0</v>
      </c>
      <c r="F19" s="198"/>
      <c r="G19" s="222">
        <v>140.875</v>
      </c>
      <c r="H19" s="222"/>
      <c r="I19" s="388">
        <f t="shared" ref="I19:I38" si="2">(D19*100000/G19)/8</f>
        <v>709.84915705412595</v>
      </c>
      <c r="J19" s="305">
        <f t="shared" ref="J19:J38" si="3">(E19*100000/G19)/8</f>
        <v>0</v>
      </c>
      <c r="K19" s="33"/>
      <c r="L19" s="33"/>
      <c r="M19" s="201"/>
    </row>
    <row r="20" spans="1:13" ht="13.5" customHeight="1">
      <c r="A20" s="200" t="s">
        <v>41</v>
      </c>
      <c r="B20" s="136" t="s">
        <v>589</v>
      </c>
      <c r="C20" s="197"/>
      <c r="D20" s="243">
        <f>SUM('ATR-A2.1'!F22:F40)</f>
        <v>855</v>
      </c>
      <c r="E20" s="243">
        <f>SUM('ATR-A2.1'!E22:E40)</f>
        <v>2</v>
      </c>
      <c r="F20" s="198"/>
      <c r="G20" s="222">
        <v>25272.375</v>
      </c>
      <c r="H20" s="222"/>
      <c r="I20" s="388">
        <f t="shared" si="2"/>
        <v>422.89258528333801</v>
      </c>
      <c r="J20" s="305">
        <f t="shared" si="3"/>
        <v>0.98922242171541064</v>
      </c>
      <c r="K20" s="33"/>
      <c r="L20" s="33"/>
    </row>
    <row r="21" spans="1:13" s="34" customFormat="1" ht="13.5" customHeight="1">
      <c r="A21" s="200" t="s">
        <v>622</v>
      </c>
      <c r="B21" s="85" t="s">
        <v>623</v>
      </c>
      <c r="C21" s="202"/>
      <c r="D21" s="243">
        <v>0</v>
      </c>
      <c r="E21" s="243">
        <v>0</v>
      </c>
      <c r="F21" s="192"/>
      <c r="G21" s="222">
        <v>185.5</v>
      </c>
      <c r="H21" s="222"/>
      <c r="I21" s="388">
        <f t="shared" si="2"/>
        <v>0</v>
      </c>
      <c r="J21" s="305">
        <f t="shared" si="3"/>
        <v>0</v>
      </c>
      <c r="K21" s="33"/>
      <c r="L21" s="33"/>
    </row>
    <row r="22" spans="1:13" ht="13.5" customHeight="1">
      <c r="A22" s="200" t="s">
        <v>42</v>
      </c>
      <c r="B22" s="136" t="s">
        <v>3366</v>
      </c>
      <c r="C22" s="197"/>
      <c r="D22" s="243">
        <f>SUM('ATR-A2.1'!F41:F43)</f>
        <v>43</v>
      </c>
      <c r="E22" s="243">
        <f>SUM('ATR-A2.1'!E41:E43)</f>
        <v>0</v>
      </c>
      <c r="F22" s="198"/>
      <c r="G22" s="222">
        <v>1122.375</v>
      </c>
      <c r="H22" s="222"/>
      <c r="I22" s="388">
        <f t="shared" si="2"/>
        <v>478.89519991090322</v>
      </c>
      <c r="J22" s="305">
        <f t="shared" si="3"/>
        <v>0</v>
      </c>
      <c r="K22" s="33"/>
      <c r="L22" s="33"/>
    </row>
    <row r="23" spans="1:13" ht="13.5" customHeight="1">
      <c r="A23" s="200" t="s">
        <v>43</v>
      </c>
      <c r="B23" s="136" t="s">
        <v>44</v>
      </c>
      <c r="C23" s="197"/>
      <c r="D23" s="243">
        <f>SUM('ATR-A2.1'!F44:F46)</f>
        <v>464</v>
      </c>
      <c r="E23" s="243">
        <f>SUM('ATR-A2.1'!E44:E46)</f>
        <v>1</v>
      </c>
      <c r="F23" s="198"/>
      <c r="G23" s="222">
        <v>8600.875</v>
      </c>
      <c r="H23" s="222"/>
      <c r="I23" s="388">
        <f t="shared" si="2"/>
        <v>674.34999345996778</v>
      </c>
      <c r="J23" s="305">
        <f t="shared" si="3"/>
        <v>1.4533405031464821</v>
      </c>
      <c r="K23" s="33"/>
      <c r="L23" s="33"/>
    </row>
    <row r="24" spans="1:13" ht="13.5" customHeight="1">
      <c r="A24" s="200" t="s">
        <v>3466</v>
      </c>
      <c r="B24" s="85" t="s">
        <v>3367</v>
      </c>
      <c r="C24" s="197"/>
      <c r="D24" s="243">
        <f>SUM('ATR-A2.1'!F47:F49)</f>
        <v>334</v>
      </c>
      <c r="E24" s="243">
        <f>SUM('ATR-A2.1'!E47:E49)</f>
        <v>0</v>
      </c>
      <c r="F24" s="198"/>
      <c r="G24" s="222">
        <v>19262.625</v>
      </c>
      <c r="H24" s="222"/>
      <c r="I24" s="388">
        <f t="shared" si="2"/>
        <v>216.74096858553807</v>
      </c>
      <c r="J24" s="305">
        <f t="shared" si="3"/>
        <v>0</v>
      </c>
      <c r="K24" s="33"/>
      <c r="L24" s="33"/>
    </row>
    <row r="25" spans="1:13" ht="13.5" customHeight="1">
      <c r="A25" s="200" t="s">
        <v>45</v>
      </c>
      <c r="B25" s="136" t="s">
        <v>639</v>
      </c>
      <c r="C25" s="197"/>
      <c r="D25" s="243">
        <f>SUM('ATR-A2.1'!F50:F52)</f>
        <v>132</v>
      </c>
      <c r="E25" s="243">
        <f>SUM('ATR-A2.1'!E50:E52)</f>
        <v>1</v>
      </c>
      <c r="F25" s="203"/>
      <c r="G25" s="222">
        <v>4625.125</v>
      </c>
      <c r="H25" s="222"/>
      <c r="I25" s="388">
        <f t="shared" si="2"/>
        <v>356.7471149428394</v>
      </c>
      <c r="J25" s="305">
        <f t="shared" si="3"/>
        <v>2.702629658657874</v>
      </c>
      <c r="K25" s="33"/>
      <c r="L25" s="33"/>
    </row>
    <row r="26" spans="1:13" s="34" customFormat="1" ht="13.5" customHeight="1">
      <c r="A26" s="200" t="s">
        <v>46</v>
      </c>
      <c r="B26" s="136" t="s">
        <v>646</v>
      </c>
      <c r="C26" s="202"/>
      <c r="D26" s="243">
        <f>SUM('ATR-A2.1'!F53:F54)</f>
        <v>182</v>
      </c>
      <c r="E26" s="243">
        <f>SUM('ATR-A2.1'!E53:E54)</f>
        <v>0</v>
      </c>
      <c r="F26" s="192"/>
      <c r="G26" s="222">
        <v>9682</v>
      </c>
      <c r="H26" s="222"/>
      <c r="I26" s="388">
        <f t="shared" si="2"/>
        <v>234.97211319975213</v>
      </c>
      <c r="J26" s="305">
        <f t="shared" si="3"/>
        <v>0</v>
      </c>
      <c r="K26" s="33"/>
      <c r="L26" s="33"/>
    </row>
    <row r="27" spans="1:13" ht="13.5" customHeight="1">
      <c r="A27" s="200" t="s">
        <v>47</v>
      </c>
      <c r="B27" s="136" t="s">
        <v>650</v>
      </c>
      <c r="C27" s="197"/>
      <c r="D27" s="243">
        <f>SUM('ATR-A2.1'!F55:F56)</f>
        <v>4</v>
      </c>
      <c r="E27" s="243">
        <f>SUM('ATR-A2.1'!E55:E56)</f>
        <v>0</v>
      </c>
      <c r="F27" s="198"/>
      <c r="G27" s="222">
        <v>1855.875</v>
      </c>
      <c r="H27" s="222"/>
      <c r="I27" s="388">
        <f t="shared" si="2"/>
        <v>26.941469657169797</v>
      </c>
      <c r="J27" s="305">
        <f t="shared" si="3"/>
        <v>0</v>
      </c>
      <c r="K27" s="33"/>
      <c r="L27" s="33"/>
    </row>
    <row r="28" spans="1:13" s="34" customFormat="1" ht="13.5" customHeight="1">
      <c r="A28" s="200" t="s">
        <v>48</v>
      </c>
      <c r="B28" s="136" t="s">
        <v>658</v>
      </c>
      <c r="C28" s="189"/>
      <c r="D28" s="243">
        <v>0</v>
      </c>
      <c r="E28" s="243">
        <v>0</v>
      </c>
      <c r="F28" s="192"/>
      <c r="G28" s="222">
        <v>1778</v>
      </c>
      <c r="H28" s="222"/>
      <c r="I28" s="388">
        <f t="shared" si="2"/>
        <v>0</v>
      </c>
      <c r="J28" s="305">
        <f t="shared" si="3"/>
        <v>0</v>
      </c>
      <c r="K28" s="33"/>
      <c r="L28" s="33"/>
    </row>
    <row r="29" spans="1:13" ht="13.5" customHeight="1">
      <c r="A29" s="200" t="s">
        <v>53</v>
      </c>
      <c r="B29" s="136" t="s">
        <v>663</v>
      </c>
      <c r="C29" s="197"/>
      <c r="D29" s="243">
        <f>SUM('ATR-A2.1'!F57:F57)</f>
        <v>1</v>
      </c>
      <c r="E29" s="243">
        <f>SUM('ATR-A2.1'!E57:E57)</f>
        <v>0</v>
      </c>
      <c r="F29" s="198"/>
      <c r="G29" s="222">
        <v>513.875</v>
      </c>
      <c r="H29" s="222"/>
      <c r="I29" s="388">
        <f t="shared" si="2"/>
        <v>24.324981756263682</v>
      </c>
      <c r="J29" s="305">
        <f t="shared" si="3"/>
        <v>0</v>
      </c>
      <c r="K29" s="33"/>
      <c r="L29" s="33"/>
    </row>
    <row r="30" spans="1:13" s="34" customFormat="1" ht="13.5" customHeight="1">
      <c r="A30" s="200" t="s">
        <v>49</v>
      </c>
      <c r="B30" s="136" t="s">
        <v>664</v>
      </c>
      <c r="C30" s="196"/>
      <c r="D30" s="243">
        <f>SUM('ATR-A2.1'!F58:F60)</f>
        <v>17</v>
      </c>
      <c r="E30" s="243">
        <f>SUM('ATR-A2.1'!E58:E60)</f>
        <v>0</v>
      </c>
      <c r="F30" s="192"/>
      <c r="G30" s="222">
        <v>5015.5</v>
      </c>
      <c r="H30" s="222"/>
      <c r="I30" s="388">
        <f t="shared" si="2"/>
        <v>42.368657162795337</v>
      </c>
      <c r="J30" s="305">
        <f t="shared" si="3"/>
        <v>0</v>
      </c>
      <c r="K30" s="33"/>
      <c r="L30" s="33"/>
    </row>
    <row r="31" spans="1:13" ht="13.5" customHeight="1">
      <c r="A31" s="200" t="s">
        <v>50</v>
      </c>
      <c r="B31" s="136" t="s">
        <v>3368</v>
      </c>
      <c r="C31" s="197"/>
      <c r="D31" s="243">
        <f>SUM('ATR-A2.1'!F61:F66)</f>
        <v>275</v>
      </c>
      <c r="E31" s="243">
        <f>SUM('ATR-A2.1'!E61:E66)</f>
        <v>1</v>
      </c>
      <c r="F31" s="198"/>
      <c r="G31" s="222">
        <v>7349.625</v>
      </c>
      <c r="H31" s="222"/>
      <c r="I31" s="388">
        <f t="shared" si="2"/>
        <v>467.7109376328724</v>
      </c>
      <c r="J31" s="305">
        <f t="shared" si="3"/>
        <v>1.700767045937718</v>
      </c>
      <c r="K31" s="33"/>
      <c r="L31" s="33"/>
    </row>
    <row r="32" spans="1:13" ht="13.5" customHeight="1">
      <c r="A32" s="200" t="s">
        <v>54</v>
      </c>
      <c r="B32" s="85" t="s">
        <v>3369</v>
      </c>
      <c r="C32" s="197"/>
      <c r="D32" s="243">
        <f>SUM('ATR-A2.1'!F67)</f>
        <v>139</v>
      </c>
      <c r="E32" s="243">
        <f>SUM('ATR-A2.1'!E67)</f>
        <v>0</v>
      </c>
      <c r="F32" s="198"/>
      <c r="G32" s="222">
        <v>6986</v>
      </c>
      <c r="H32" s="222"/>
      <c r="I32" s="388">
        <f t="shared" si="2"/>
        <v>248.71170913255082</v>
      </c>
      <c r="J32" s="305">
        <f t="shared" si="3"/>
        <v>0</v>
      </c>
      <c r="K32" s="33"/>
      <c r="L32" s="33"/>
    </row>
    <row r="33" spans="1:12" ht="13.5" customHeight="1">
      <c r="A33" s="200" t="s">
        <v>55</v>
      </c>
      <c r="B33" s="136" t="s">
        <v>682</v>
      </c>
      <c r="C33" s="194"/>
      <c r="D33" s="243">
        <f>SUM('ATR-A2.1'!F68:F68)</f>
        <v>29</v>
      </c>
      <c r="E33" s="243">
        <f>SUM('ATR-A2.1'!E68:E68)</f>
        <v>0</v>
      </c>
      <c r="F33" s="203"/>
      <c r="G33" s="222">
        <v>9245.625</v>
      </c>
      <c r="H33" s="222"/>
      <c r="I33" s="388">
        <f t="shared" si="2"/>
        <v>39.207733387412965</v>
      </c>
      <c r="J33" s="305">
        <f t="shared" si="3"/>
        <v>0</v>
      </c>
      <c r="K33" s="33"/>
      <c r="L33" s="33"/>
    </row>
    <row r="34" spans="1:12" s="34" customFormat="1" ht="13.5" customHeight="1">
      <c r="A34" s="200" t="s">
        <v>683</v>
      </c>
      <c r="B34" s="136" t="s">
        <v>684</v>
      </c>
      <c r="C34" s="196"/>
      <c r="D34" s="243">
        <f>SUM('ATR-A2.1'!F69:F71)</f>
        <v>1118</v>
      </c>
      <c r="E34" s="243">
        <f>SUM('ATR-A2.1'!E69:E71)</f>
        <v>0</v>
      </c>
      <c r="F34" s="192"/>
      <c r="G34" s="222">
        <v>12393</v>
      </c>
      <c r="H34" s="222"/>
      <c r="I34" s="388">
        <f t="shared" si="2"/>
        <v>1127.6527071734045</v>
      </c>
      <c r="J34" s="305">
        <f t="shared" si="3"/>
        <v>0</v>
      </c>
      <c r="K34" s="33"/>
      <c r="L34" s="33"/>
    </row>
    <row r="35" spans="1:12" ht="13.5" customHeight="1">
      <c r="A35" s="200" t="s">
        <v>691</v>
      </c>
      <c r="B35" s="136" t="s">
        <v>3370</v>
      </c>
      <c r="C35" s="197"/>
      <c r="D35" s="243">
        <f>SUM('ATR-A2.1'!F72:F74)</f>
        <v>65</v>
      </c>
      <c r="E35" s="243">
        <f>SUM('ATR-A2.1'!E72:E74)</f>
        <v>0</v>
      </c>
      <c r="F35" s="198"/>
      <c r="G35" s="222">
        <v>2274.625</v>
      </c>
      <c r="H35" s="222"/>
      <c r="I35" s="388">
        <f t="shared" si="2"/>
        <v>357.20173654998075</v>
      </c>
      <c r="J35" s="305">
        <f t="shared" si="3"/>
        <v>0</v>
      </c>
      <c r="K35" s="33"/>
      <c r="L35" s="33"/>
    </row>
    <row r="36" spans="1:12" s="34" customFormat="1" ht="13.5" customHeight="1">
      <c r="A36" s="200" t="s">
        <v>700</v>
      </c>
      <c r="B36" s="136" t="s">
        <v>701</v>
      </c>
      <c r="C36" s="202"/>
      <c r="D36" s="243">
        <f>SUM('ATR-A2.1'!F75:F77)</f>
        <v>21</v>
      </c>
      <c r="E36" s="243">
        <f>SUM('ATR-A2.1'!E75:E77)</f>
        <v>0</v>
      </c>
      <c r="F36" s="192"/>
      <c r="G36" s="222">
        <v>3244.625</v>
      </c>
      <c r="H36" s="222"/>
      <c r="I36" s="388">
        <f t="shared" si="2"/>
        <v>80.903031937434989</v>
      </c>
      <c r="J36" s="305">
        <f t="shared" si="3"/>
        <v>0</v>
      </c>
      <c r="K36" s="33"/>
      <c r="L36" s="33"/>
    </row>
    <row r="37" spans="1:12" ht="13.5" customHeight="1">
      <c r="A37" s="200" t="s">
        <v>706</v>
      </c>
      <c r="B37" s="85" t="s">
        <v>3371</v>
      </c>
      <c r="C37" s="197"/>
      <c r="D37" s="243">
        <f>SUM('ATR-A2.1'!F78:F80)</f>
        <v>7</v>
      </c>
      <c r="E37" s="243">
        <f>SUM('ATR-A2.1'!E78:E80)</f>
        <v>0</v>
      </c>
      <c r="F37" s="198"/>
      <c r="G37" s="222">
        <v>2589.875</v>
      </c>
      <c r="H37" s="222"/>
      <c r="I37" s="388">
        <f t="shared" si="2"/>
        <v>33.785414353974616</v>
      </c>
      <c r="J37" s="305">
        <f t="shared" si="3"/>
        <v>0</v>
      </c>
      <c r="K37" s="33"/>
      <c r="L37" s="33"/>
    </row>
    <row r="38" spans="1:12" ht="13.5" customHeight="1">
      <c r="A38" s="200" t="s">
        <v>712</v>
      </c>
      <c r="B38" s="85" t="s">
        <v>713</v>
      </c>
      <c r="C38" s="197"/>
      <c r="D38" s="243">
        <v>0</v>
      </c>
      <c r="E38" s="243">
        <v>0</v>
      </c>
      <c r="F38" s="198"/>
      <c r="G38" s="222">
        <v>6.75</v>
      </c>
      <c r="H38" s="222"/>
      <c r="I38" s="388">
        <f t="shared" si="2"/>
        <v>0</v>
      </c>
      <c r="J38" s="305">
        <f t="shared" si="3"/>
        <v>0</v>
      </c>
      <c r="K38" s="33"/>
      <c r="L38" s="33"/>
    </row>
    <row r="39" spans="1:12" s="11" customFormat="1" ht="15" customHeight="1">
      <c r="A39" s="171" t="s">
        <v>149</v>
      </c>
      <c r="B39" s="204" t="s">
        <v>714</v>
      </c>
      <c r="C39" s="66"/>
      <c r="D39" s="240"/>
      <c r="E39" s="243"/>
      <c r="F39" s="240"/>
      <c r="G39" s="198"/>
      <c r="H39" s="198"/>
      <c r="I39" s="244"/>
      <c r="J39" s="198"/>
    </row>
    <row r="40" spans="1:12" s="11" customFormat="1" ht="9" customHeight="1">
      <c r="A40" s="205"/>
      <c r="B40" s="206"/>
      <c r="C40" s="207"/>
      <c r="D40" s="207"/>
      <c r="E40" s="207"/>
      <c r="F40" s="207"/>
      <c r="G40" s="207"/>
      <c r="H40" s="15"/>
    </row>
    <row r="41" spans="1:12" ht="18" customHeight="1">
      <c r="A41" s="360" t="s">
        <v>3373</v>
      </c>
      <c r="B41" s="360"/>
      <c r="C41" s="360"/>
      <c r="D41" s="360"/>
      <c r="E41" s="360"/>
      <c r="F41" s="360"/>
      <c r="G41" s="360"/>
      <c r="H41" s="360"/>
      <c r="I41" s="360"/>
      <c r="J41" s="208"/>
      <c r="K41" s="140"/>
    </row>
    <row r="42" spans="1:12" ht="24.75" customHeight="1">
      <c r="A42" s="361" t="s">
        <v>3374</v>
      </c>
      <c r="B42" s="361"/>
      <c r="C42" s="361"/>
      <c r="D42" s="361"/>
      <c r="E42" s="361"/>
      <c r="F42" s="361"/>
      <c r="G42" s="361"/>
      <c r="H42" s="361"/>
      <c r="I42" s="361"/>
      <c r="J42" s="209"/>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workbookViewId="0">
      <selection activeCell="D32" sqref="D3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30" t="s">
        <v>33</v>
      </c>
      <c r="B1" s="343"/>
      <c r="C1" s="343"/>
      <c r="D1" s="343"/>
      <c r="E1" s="37"/>
      <c r="F1" s="37"/>
      <c r="G1" s="1"/>
      <c r="I1" s="1"/>
      <c r="J1" s="179"/>
    </row>
    <row r="2" spans="1:133" ht="5.25" customHeight="1">
      <c r="B2" s="3"/>
      <c r="D2" s="1"/>
      <c r="E2" s="1"/>
      <c r="F2" s="1"/>
      <c r="G2" s="1"/>
      <c r="I2" s="1"/>
      <c r="J2" s="1"/>
    </row>
    <row r="3" spans="1:133" s="67" customFormat="1" ht="15" customHeight="1">
      <c r="A3" s="42" t="s">
        <v>3463</v>
      </c>
      <c r="B3" s="42"/>
      <c r="C3" s="42"/>
      <c r="D3" s="42"/>
      <c r="E3" s="42"/>
      <c r="F3" s="42"/>
      <c r="G3" s="42"/>
      <c r="H3" s="42"/>
      <c r="I3" s="42"/>
      <c r="J3" s="42"/>
    </row>
    <row r="4" spans="1:133" s="67" customFormat="1" ht="15" customHeight="1">
      <c r="A4" s="43" t="s">
        <v>3462</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3664</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5"/>
      <c r="C7" s="46"/>
      <c r="D7" s="363" t="s">
        <v>3362</v>
      </c>
      <c r="E7" s="363"/>
      <c r="F7" s="46"/>
      <c r="G7" s="364" t="s">
        <v>3363</v>
      </c>
      <c r="H7" s="46"/>
      <c r="I7" s="366" t="s">
        <v>3364</v>
      </c>
      <c r="J7" s="366"/>
    </row>
    <row r="8" spans="1:133" s="67" customFormat="1" ht="21.95" customHeight="1">
      <c r="B8" s="345"/>
      <c r="C8" s="46"/>
      <c r="D8" s="186" t="s">
        <v>3359</v>
      </c>
      <c r="E8" s="186" t="s">
        <v>37</v>
      </c>
      <c r="F8" s="46"/>
      <c r="G8" s="365"/>
      <c r="H8" s="46"/>
      <c r="I8" s="186" t="s">
        <v>3359</v>
      </c>
      <c r="J8" s="186" t="s">
        <v>37</v>
      </c>
    </row>
    <row r="9" spans="1:133" s="34" customFormat="1" ht="26.25" customHeight="1">
      <c r="A9" s="187"/>
      <c r="B9" s="188" t="s">
        <v>38</v>
      </c>
      <c r="C9" s="189"/>
      <c r="D9" s="190">
        <f>SUM(D12:D15)</f>
        <v>3649</v>
      </c>
      <c r="E9" s="190">
        <f>SUM(E12:E15)</f>
        <v>4</v>
      </c>
      <c r="F9" s="191"/>
      <c r="G9" s="303">
        <f>SUM(G12:G15)</f>
        <v>105576.625</v>
      </c>
      <c r="H9" s="303"/>
      <c r="I9" s="303">
        <f>(D9*100000/G9)/8</f>
        <v>432.03218515462112</v>
      </c>
      <c r="J9" s="304">
        <f>(E9*100000/G9)/8</f>
        <v>0.47358967953370362</v>
      </c>
      <c r="K9" s="33"/>
      <c r="L9" s="33"/>
      <c r="M9" s="33"/>
    </row>
    <row r="10" spans="1:133" ht="9" customHeight="1">
      <c r="A10" s="67"/>
      <c r="B10" s="188"/>
      <c r="C10" s="194"/>
      <c r="D10" s="190"/>
      <c r="E10" s="190"/>
      <c r="F10" s="191"/>
      <c r="G10" s="303"/>
      <c r="H10" s="303"/>
      <c r="I10" s="303"/>
      <c r="J10" s="304"/>
      <c r="K10" s="33"/>
      <c r="L10" s="6"/>
    </row>
    <row r="11" spans="1:133" s="34" customFormat="1" ht="13.5" customHeight="1">
      <c r="A11" s="187"/>
      <c r="B11" s="55" t="s">
        <v>9</v>
      </c>
      <c r="C11" s="196"/>
      <c r="D11" s="190"/>
      <c r="E11" s="190"/>
      <c r="F11" s="191"/>
      <c r="G11" s="222"/>
      <c r="H11" s="222"/>
      <c r="I11" s="222"/>
      <c r="J11" s="305"/>
      <c r="K11" s="33"/>
      <c r="L11" s="33"/>
    </row>
    <row r="12" spans="1:133" ht="13.5" customHeight="1">
      <c r="A12" s="67"/>
      <c r="B12" s="57" t="s">
        <v>5</v>
      </c>
      <c r="C12" s="197"/>
      <c r="D12" s="243">
        <f>D18</f>
        <v>126</v>
      </c>
      <c r="E12" s="243">
        <f>E18</f>
        <v>0</v>
      </c>
      <c r="F12" s="195"/>
      <c r="G12" s="222">
        <f>G18</f>
        <v>4169.25</v>
      </c>
      <c r="H12" s="222"/>
      <c r="I12" s="222">
        <f>(D12*100000/G12)/8</f>
        <v>377.76578521316782</v>
      </c>
      <c r="J12" s="305">
        <f>(E12*100000/G12)/8</f>
        <v>0</v>
      </c>
      <c r="K12" s="33"/>
      <c r="L12" s="33"/>
    </row>
    <row r="13" spans="1:133" ht="13.5" customHeight="1">
      <c r="A13" s="67"/>
      <c r="B13" s="57" t="s">
        <v>6</v>
      </c>
      <c r="C13" s="197"/>
      <c r="D13" s="243">
        <f>SUM(D19:D22)</f>
        <v>885</v>
      </c>
      <c r="E13" s="243">
        <f>SUM(E19:E22)</f>
        <v>1</v>
      </c>
      <c r="F13" s="195"/>
      <c r="G13" s="222">
        <f>SUM(G19:G22)</f>
        <v>24686.25</v>
      </c>
      <c r="H13" s="222"/>
      <c r="I13" s="222">
        <f t="shared" ref="I13:I15" si="0">(D13*100000/G13)/8</f>
        <v>448.12395564332371</v>
      </c>
      <c r="J13" s="305">
        <f t="shared" ref="J13:J15" si="1">(E13*100000/G13)/8</f>
        <v>0.50635475213934877</v>
      </c>
      <c r="K13" s="33"/>
      <c r="L13" s="33"/>
    </row>
    <row r="14" spans="1:133" ht="13.5" customHeight="1">
      <c r="A14" s="67"/>
      <c r="B14" s="57" t="s">
        <v>44</v>
      </c>
      <c r="C14" s="197"/>
      <c r="D14" s="243">
        <f>D23</f>
        <v>407</v>
      </c>
      <c r="E14" s="243">
        <f>E23</f>
        <v>1</v>
      </c>
      <c r="F14" s="195"/>
      <c r="G14" s="222">
        <f>G23</f>
        <v>5600</v>
      </c>
      <c r="H14" s="222"/>
      <c r="I14" s="222">
        <f t="shared" si="0"/>
        <v>908.48214285714289</v>
      </c>
      <c r="J14" s="305">
        <f t="shared" si="1"/>
        <v>2.2321428571428572</v>
      </c>
      <c r="K14" s="33"/>
      <c r="L14" s="33"/>
    </row>
    <row r="15" spans="1:133" ht="13.5" customHeight="1">
      <c r="A15" s="67"/>
      <c r="B15" s="57" t="s">
        <v>7</v>
      </c>
      <c r="C15" s="197"/>
      <c r="D15" s="243">
        <f>SUM(D24:D37)</f>
        <v>2231</v>
      </c>
      <c r="E15" s="243">
        <f>SUM(E24:E37)</f>
        <v>2</v>
      </c>
      <c r="F15" s="195"/>
      <c r="G15" s="222">
        <f>SUM(G24:G38)</f>
        <v>71121.125</v>
      </c>
      <c r="H15" s="222"/>
      <c r="I15" s="222">
        <f t="shared" si="0"/>
        <v>392.11275130982534</v>
      </c>
      <c r="J15" s="305">
        <f t="shared" si="1"/>
        <v>0.35151299982951617</v>
      </c>
      <c r="K15" s="33"/>
      <c r="L15" s="33"/>
      <c r="N15" s="6"/>
    </row>
    <row r="16" spans="1:133" ht="9" customHeight="1">
      <c r="A16" s="67"/>
      <c r="B16" s="199"/>
      <c r="C16" s="197"/>
      <c r="D16" s="243"/>
      <c r="E16" s="243"/>
      <c r="F16" s="195"/>
      <c r="G16" s="222"/>
      <c r="H16" s="222"/>
      <c r="I16" s="222"/>
      <c r="J16" s="305"/>
      <c r="K16" s="33"/>
      <c r="L16" s="33"/>
    </row>
    <row r="17" spans="1:13" ht="13.5" customHeight="1">
      <c r="A17" s="67"/>
      <c r="B17" s="55" t="s">
        <v>3365</v>
      </c>
      <c r="C17" s="197"/>
      <c r="D17" s="243"/>
      <c r="E17" s="243"/>
      <c r="F17" s="195"/>
      <c r="G17" s="222"/>
      <c r="H17" s="222"/>
      <c r="I17" s="222"/>
      <c r="J17" s="305"/>
      <c r="K17" s="33"/>
      <c r="L17" s="33"/>
    </row>
    <row r="18" spans="1:13" ht="13.5" customHeight="1">
      <c r="A18" s="200" t="s">
        <v>39</v>
      </c>
      <c r="B18" s="136" t="s">
        <v>573</v>
      </c>
      <c r="C18" s="197"/>
      <c r="D18" s="243">
        <f>SUM('ATR-A2.2'!F18:F20)</f>
        <v>126</v>
      </c>
      <c r="E18" s="243">
        <f>SUM('ATR-A2.2'!E18:E20)</f>
        <v>0</v>
      </c>
      <c r="F18" s="195"/>
      <c r="G18" s="222">
        <v>4169.25</v>
      </c>
      <c r="H18" s="222"/>
      <c r="I18" s="222">
        <f>(D18*100000/G18)/8</f>
        <v>377.76578521316782</v>
      </c>
      <c r="J18" s="305">
        <f>(E18*100000/G18)/8</f>
        <v>0</v>
      </c>
      <c r="K18" s="33"/>
      <c r="L18" s="33"/>
      <c r="M18" s="201"/>
    </row>
    <row r="19" spans="1:13" ht="13.5" customHeight="1">
      <c r="A19" s="200" t="s">
        <v>40</v>
      </c>
      <c r="B19" s="136" t="s">
        <v>580</v>
      </c>
      <c r="C19" s="197"/>
      <c r="D19" s="243">
        <f>SUM('ATR-A2.2'!F21)</f>
        <v>8</v>
      </c>
      <c r="E19" s="243">
        <f>SUM('ATR-A2.2'!E21)</f>
        <v>0</v>
      </c>
      <c r="F19" s="195"/>
      <c r="G19" s="222">
        <v>127.75</v>
      </c>
      <c r="H19" s="222"/>
      <c r="I19" s="222">
        <f t="shared" ref="I19:I38" si="2">(D19*100000/G19)/8</f>
        <v>782.77886497064583</v>
      </c>
      <c r="J19" s="305">
        <f t="shared" ref="J19:J38" si="3">(E19*100000/G19)/8</f>
        <v>0</v>
      </c>
      <c r="K19" s="33"/>
      <c r="L19" s="33"/>
      <c r="M19" s="201"/>
    </row>
    <row r="20" spans="1:13" ht="13.5" customHeight="1">
      <c r="A20" s="200" t="s">
        <v>41</v>
      </c>
      <c r="B20" s="136" t="s">
        <v>589</v>
      </c>
      <c r="C20" s="197"/>
      <c r="D20" s="243">
        <f>SUM('ATR-A2.2'!F22:F40)</f>
        <v>834</v>
      </c>
      <c r="E20" s="243">
        <f>SUM('ATR-A2.2'!E22:E40)</f>
        <v>1</v>
      </c>
      <c r="F20" s="195"/>
      <c r="G20" s="222">
        <v>23283.625</v>
      </c>
      <c r="H20" s="222"/>
      <c r="I20" s="222">
        <f t="shared" si="2"/>
        <v>447.73955945433755</v>
      </c>
      <c r="J20" s="305">
        <f t="shared" si="3"/>
        <v>0.53685798495723924</v>
      </c>
      <c r="K20" s="33"/>
      <c r="L20" s="33"/>
    </row>
    <row r="21" spans="1:13" s="34" customFormat="1" ht="13.5" customHeight="1">
      <c r="A21" s="200" t="s">
        <v>622</v>
      </c>
      <c r="B21" s="85" t="s">
        <v>623</v>
      </c>
      <c r="C21" s="202"/>
      <c r="D21" s="245"/>
      <c r="E21" s="245"/>
      <c r="F21" s="191"/>
      <c r="G21" s="222">
        <v>175.5</v>
      </c>
      <c r="H21" s="222"/>
      <c r="I21" s="222">
        <f t="shared" si="2"/>
        <v>0</v>
      </c>
      <c r="J21" s="305">
        <f t="shared" si="3"/>
        <v>0</v>
      </c>
      <c r="K21" s="33"/>
      <c r="L21" s="33"/>
    </row>
    <row r="22" spans="1:13" ht="13.5" customHeight="1">
      <c r="A22" s="200" t="s">
        <v>42</v>
      </c>
      <c r="B22" s="136" t="s">
        <v>3366</v>
      </c>
      <c r="C22" s="197"/>
      <c r="D22" s="243">
        <f>SUM('ATR-A2.2'!F41:F43)</f>
        <v>43</v>
      </c>
      <c r="E22" s="243">
        <f>SUM('ATR-A2.2'!E41:E43)</f>
        <v>0</v>
      </c>
      <c r="F22" s="195"/>
      <c r="G22" s="222">
        <v>1099.375</v>
      </c>
      <c r="H22" s="222"/>
      <c r="I22" s="222">
        <f t="shared" si="2"/>
        <v>488.91415577032404</v>
      </c>
      <c r="J22" s="305">
        <f t="shared" si="3"/>
        <v>0</v>
      </c>
      <c r="K22" s="33"/>
      <c r="L22" s="33"/>
    </row>
    <row r="23" spans="1:13" ht="13.5" customHeight="1">
      <c r="A23" s="200" t="s">
        <v>43</v>
      </c>
      <c r="B23" s="136" t="s">
        <v>44</v>
      </c>
      <c r="C23" s="197"/>
      <c r="D23" s="243">
        <f>SUM('ATR-A2.2'!F44:F46)</f>
        <v>407</v>
      </c>
      <c r="E23" s="243">
        <f>SUM('ATR-A2.2'!E44:E46)</f>
        <v>1</v>
      </c>
      <c r="F23" s="195"/>
      <c r="G23" s="222">
        <v>5600</v>
      </c>
      <c r="H23" s="222"/>
      <c r="I23" s="222">
        <f t="shared" si="2"/>
        <v>908.48214285714289</v>
      </c>
      <c r="J23" s="305">
        <f t="shared" si="3"/>
        <v>2.2321428571428572</v>
      </c>
      <c r="K23" s="33"/>
      <c r="L23" s="33"/>
    </row>
    <row r="24" spans="1:13" ht="13.5" customHeight="1">
      <c r="A24" s="200" t="s">
        <v>3466</v>
      </c>
      <c r="B24" s="85" t="s">
        <v>3367</v>
      </c>
      <c r="C24" s="197"/>
      <c r="D24" s="243">
        <f>SUM('ATR-A2.2'!F47:F49)</f>
        <v>309</v>
      </c>
      <c r="E24" s="243">
        <f>SUM('ATR-A2.2'!E47:E49)</f>
        <v>0</v>
      </c>
      <c r="F24" s="195"/>
      <c r="G24" s="222">
        <v>13889.5</v>
      </c>
      <c r="H24" s="222"/>
      <c r="I24" s="222">
        <f t="shared" si="2"/>
        <v>278.08776413837791</v>
      </c>
      <c r="J24" s="305">
        <f t="shared" si="3"/>
        <v>0</v>
      </c>
      <c r="K24" s="33"/>
      <c r="L24" s="33"/>
    </row>
    <row r="25" spans="1:13" ht="13.5" customHeight="1">
      <c r="A25" s="200" t="s">
        <v>45</v>
      </c>
      <c r="B25" s="136" t="s">
        <v>639</v>
      </c>
      <c r="C25" s="197"/>
      <c r="D25" s="243">
        <f>SUM('ATR-A2.2'!F50:F52)</f>
        <v>117</v>
      </c>
      <c r="E25" s="243">
        <f>SUM('ATR-A2.2'!E50:E52)</f>
        <v>1</v>
      </c>
      <c r="F25" s="203"/>
      <c r="G25" s="222">
        <v>3592.875</v>
      </c>
      <c r="H25" s="222"/>
      <c r="I25" s="222">
        <f t="shared" si="2"/>
        <v>407.05563093622794</v>
      </c>
      <c r="J25" s="305">
        <f t="shared" si="3"/>
        <v>3.479107956719897</v>
      </c>
      <c r="K25" s="33"/>
      <c r="L25" s="33"/>
    </row>
    <row r="26" spans="1:13" s="34" customFormat="1" ht="13.5" customHeight="1">
      <c r="A26" s="200" t="s">
        <v>46</v>
      </c>
      <c r="B26" s="136" t="s">
        <v>646</v>
      </c>
      <c r="C26" s="202"/>
      <c r="D26" s="243">
        <f>SUM('ATR-A2.2'!F53:F54)</f>
        <v>162</v>
      </c>
      <c r="E26" s="243">
        <f>SUM('ATR-A2.2'!E53:E54)</f>
        <v>0</v>
      </c>
      <c r="F26" s="191"/>
      <c r="G26" s="222">
        <v>7178.75</v>
      </c>
      <c r="H26" s="222"/>
      <c r="I26" s="222">
        <f t="shared" si="2"/>
        <v>282.08253526031689</v>
      </c>
      <c r="J26" s="305">
        <f t="shared" si="3"/>
        <v>0</v>
      </c>
      <c r="K26" s="33"/>
      <c r="L26" s="33"/>
    </row>
    <row r="27" spans="1:13" ht="13.5" customHeight="1">
      <c r="A27" s="200" t="s">
        <v>47</v>
      </c>
      <c r="B27" s="136" t="s">
        <v>650</v>
      </c>
      <c r="C27" s="197"/>
      <c r="D27" s="243">
        <f>SUM('ATR-A2.2'!F55:F56)</f>
        <v>4</v>
      </c>
      <c r="E27" s="243">
        <f>SUM('ATR-A2.2'!E55:E56)</f>
        <v>0</v>
      </c>
      <c r="F27" s="195"/>
      <c r="G27" s="222">
        <v>1551.25</v>
      </c>
      <c r="H27" s="222"/>
      <c r="I27" s="222">
        <f t="shared" si="2"/>
        <v>32.232070910556004</v>
      </c>
      <c r="J27" s="305">
        <f t="shared" si="3"/>
        <v>0</v>
      </c>
      <c r="K27" s="33"/>
      <c r="L27" s="33"/>
    </row>
    <row r="28" spans="1:13" s="34" customFormat="1" ht="13.5" customHeight="1">
      <c r="A28" s="200" t="s">
        <v>48</v>
      </c>
      <c r="B28" s="136" t="s">
        <v>658</v>
      </c>
      <c r="C28" s="189"/>
      <c r="D28" s="243"/>
      <c r="E28" s="243"/>
      <c r="F28" s="191"/>
      <c r="G28" s="222">
        <v>1360.875</v>
      </c>
      <c r="H28" s="222"/>
      <c r="I28" s="222">
        <f t="shared" si="2"/>
        <v>0</v>
      </c>
      <c r="J28" s="305">
        <f t="shared" si="3"/>
        <v>0</v>
      </c>
      <c r="K28" s="33"/>
      <c r="L28" s="33"/>
    </row>
    <row r="29" spans="1:13" ht="13.5" customHeight="1">
      <c r="A29" s="200" t="s">
        <v>53</v>
      </c>
      <c r="B29" s="136" t="s">
        <v>663</v>
      </c>
      <c r="C29" s="197"/>
      <c r="D29" s="243">
        <f>SUM('ATR-A2.2'!F57:F57)</f>
        <v>1</v>
      </c>
      <c r="E29" s="243">
        <f>SUM('ATR-A2.2'!E57:E57)</f>
        <v>0</v>
      </c>
      <c r="F29" s="195"/>
      <c r="G29" s="222">
        <v>329</v>
      </c>
      <c r="H29" s="222"/>
      <c r="I29" s="222">
        <f t="shared" si="2"/>
        <v>37.993920972644375</v>
      </c>
      <c r="J29" s="305">
        <f t="shared" si="3"/>
        <v>0</v>
      </c>
      <c r="K29" s="33"/>
      <c r="L29" s="33"/>
    </row>
    <row r="30" spans="1:13" s="34" customFormat="1" ht="13.5" customHeight="1">
      <c r="A30" s="200" t="s">
        <v>49</v>
      </c>
      <c r="B30" s="136" t="s">
        <v>664</v>
      </c>
      <c r="C30" s="196"/>
      <c r="D30" s="243">
        <f>SUM('ATR-A2.2'!F58:F60)</f>
        <v>13</v>
      </c>
      <c r="E30" s="243">
        <f>SUM('ATR-A2.2'!E58:E60)</f>
        <v>0</v>
      </c>
      <c r="F30" s="191"/>
      <c r="G30" s="222">
        <v>3055.25</v>
      </c>
      <c r="H30" s="222"/>
      <c r="I30" s="222">
        <f t="shared" si="2"/>
        <v>53.187136895507734</v>
      </c>
      <c r="J30" s="305">
        <f t="shared" si="3"/>
        <v>0</v>
      </c>
      <c r="K30" s="33"/>
      <c r="L30" s="33"/>
    </row>
    <row r="31" spans="1:13" ht="13.5" customHeight="1">
      <c r="A31" s="200" t="s">
        <v>50</v>
      </c>
      <c r="B31" s="136" t="s">
        <v>3368</v>
      </c>
      <c r="C31" s="197"/>
      <c r="D31" s="243">
        <v>261</v>
      </c>
      <c r="E31" s="243">
        <f>SUM('ATR-A2.2'!E61:E66)</f>
        <v>1</v>
      </c>
      <c r="F31" s="195"/>
      <c r="G31" s="222">
        <v>6636.25</v>
      </c>
      <c r="H31" s="222"/>
      <c r="I31" s="222">
        <f t="shared" si="2"/>
        <v>491.61800715765679</v>
      </c>
      <c r="J31" s="305">
        <f t="shared" si="3"/>
        <v>1.8835938971557733</v>
      </c>
      <c r="K31" s="33"/>
      <c r="L31" s="33"/>
    </row>
    <row r="32" spans="1:13" ht="13.5" customHeight="1">
      <c r="A32" s="200" t="s">
        <v>54</v>
      </c>
      <c r="B32" s="85" t="s">
        <v>3369</v>
      </c>
      <c r="C32" s="197"/>
      <c r="D32" s="243">
        <v>139</v>
      </c>
      <c r="E32" s="243">
        <f>SUM('ATR-A2.2'!E67)</f>
        <v>0</v>
      </c>
      <c r="F32" s="195"/>
      <c r="G32" s="222">
        <v>6980.625</v>
      </c>
      <c r="H32" s="222"/>
      <c r="I32" s="222">
        <f t="shared" si="2"/>
        <v>248.90321425373801</v>
      </c>
      <c r="J32" s="305">
        <f t="shared" si="3"/>
        <v>0</v>
      </c>
      <c r="K32" s="33"/>
      <c r="L32" s="33"/>
    </row>
    <row r="33" spans="1:12" ht="13.5" customHeight="1">
      <c r="A33" s="200" t="s">
        <v>55</v>
      </c>
      <c r="B33" s="136" t="s">
        <v>682</v>
      </c>
      <c r="C33" s="194"/>
      <c r="D33" s="243">
        <f>'ATR-A2.2'!C66</f>
        <v>26</v>
      </c>
      <c r="E33" s="243">
        <f>SUM('ATR-A2.2'!E68:E68)</f>
        <v>0</v>
      </c>
      <c r="F33" s="203"/>
      <c r="G33" s="222">
        <v>8566.5</v>
      </c>
      <c r="H33" s="222"/>
      <c r="I33" s="222">
        <f t="shared" si="2"/>
        <v>37.938481293410376</v>
      </c>
      <c r="J33" s="305">
        <f t="shared" si="3"/>
        <v>0</v>
      </c>
      <c r="K33" s="33"/>
      <c r="L33" s="33"/>
    </row>
    <row r="34" spans="1:12" s="34" customFormat="1" ht="13.5" customHeight="1">
      <c r="A34" s="200" t="s">
        <v>683</v>
      </c>
      <c r="B34" s="136" t="s">
        <v>684</v>
      </c>
      <c r="C34" s="196"/>
      <c r="D34" s="243">
        <f>SUM('ATR-A2.2'!F67:F69)</f>
        <v>1118</v>
      </c>
      <c r="E34" s="243">
        <f>SUM('ATR-A2.2'!E69:E71)</f>
        <v>0</v>
      </c>
      <c r="F34" s="191"/>
      <c r="G34" s="222">
        <v>11735.875</v>
      </c>
      <c r="H34" s="222"/>
      <c r="I34" s="222">
        <f t="shared" si="2"/>
        <v>1190.7931875552526</v>
      </c>
      <c r="J34" s="305">
        <f t="shared" si="3"/>
        <v>0</v>
      </c>
      <c r="K34" s="33"/>
      <c r="L34" s="33"/>
    </row>
    <row r="35" spans="1:12" ht="13.5" customHeight="1">
      <c r="A35" s="200" t="s">
        <v>691</v>
      </c>
      <c r="B35" s="136" t="s">
        <v>3370</v>
      </c>
      <c r="C35" s="197"/>
      <c r="D35" s="243">
        <f>SUM('ATR-A2.2'!F70:F71)</f>
        <v>61</v>
      </c>
      <c r="E35" s="243">
        <f>SUM('ATR-A2.2'!E72:E74)</f>
        <v>0</v>
      </c>
      <c r="F35" s="195"/>
      <c r="G35" s="222">
        <v>1793.625</v>
      </c>
      <c r="H35" s="222"/>
      <c r="I35" s="222">
        <f t="shared" si="2"/>
        <v>425.11673287337095</v>
      </c>
      <c r="J35" s="305">
        <f t="shared" si="3"/>
        <v>0</v>
      </c>
      <c r="K35" s="33"/>
      <c r="L35" s="33"/>
    </row>
    <row r="36" spans="1:12" s="34" customFormat="1" ht="13.5" customHeight="1">
      <c r="A36" s="200" t="s">
        <v>700</v>
      </c>
      <c r="B36" s="136" t="s">
        <v>701</v>
      </c>
      <c r="C36" s="202"/>
      <c r="D36" s="243">
        <f>SUM('ATR-A2.2'!F72:F74)</f>
        <v>13</v>
      </c>
      <c r="E36" s="243">
        <f>SUM('ATR-A2.2'!E75:E77)</f>
        <v>0</v>
      </c>
      <c r="F36" s="191"/>
      <c r="G36" s="222">
        <v>1858.25</v>
      </c>
      <c r="H36" s="222"/>
      <c r="I36" s="222">
        <f t="shared" si="2"/>
        <v>87.447867617381945</v>
      </c>
      <c r="J36" s="305">
        <f t="shared" si="3"/>
        <v>0</v>
      </c>
      <c r="K36" s="33"/>
      <c r="L36" s="33"/>
    </row>
    <row r="37" spans="1:12" ht="13.5" customHeight="1">
      <c r="A37" s="200" t="s">
        <v>706</v>
      </c>
      <c r="B37" s="85" t="s">
        <v>3371</v>
      </c>
      <c r="C37" s="197"/>
      <c r="D37" s="243">
        <f>SUM('ATR-A2.2'!C75)</f>
        <v>7</v>
      </c>
      <c r="E37" s="243">
        <f>SUM('ATR-A2.2'!E78:E80)</f>
        <v>0</v>
      </c>
      <c r="F37" s="195"/>
      <c r="G37" s="222">
        <v>2589.875</v>
      </c>
      <c r="H37" s="222"/>
      <c r="I37" s="222">
        <f t="shared" si="2"/>
        <v>33.785414353974616</v>
      </c>
      <c r="J37" s="305">
        <f t="shared" si="3"/>
        <v>0</v>
      </c>
      <c r="K37" s="33"/>
      <c r="L37" s="33"/>
    </row>
    <row r="38" spans="1:12" ht="13.5" customHeight="1">
      <c r="A38" s="200" t="s">
        <v>712</v>
      </c>
      <c r="B38" s="85" t="s">
        <v>713</v>
      </c>
      <c r="C38" s="197"/>
      <c r="D38" s="302"/>
      <c r="E38" s="302"/>
      <c r="F38" s="195"/>
      <c r="G38" s="222">
        <v>2.625</v>
      </c>
      <c r="H38" s="222"/>
      <c r="I38" s="222">
        <f t="shared" si="2"/>
        <v>0</v>
      </c>
      <c r="J38" s="305">
        <f t="shared" si="3"/>
        <v>0</v>
      </c>
      <c r="K38" s="33"/>
      <c r="L38" s="33"/>
    </row>
    <row r="39" spans="1:12" s="11" customFormat="1" ht="15" customHeight="1">
      <c r="A39" s="171" t="s">
        <v>149</v>
      </c>
      <c r="B39" s="204" t="s">
        <v>714</v>
      </c>
      <c r="C39" s="66"/>
      <c r="D39" s="66"/>
      <c r="E39" s="190"/>
      <c r="F39" s="66"/>
      <c r="G39" s="195"/>
      <c r="H39" s="198"/>
      <c r="I39" s="193" t="s">
        <v>3372</v>
      </c>
      <c r="J39" s="195" t="s">
        <v>3372</v>
      </c>
    </row>
    <row r="40" spans="1:12" s="11" customFormat="1" ht="9" customHeight="1">
      <c r="A40" s="205"/>
      <c r="B40" s="206"/>
      <c r="C40" s="207"/>
      <c r="D40" s="207"/>
      <c r="E40" s="207"/>
      <c r="F40" s="207"/>
      <c r="G40" s="207"/>
      <c r="H40" s="15"/>
    </row>
    <row r="41" spans="1:12" ht="18" customHeight="1">
      <c r="A41" s="360" t="s">
        <v>3373</v>
      </c>
      <c r="B41" s="360"/>
      <c r="C41" s="360"/>
      <c r="D41" s="360"/>
      <c r="E41" s="360"/>
      <c r="F41" s="360"/>
      <c r="G41" s="360"/>
      <c r="H41" s="360"/>
      <c r="I41" s="360"/>
      <c r="J41" s="208"/>
      <c r="K41" s="140"/>
    </row>
    <row r="42" spans="1:12" ht="24.75" customHeight="1">
      <c r="A42" s="361" t="s">
        <v>3374</v>
      </c>
      <c r="B42" s="361"/>
      <c r="C42" s="361"/>
      <c r="D42" s="361"/>
      <c r="E42" s="361"/>
      <c r="F42" s="361"/>
      <c r="G42" s="361"/>
      <c r="H42" s="361"/>
      <c r="I42" s="361"/>
      <c r="J42" s="227"/>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workbookViewId="0">
      <selection activeCell="D32" sqref="D32"/>
    </sheetView>
  </sheetViews>
  <sheetFormatPr baseColWidth="10" defaultColWidth="8.42578125" defaultRowHeight="12.75"/>
  <cols>
    <col min="1" max="1" width="2.85546875" style="2" customWidth="1"/>
    <col min="2" max="2" width="55.5703125" style="210"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22.5703125" style="2" customWidth="1"/>
    <col min="14" max="14" width="14.28515625" style="2" customWidth="1"/>
    <col min="15" max="16384" width="8.42578125" style="2"/>
  </cols>
  <sheetData>
    <row r="1" spans="1:133" ht="15">
      <c r="A1" s="330" t="s">
        <v>33</v>
      </c>
      <c r="B1" s="343"/>
      <c r="C1" s="343"/>
      <c r="D1" s="343"/>
      <c r="E1" s="37"/>
      <c r="F1" s="37"/>
      <c r="G1" s="1"/>
      <c r="I1" s="1"/>
      <c r="J1" s="179"/>
    </row>
    <row r="2" spans="1:133" ht="5.25" customHeight="1">
      <c r="B2" s="3"/>
      <c r="D2" s="1"/>
      <c r="E2" s="1"/>
      <c r="F2" s="1"/>
      <c r="G2" s="1"/>
      <c r="I2" s="1"/>
      <c r="J2" s="1"/>
    </row>
    <row r="3" spans="1:133" s="67" customFormat="1" ht="15" customHeight="1">
      <c r="A3" s="42" t="s">
        <v>3464</v>
      </c>
      <c r="B3" s="42"/>
      <c r="C3" s="42"/>
      <c r="D3" s="42"/>
      <c r="E3" s="42"/>
      <c r="F3" s="42"/>
      <c r="G3" s="42"/>
      <c r="H3" s="42"/>
      <c r="I3" s="42"/>
      <c r="J3" s="42"/>
    </row>
    <row r="4" spans="1:133" s="67" customFormat="1" ht="15" customHeight="1">
      <c r="A4" s="43" t="s">
        <v>3465</v>
      </c>
      <c r="B4" s="43"/>
      <c r="C4" s="43"/>
      <c r="D4" s="68"/>
      <c r="E4" s="68"/>
      <c r="F4" s="68"/>
      <c r="G4" s="68"/>
      <c r="H4" s="68"/>
      <c r="I4" s="68"/>
      <c r="J4" s="68"/>
      <c r="K4" s="69"/>
    </row>
    <row r="5" spans="1:133" s="67" customFormat="1" ht="6" customHeight="1">
      <c r="B5" s="180"/>
      <c r="C5" s="181"/>
      <c r="D5" s="181"/>
      <c r="E5" s="181"/>
      <c r="F5" s="181"/>
      <c r="G5" s="181"/>
      <c r="H5" s="181"/>
      <c r="I5" s="181"/>
      <c r="J5" s="181"/>
      <c r="K5" s="69"/>
    </row>
    <row r="6" spans="1:133" s="184" customFormat="1" ht="30" customHeight="1" thickBot="1">
      <c r="A6" s="333" t="s">
        <v>3664</v>
      </c>
      <c r="B6" s="362"/>
      <c r="C6" s="362"/>
      <c r="D6" s="182"/>
      <c r="E6" s="183"/>
      <c r="H6" s="185"/>
      <c r="I6" s="185"/>
      <c r="J6" s="185"/>
      <c r="K6" s="185"/>
      <c r="L6" s="185"/>
      <c r="M6" s="185"/>
      <c r="N6" s="185"/>
      <c r="O6" s="185"/>
      <c r="P6" s="185"/>
      <c r="Q6" s="185"/>
      <c r="R6" s="185"/>
      <c r="S6" s="185"/>
      <c r="T6" s="185"/>
      <c r="U6" s="185"/>
      <c r="V6" s="185"/>
      <c r="W6" s="185"/>
      <c r="X6" s="185"/>
      <c r="Y6" s="185"/>
      <c r="Z6" s="185"/>
      <c r="AA6" s="185"/>
      <c r="AB6" s="185"/>
      <c r="AC6" s="185"/>
      <c r="AD6" s="185"/>
      <c r="AE6" s="185"/>
      <c r="AF6" s="185"/>
      <c r="AG6" s="185"/>
      <c r="AH6" s="185"/>
      <c r="AI6" s="185"/>
      <c r="AJ6" s="185"/>
      <c r="AK6" s="185"/>
      <c r="AL6" s="185"/>
      <c r="AM6" s="185"/>
      <c r="AN6" s="185"/>
      <c r="AO6" s="185"/>
      <c r="AP6" s="185"/>
      <c r="AQ6" s="185"/>
      <c r="AR6" s="185"/>
      <c r="AS6" s="185"/>
      <c r="AT6" s="185"/>
      <c r="AU6" s="185"/>
      <c r="AV6" s="185"/>
      <c r="AW6" s="185"/>
      <c r="AX6" s="185"/>
      <c r="AY6" s="185"/>
      <c r="AZ6" s="185"/>
      <c r="BA6" s="185"/>
      <c r="BB6" s="185"/>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85"/>
      <c r="CB6" s="185"/>
      <c r="CC6" s="185"/>
      <c r="CD6" s="185"/>
      <c r="CE6" s="185"/>
      <c r="CF6" s="185"/>
      <c r="CG6" s="185"/>
      <c r="CH6" s="185"/>
      <c r="CI6" s="185"/>
      <c r="CJ6" s="185"/>
      <c r="CK6" s="185"/>
      <c r="CL6" s="185"/>
      <c r="CM6" s="185"/>
      <c r="CN6" s="185"/>
      <c r="CO6" s="185"/>
      <c r="CP6" s="185"/>
      <c r="CQ6" s="185"/>
      <c r="CR6" s="185"/>
      <c r="CS6" s="185"/>
      <c r="CT6" s="185"/>
      <c r="CU6" s="185"/>
      <c r="CV6" s="185"/>
      <c r="CW6" s="185"/>
      <c r="CX6" s="185"/>
      <c r="CY6" s="185"/>
      <c r="CZ6" s="185"/>
      <c r="DA6" s="185"/>
      <c r="DB6" s="185"/>
      <c r="DC6" s="185"/>
      <c r="DD6" s="185"/>
      <c r="DE6" s="185"/>
      <c r="DF6" s="185"/>
      <c r="DG6" s="185"/>
      <c r="DH6" s="185"/>
      <c r="DI6" s="185"/>
      <c r="DJ6" s="185"/>
      <c r="DK6" s="185"/>
      <c r="DL6" s="185"/>
      <c r="DM6" s="185"/>
      <c r="DN6" s="185"/>
      <c r="DO6" s="185"/>
      <c r="DP6" s="185"/>
      <c r="DQ6" s="185"/>
      <c r="DR6" s="185"/>
      <c r="DS6" s="185"/>
      <c r="DT6" s="185"/>
      <c r="DU6" s="185"/>
      <c r="DV6" s="185"/>
      <c r="DW6" s="185"/>
      <c r="DX6" s="185"/>
      <c r="DY6" s="185"/>
      <c r="DZ6" s="185"/>
      <c r="EA6" s="185"/>
      <c r="EB6" s="185"/>
      <c r="EC6" s="185"/>
    </row>
    <row r="7" spans="1:133" s="67" customFormat="1" ht="29.25" customHeight="1">
      <c r="B7" s="345"/>
      <c r="C7" s="46"/>
      <c r="D7" s="363" t="s">
        <v>3362</v>
      </c>
      <c r="E7" s="363"/>
      <c r="F7" s="46"/>
      <c r="G7" s="364" t="s">
        <v>3363</v>
      </c>
      <c r="H7" s="46"/>
      <c r="I7" s="366" t="s">
        <v>3364</v>
      </c>
      <c r="J7" s="366"/>
    </row>
    <row r="8" spans="1:133" s="67" customFormat="1" ht="21.95" customHeight="1">
      <c r="B8" s="345"/>
      <c r="C8" s="46"/>
      <c r="D8" s="186" t="s">
        <v>3359</v>
      </c>
      <c r="E8" s="186" t="s">
        <v>37</v>
      </c>
      <c r="F8" s="46"/>
      <c r="G8" s="365"/>
      <c r="H8" s="46"/>
      <c r="I8" s="186" t="s">
        <v>3359</v>
      </c>
      <c r="J8" s="186" t="s">
        <v>37</v>
      </c>
    </row>
    <row r="9" spans="1:133" s="34" customFormat="1" ht="26.25" customHeight="1">
      <c r="A9" s="187"/>
      <c r="B9" s="188" t="s">
        <v>38</v>
      </c>
      <c r="C9" s="189"/>
      <c r="D9" s="190">
        <f>SUM(D12:D15)</f>
        <v>206</v>
      </c>
      <c r="E9" s="190">
        <f>SUM(E12:E15)</f>
        <v>1</v>
      </c>
      <c r="F9" s="191"/>
      <c r="G9" s="195">
        <f>SUM(G12:G15)</f>
        <v>23557.625</v>
      </c>
      <c r="H9" s="192"/>
      <c r="I9" s="193">
        <f>(D9*100000/G9)/8</f>
        <v>109.30643475307889</v>
      </c>
      <c r="J9" s="306">
        <f>(E9*100000/G9)/8</f>
        <v>0.53061376093727619</v>
      </c>
      <c r="K9" s="33"/>
      <c r="L9" s="33"/>
      <c r="M9" s="33"/>
    </row>
    <row r="10" spans="1:133" ht="9" customHeight="1">
      <c r="A10" s="67"/>
      <c r="B10" s="188"/>
      <c r="C10" s="194"/>
      <c r="D10" s="190"/>
      <c r="E10" s="190"/>
      <c r="F10" s="191"/>
      <c r="G10" s="191"/>
      <c r="H10" s="195"/>
      <c r="I10" s="193"/>
      <c r="J10" s="306"/>
      <c r="K10" s="33"/>
      <c r="L10" s="6"/>
    </row>
    <row r="11" spans="1:133" s="34" customFormat="1" ht="13.5" customHeight="1">
      <c r="A11" s="187"/>
      <c r="B11" s="55" t="s">
        <v>9</v>
      </c>
      <c r="C11" s="196"/>
      <c r="D11" s="190"/>
      <c r="E11" s="190"/>
      <c r="F11" s="191"/>
      <c r="G11" s="195"/>
      <c r="H11" s="192"/>
      <c r="I11" s="193"/>
      <c r="J11" s="306"/>
      <c r="K11" s="33"/>
      <c r="L11" s="33"/>
    </row>
    <row r="12" spans="1:133" ht="13.5" customHeight="1">
      <c r="A12" s="67"/>
      <c r="B12" s="57" t="s">
        <v>5</v>
      </c>
      <c r="C12" s="197"/>
      <c r="D12" s="243">
        <f>D18</f>
        <v>35</v>
      </c>
      <c r="E12" s="243">
        <f>E18</f>
        <v>0</v>
      </c>
      <c r="F12" s="195"/>
      <c r="G12" s="195">
        <f>G18</f>
        <v>2819.875</v>
      </c>
      <c r="H12" s="198"/>
      <c r="I12" s="193">
        <f>(D12*100000/G12)/8</f>
        <v>155.14872113125583</v>
      </c>
      <c r="J12" s="306">
        <f>(E12*100000/G12)/8</f>
        <v>0</v>
      </c>
      <c r="K12" s="33"/>
      <c r="L12" s="33"/>
    </row>
    <row r="13" spans="1:133" ht="13.5" customHeight="1">
      <c r="A13" s="67"/>
      <c r="B13" s="57" t="s">
        <v>6</v>
      </c>
      <c r="C13" s="197"/>
      <c r="D13" s="243">
        <f>SUM(D19:D22)</f>
        <v>21</v>
      </c>
      <c r="E13" s="243">
        <f>SUM(E19:E22)</f>
        <v>1</v>
      </c>
      <c r="F13" s="195"/>
      <c r="G13" s="195">
        <f>SUM(G19:G22)</f>
        <v>2034.875</v>
      </c>
      <c r="H13" s="198"/>
      <c r="I13" s="193">
        <f t="shared" ref="I13:I15" si="0">(D13*100000/G13)/8</f>
        <v>129.00055285951225</v>
      </c>
      <c r="J13" s="306">
        <f t="shared" ref="J13:J15" si="1">(E13*100000/G13)/8</f>
        <v>6.1428834695005836</v>
      </c>
      <c r="K13" s="33"/>
      <c r="L13" s="33"/>
    </row>
    <row r="14" spans="1:133" ht="13.5" customHeight="1">
      <c r="A14" s="67"/>
      <c r="B14" s="57" t="s">
        <v>44</v>
      </c>
      <c r="C14" s="197"/>
      <c r="D14" s="243">
        <f>D23</f>
        <v>57</v>
      </c>
      <c r="E14" s="243">
        <f>E23</f>
        <v>0</v>
      </c>
      <c r="F14" s="195"/>
      <c r="G14" s="195">
        <f>G23</f>
        <v>3000.875</v>
      </c>
      <c r="H14" s="198"/>
      <c r="I14" s="193">
        <f t="shared" si="0"/>
        <v>237.43074936476862</v>
      </c>
      <c r="J14" s="306">
        <f t="shared" si="1"/>
        <v>0</v>
      </c>
      <c r="K14" s="33"/>
      <c r="L14" s="33"/>
    </row>
    <row r="15" spans="1:133" ht="13.5" customHeight="1">
      <c r="A15" s="67"/>
      <c r="B15" s="57" t="s">
        <v>7</v>
      </c>
      <c r="C15" s="197"/>
      <c r="D15" s="243">
        <f>SUM(D24:D37)</f>
        <v>93</v>
      </c>
      <c r="E15" s="243">
        <f>SUM(E24:E37)</f>
        <v>0</v>
      </c>
      <c r="F15" s="195"/>
      <c r="G15" s="195">
        <f>SUM(G24:G38)</f>
        <v>15702</v>
      </c>
      <c r="H15" s="198"/>
      <c r="I15" s="193">
        <f t="shared" si="0"/>
        <v>74.035154757355755</v>
      </c>
      <c r="J15" s="306">
        <f t="shared" si="1"/>
        <v>0</v>
      </c>
      <c r="K15" s="33"/>
      <c r="L15" s="33"/>
      <c r="N15" s="6"/>
    </row>
    <row r="16" spans="1:133" ht="9" customHeight="1">
      <c r="A16" s="67"/>
      <c r="B16" s="199"/>
      <c r="C16" s="197"/>
      <c r="D16" s="243"/>
      <c r="E16" s="243"/>
      <c r="F16" s="195"/>
      <c r="G16" s="195"/>
      <c r="H16" s="198"/>
      <c r="I16" s="193"/>
      <c r="J16" s="306"/>
      <c r="K16" s="33"/>
      <c r="L16" s="33"/>
    </row>
    <row r="17" spans="1:17" ht="13.5" customHeight="1">
      <c r="A17" s="67"/>
      <c r="B17" s="55" t="s">
        <v>3365</v>
      </c>
      <c r="C17" s="197"/>
      <c r="D17" s="243"/>
      <c r="E17" s="243"/>
      <c r="F17" s="195"/>
      <c r="G17" s="195"/>
      <c r="H17" s="198"/>
      <c r="I17" s="193"/>
      <c r="J17" s="306"/>
      <c r="K17" s="33"/>
      <c r="L17" s="33"/>
    </row>
    <row r="18" spans="1:17" ht="13.5" customHeight="1">
      <c r="A18" s="200" t="s">
        <v>39</v>
      </c>
      <c r="B18" s="136" t="s">
        <v>573</v>
      </c>
      <c r="C18" s="197"/>
      <c r="D18" s="243">
        <f>'ATR-I2.1'!D18-'ATR-I2.2'!D18</f>
        <v>35</v>
      </c>
      <c r="E18" s="243">
        <f>'ATR-I2.1'!E18-'ATR-I2.2'!E18</f>
        <v>0</v>
      </c>
      <c r="F18" s="195"/>
      <c r="G18" s="195">
        <v>2819.875</v>
      </c>
      <c r="H18" s="198"/>
      <c r="I18" s="193">
        <f>(D18*100000/G18)/8</f>
        <v>155.14872113125583</v>
      </c>
      <c r="J18" s="306">
        <f>(E18*100000/G18)/8</f>
        <v>0</v>
      </c>
      <c r="K18" s="33"/>
      <c r="L18" s="33"/>
      <c r="M18" s="321"/>
      <c r="N18" s="136"/>
      <c r="O18" s="197"/>
      <c r="P18" s="243"/>
      <c r="Q18" s="6"/>
    </row>
    <row r="19" spans="1:17" ht="13.5" customHeight="1">
      <c r="A19" s="200" t="s">
        <v>40</v>
      </c>
      <c r="B19" s="136" t="s">
        <v>580</v>
      </c>
      <c r="C19" s="197"/>
      <c r="D19" s="243">
        <f>'ATR-I2.1'!D19-'ATR-I2.2'!D19</f>
        <v>0</v>
      </c>
      <c r="E19" s="243">
        <f>'ATR-I2.1'!E19-'ATR-I2.2'!E19</f>
        <v>0</v>
      </c>
      <c r="F19" s="195"/>
      <c r="G19" s="195">
        <v>13.125</v>
      </c>
      <c r="H19" s="198"/>
      <c r="I19" s="193">
        <f t="shared" ref="I19:I38" si="2">(D19*100000/G19)/8</f>
        <v>0</v>
      </c>
      <c r="J19" s="306">
        <f t="shared" ref="J19:J38" si="3">(E19*100000/G19)/8</f>
        <v>0</v>
      </c>
      <c r="K19" s="33"/>
      <c r="L19" s="33"/>
      <c r="M19" s="321"/>
      <c r="N19" s="136"/>
      <c r="O19" s="197"/>
      <c r="P19" s="243"/>
      <c r="Q19" s="6"/>
    </row>
    <row r="20" spans="1:17" ht="13.5" customHeight="1">
      <c r="A20" s="200" t="s">
        <v>41</v>
      </c>
      <c r="B20" s="136" t="s">
        <v>589</v>
      </c>
      <c r="C20" s="197"/>
      <c r="D20" s="243">
        <f>'ATR-I2.1'!D20-'ATR-I2.2'!D20</f>
        <v>21</v>
      </c>
      <c r="E20" s="243">
        <f>'ATR-I2.1'!E20-'ATR-I2.2'!E20</f>
        <v>1</v>
      </c>
      <c r="F20" s="195"/>
      <c r="G20" s="195">
        <v>1988.75</v>
      </c>
      <c r="H20" s="198"/>
      <c r="I20" s="193">
        <f t="shared" si="2"/>
        <v>131.99245757385293</v>
      </c>
      <c r="J20" s="306">
        <f t="shared" si="3"/>
        <v>6.2853551225644253</v>
      </c>
      <c r="K20" s="33"/>
      <c r="L20" s="33"/>
      <c r="M20" s="322"/>
      <c r="N20" s="136"/>
      <c r="O20" s="197"/>
      <c r="P20" s="243"/>
      <c r="Q20" s="6"/>
    </row>
    <row r="21" spans="1:17" s="34" customFormat="1" ht="13.5" customHeight="1">
      <c r="A21" s="200" t="s">
        <v>622</v>
      </c>
      <c r="B21" s="85" t="s">
        <v>623</v>
      </c>
      <c r="C21" s="202"/>
      <c r="D21" s="243">
        <f>'ATR-I2.1'!D21-'ATR-I2.2'!D21</f>
        <v>0</v>
      </c>
      <c r="E21" s="243">
        <f>'ATR-I2.1'!E21-'ATR-I2.2'!E21</f>
        <v>0</v>
      </c>
      <c r="F21" s="191"/>
      <c r="G21" s="195">
        <v>10</v>
      </c>
      <c r="H21" s="192"/>
      <c r="I21" s="193">
        <f t="shared" si="2"/>
        <v>0</v>
      </c>
      <c r="J21" s="306">
        <f t="shared" si="3"/>
        <v>0</v>
      </c>
      <c r="K21" s="33"/>
      <c r="L21" s="33"/>
      <c r="M21" s="323"/>
      <c r="N21" s="85"/>
      <c r="O21" s="202"/>
      <c r="P21" s="245"/>
      <c r="Q21" s="6"/>
    </row>
    <row r="22" spans="1:17" ht="13.5" customHeight="1">
      <c r="A22" s="200" t="s">
        <v>42</v>
      </c>
      <c r="B22" s="136" t="s">
        <v>3366</v>
      </c>
      <c r="C22" s="197"/>
      <c r="D22" s="243">
        <f>'ATR-I2.1'!D22-'ATR-I2.2'!D22</f>
        <v>0</v>
      </c>
      <c r="E22" s="243">
        <f>'ATR-I2.1'!E22-'ATR-I2.2'!E22</f>
        <v>0</v>
      </c>
      <c r="F22" s="195"/>
      <c r="G22" s="195">
        <v>23</v>
      </c>
      <c r="H22" s="198"/>
      <c r="I22" s="193">
        <f t="shared" si="2"/>
        <v>0</v>
      </c>
      <c r="J22" s="306">
        <f t="shared" si="3"/>
        <v>0</v>
      </c>
      <c r="K22" s="33"/>
      <c r="L22" s="33"/>
      <c r="M22" s="322"/>
      <c r="N22" s="136"/>
      <c r="O22" s="197"/>
      <c r="P22" s="243"/>
      <c r="Q22" s="6"/>
    </row>
    <row r="23" spans="1:17" ht="13.5" customHeight="1">
      <c r="A23" s="200" t="s">
        <v>43</v>
      </c>
      <c r="B23" s="136" t="s">
        <v>44</v>
      </c>
      <c r="C23" s="197"/>
      <c r="D23" s="243">
        <f>'ATR-I2.1'!D23-'ATR-I2.2'!D23</f>
        <v>57</v>
      </c>
      <c r="E23" s="243">
        <f>'ATR-I2.1'!E23-'ATR-I2.2'!E23</f>
        <v>0</v>
      </c>
      <c r="F23" s="195"/>
      <c r="G23" s="195">
        <v>3000.875</v>
      </c>
      <c r="H23" s="198"/>
      <c r="I23" s="193">
        <f t="shared" si="2"/>
        <v>237.43074936476862</v>
      </c>
      <c r="J23" s="306">
        <f t="shared" si="3"/>
        <v>0</v>
      </c>
      <c r="K23" s="33"/>
      <c r="L23" s="33"/>
      <c r="M23" s="322"/>
      <c r="N23" s="136"/>
      <c r="O23" s="197"/>
      <c r="P23" s="243"/>
      <c r="Q23" s="6"/>
    </row>
    <row r="24" spans="1:17" ht="13.5" customHeight="1">
      <c r="A24" s="200" t="s">
        <v>42</v>
      </c>
      <c r="B24" s="85" t="s">
        <v>3367</v>
      </c>
      <c r="C24" s="197"/>
      <c r="D24" s="243">
        <f>'ATR-I2.1'!D24-'ATR-I2.2'!D24</f>
        <v>25</v>
      </c>
      <c r="E24" s="243">
        <f>'ATR-I2.1'!E24-'ATR-I2.2'!E24</f>
        <v>0</v>
      </c>
      <c r="F24" s="195"/>
      <c r="G24" s="195">
        <v>5373.125</v>
      </c>
      <c r="H24" s="198"/>
      <c r="I24" s="193">
        <f t="shared" si="2"/>
        <v>58.159823194137488</v>
      </c>
      <c r="J24" s="306">
        <f t="shared" si="3"/>
        <v>0</v>
      </c>
      <c r="K24" s="33"/>
      <c r="L24" s="33"/>
      <c r="M24" s="322"/>
      <c r="N24" s="85"/>
      <c r="O24" s="197"/>
      <c r="P24" s="243"/>
      <c r="Q24" s="6"/>
    </row>
    <row r="25" spans="1:17" ht="13.5" customHeight="1">
      <c r="A25" s="200" t="s">
        <v>45</v>
      </c>
      <c r="B25" s="136" t="s">
        <v>639</v>
      </c>
      <c r="C25" s="197"/>
      <c r="D25" s="243">
        <f>'ATR-I2.1'!D25-'ATR-I2.2'!D25</f>
        <v>15</v>
      </c>
      <c r="E25" s="243">
        <f>'ATR-I2.1'!E25-'ATR-I2.2'!E25</f>
        <v>0</v>
      </c>
      <c r="F25" s="203"/>
      <c r="G25" s="195">
        <v>1032.25</v>
      </c>
      <c r="H25" s="203"/>
      <c r="I25" s="193">
        <f t="shared" si="2"/>
        <v>181.64204407846935</v>
      </c>
      <c r="J25" s="306">
        <f t="shared" si="3"/>
        <v>0</v>
      </c>
      <c r="K25" s="33"/>
      <c r="L25" s="33"/>
      <c r="M25" s="322"/>
      <c r="N25" s="136"/>
      <c r="O25" s="197"/>
      <c r="P25" s="243"/>
      <c r="Q25" s="6"/>
    </row>
    <row r="26" spans="1:17" s="34" customFormat="1" ht="13.5" customHeight="1">
      <c r="A26" s="200" t="s">
        <v>46</v>
      </c>
      <c r="B26" s="136" t="s">
        <v>646</v>
      </c>
      <c r="C26" s="202"/>
      <c r="D26" s="243">
        <f>'ATR-I2.1'!D26-'ATR-I2.2'!D26</f>
        <v>20</v>
      </c>
      <c r="E26" s="243">
        <f>'ATR-I2.1'!E26-'ATR-I2.2'!E26</f>
        <v>0</v>
      </c>
      <c r="F26" s="191"/>
      <c r="G26" s="195">
        <v>2503.25</v>
      </c>
      <c r="H26" s="192"/>
      <c r="I26" s="193">
        <f t="shared" si="2"/>
        <v>99.870168780585246</v>
      </c>
      <c r="J26" s="306">
        <f t="shared" si="3"/>
        <v>0</v>
      </c>
      <c r="K26" s="33"/>
      <c r="L26" s="33"/>
      <c r="M26" s="323"/>
      <c r="N26" s="136"/>
      <c r="O26" s="202"/>
      <c r="P26" s="243"/>
      <c r="Q26" s="6"/>
    </row>
    <row r="27" spans="1:17" ht="13.5" customHeight="1">
      <c r="A27" s="200" t="s">
        <v>47</v>
      </c>
      <c r="B27" s="136" t="s">
        <v>650</v>
      </c>
      <c r="C27" s="197"/>
      <c r="D27" s="243">
        <f>'ATR-I2.1'!D27-'ATR-I2.2'!D27</f>
        <v>0</v>
      </c>
      <c r="E27" s="243">
        <f>'ATR-I2.1'!E27-'ATR-I2.2'!E27</f>
        <v>0</v>
      </c>
      <c r="F27" s="195"/>
      <c r="G27" s="195">
        <v>304.625</v>
      </c>
      <c r="H27" s="198"/>
      <c r="I27" s="193">
        <f t="shared" si="2"/>
        <v>0</v>
      </c>
      <c r="J27" s="306">
        <f t="shared" si="3"/>
        <v>0</v>
      </c>
      <c r="K27" s="33"/>
      <c r="L27" s="33"/>
      <c r="M27" s="322"/>
      <c r="N27" s="136"/>
      <c r="O27" s="197"/>
      <c r="P27" s="243"/>
      <c r="Q27" s="6"/>
    </row>
    <row r="28" spans="1:17" s="34" customFormat="1" ht="13.5" customHeight="1">
      <c r="A28" s="200" t="s">
        <v>48</v>
      </c>
      <c r="B28" s="136" t="s">
        <v>658</v>
      </c>
      <c r="C28" s="189"/>
      <c r="D28" s="243">
        <f>'ATR-I2.1'!D28-'ATR-I2.2'!D28</f>
        <v>0</v>
      </c>
      <c r="E28" s="243">
        <f>'ATR-I2.1'!E28-'ATR-I2.2'!E28</f>
        <v>0</v>
      </c>
      <c r="F28" s="191"/>
      <c r="G28" s="195">
        <v>417.125</v>
      </c>
      <c r="H28" s="192"/>
      <c r="I28" s="193">
        <f t="shared" si="2"/>
        <v>0</v>
      </c>
      <c r="J28" s="306">
        <f t="shared" si="3"/>
        <v>0</v>
      </c>
      <c r="K28" s="33"/>
      <c r="L28" s="33"/>
      <c r="M28" s="323"/>
      <c r="N28" s="136"/>
      <c r="O28" s="189"/>
      <c r="P28" s="243"/>
      <c r="Q28" s="6"/>
    </row>
    <row r="29" spans="1:17" ht="13.5" customHeight="1">
      <c r="A29" s="200" t="s">
        <v>53</v>
      </c>
      <c r="B29" s="136" t="s">
        <v>663</v>
      </c>
      <c r="C29" s="197"/>
      <c r="D29" s="243">
        <f>'ATR-I2.1'!D29-'ATR-I2.2'!D29</f>
        <v>0</v>
      </c>
      <c r="E29" s="243">
        <f>'ATR-I2.1'!E29-'ATR-I2.2'!E29</f>
        <v>0</v>
      </c>
      <c r="F29" s="195"/>
      <c r="G29" s="195">
        <v>184.875</v>
      </c>
      <c r="H29" s="198"/>
      <c r="I29" s="193">
        <f t="shared" si="2"/>
        <v>0</v>
      </c>
      <c r="J29" s="306">
        <f t="shared" si="3"/>
        <v>0</v>
      </c>
      <c r="K29" s="33"/>
      <c r="L29" s="33"/>
      <c r="M29" s="322"/>
      <c r="N29" s="136"/>
      <c r="O29" s="197"/>
      <c r="P29" s="243"/>
      <c r="Q29" s="6"/>
    </row>
    <row r="30" spans="1:17" s="34" customFormat="1" ht="13.5" customHeight="1">
      <c r="A30" s="200" t="s">
        <v>49</v>
      </c>
      <c r="B30" s="136" t="s">
        <v>664</v>
      </c>
      <c r="C30" s="196"/>
      <c r="D30" s="243">
        <f>'ATR-I2.1'!D30-'ATR-I2.2'!D30</f>
        <v>4</v>
      </c>
      <c r="E30" s="243">
        <f>'ATR-I2.1'!E30-'ATR-I2.2'!E30</f>
        <v>0</v>
      </c>
      <c r="F30" s="191"/>
      <c r="G30" s="195">
        <v>1960.25</v>
      </c>
      <c r="H30" s="192"/>
      <c r="I30" s="193">
        <f t="shared" si="2"/>
        <v>25.506950644050505</v>
      </c>
      <c r="J30" s="306">
        <f t="shared" si="3"/>
        <v>0</v>
      </c>
      <c r="K30" s="33"/>
      <c r="L30" s="33"/>
      <c r="M30" s="323"/>
      <c r="N30" s="136"/>
      <c r="O30" s="196"/>
      <c r="P30" s="243"/>
      <c r="Q30" s="6"/>
    </row>
    <row r="31" spans="1:17" ht="13.5" customHeight="1">
      <c r="A31" s="200" t="s">
        <v>50</v>
      </c>
      <c r="B31" s="136" t="s">
        <v>3368</v>
      </c>
      <c r="C31" s="197"/>
      <c r="D31" s="243">
        <f>'ATR-I2.1'!D31-'ATR-I2.2'!D31</f>
        <v>14</v>
      </c>
      <c r="E31" s="243">
        <f>'ATR-I2.1'!E31-'ATR-I2.2'!E31</f>
        <v>0</v>
      </c>
      <c r="F31" s="195"/>
      <c r="G31" s="195">
        <v>713.375</v>
      </c>
      <c r="H31" s="198"/>
      <c r="I31" s="193">
        <f t="shared" si="2"/>
        <v>245.31277378657788</v>
      </c>
      <c r="J31" s="306">
        <f t="shared" si="3"/>
        <v>0</v>
      </c>
      <c r="K31" s="33"/>
      <c r="L31" s="33"/>
      <c r="M31" s="322"/>
      <c r="N31" s="136"/>
      <c r="O31" s="197"/>
      <c r="P31" s="243"/>
      <c r="Q31" s="6"/>
    </row>
    <row r="32" spans="1:17" ht="13.5" customHeight="1">
      <c r="A32" s="200" t="s">
        <v>54</v>
      </c>
      <c r="B32" s="85" t="s">
        <v>3369</v>
      </c>
      <c r="C32" s="197"/>
      <c r="D32" s="243">
        <f>'ATR-I2.1'!D32-'ATR-I2.2'!D32</f>
        <v>0</v>
      </c>
      <c r="E32" s="243">
        <f>'ATR-I2.1'!E32-'ATR-I2.2'!E32</f>
        <v>0</v>
      </c>
      <c r="F32" s="195"/>
      <c r="G32" s="195">
        <v>5.375</v>
      </c>
      <c r="H32" s="198"/>
      <c r="I32" s="193">
        <f t="shared" si="2"/>
        <v>0</v>
      </c>
      <c r="J32" s="306">
        <f t="shared" si="3"/>
        <v>0</v>
      </c>
      <c r="K32" s="33"/>
      <c r="L32" s="33"/>
      <c r="M32" s="322"/>
      <c r="N32" s="85"/>
      <c r="O32" s="197"/>
      <c r="P32" s="243"/>
      <c r="Q32" s="6"/>
    </row>
    <row r="33" spans="1:17" ht="13.5" customHeight="1">
      <c r="A33" s="200" t="s">
        <v>55</v>
      </c>
      <c r="B33" s="136" t="s">
        <v>682</v>
      </c>
      <c r="C33" s="194"/>
      <c r="D33" s="243">
        <f>'ATR-I2.1'!D33-'ATR-I2.2'!D33</f>
        <v>3</v>
      </c>
      <c r="E33" s="243">
        <f>'ATR-I2.1'!E33-'ATR-I2.2'!E33</f>
        <v>0</v>
      </c>
      <c r="F33" s="203"/>
      <c r="G33" s="195">
        <v>679.125</v>
      </c>
      <c r="H33" s="203"/>
      <c r="I33" s="193">
        <f t="shared" si="2"/>
        <v>55.218111540585312</v>
      </c>
      <c r="J33" s="306">
        <f t="shared" si="3"/>
        <v>0</v>
      </c>
      <c r="K33" s="33"/>
      <c r="L33" s="33"/>
      <c r="M33" s="322"/>
      <c r="N33" s="136"/>
      <c r="O33" s="194"/>
      <c r="P33" s="243"/>
      <c r="Q33" s="6"/>
    </row>
    <row r="34" spans="1:17" s="34" customFormat="1" ht="13.5" customHeight="1">
      <c r="A34" s="200" t="s">
        <v>683</v>
      </c>
      <c r="B34" s="136" t="s">
        <v>684</v>
      </c>
      <c r="C34" s="196"/>
      <c r="D34" s="243">
        <f>'ATR-I2.1'!D34-'ATR-I2.2'!D34</f>
        <v>0</v>
      </c>
      <c r="E34" s="243">
        <f>'ATR-I2.1'!E34-'ATR-I2.2'!E34</f>
        <v>0</v>
      </c>
      <c r="F34" s="191"/>
      <c r="G34" s="195">
        <v>657.125</v>
      </c>
      <c r="H34" s="192"/>
      <c r="I34" s="193">
        <f t="shared" si="2"/>
        <v>0</v>
      </c>
      <c r="J34" s="306">
        <f t="shared" si="3"/>
        <v>0</v>
      </c>
      <c r="K34" s="33"/>
      <c r="L34" s="33"/>
      <c r="M34" s="323"/>
      <c r="N34" s="136"/>
      <c r="O34" s="196"/>
      <c r="P34" s="243"/>
      <c r="Q34" s="6"/>
    </row>
    <row r="35" spans="1:17" ht="13.5" customHeight="1">
      <c r="A35" s="200" t="s">
        <v>691</v>
      </c>
      <c r="B35" s="136" t="s">
        <v>3370</v>
      </c>
      <c r="C35" s="197"/>
      <c r="D35" s="243">
        <f>'ATR-I2.1'!D35-'ATR-I2.2'!D35</f>
        <v>4</v>
      </c>
      <c r="E35" s="243">
        <f>'ATR-I2.1'!E35-'ATR-I2.2'!E35</f>
        <v>0</v>
      </c>
      <c r="F35" s="195"/>
      <c r="G35" s="195">
        <v>481</v>
      </c>
      <c r="H35" s="198"/>
      <c r="I35" s="193">
        <f t="shared" si="2"/>
        <v>103.95010395010395</v>
      </c>
      <c r="J35" s="306">
        <f t="shared" si="3"/>
        <v>0</v>
      </c>
      <c r="K35" s="33"/>
      <c r="L35" s="33"/>
      <c r="M35" s="322"/>
      <c r="N35" s="136"/>
      <c r="O35" s="197"/>
      <c r="P35" s="243"/>
      <c r="Q35" s="6"/>
    </row>
    <row r="36" spans="1:17" s="34" customFormat="1" ht="13.5" customHeight="1">
      <c r="A36" s="200" t="s">
        <v>700</v>
      </c>
      <c r="B36" s="136" t="s">
        <v>701</v>
      </c>
      <c r="C36" s="202"/>
      <c r="D36" s="243">
        <f>'ATR-I2.1'!D36-'ATR-I2.2'!D36</f>
        <v>8</v>
      </c>
      <c r="E36" s="243">
        <f>'ATR-I2.1'!E36-'ATR-I2.2'!E36</f>
        <v>0</v>
      </c>
      <c r="F36" s="191"/>
      <c r="G36" s="195">
        <v>1386.375</v>
      </c>
      <c r="H36" s="192"/>
      <c r="I36" s="193">
        <f t="shared" si="2"/>
        <v>72.130556306915523</v>
      </c>
      <c r="J36" s="306">
        <f t="shared" si="3"/>
        <v>0</v>
      </c>
      <c r="K36" s="33"/>
      <c r="L36" s="33"/>
      <c r="M36" s="323"/>
      <c r="N36" s="136"/>
      <c r="O36" s="202"/>
      <c r="P36" s="243"/>
      <c r="Q36" s="6"/>
    </row>
    <row r="37" spans="1:17" ht="13.5" customHeight="1">
      <c r="A37" s="200" t="s">
        <v>706</v>
      </c>
      <c r="B37" s="85" t="s">
        <v>3371</v>
      </c>
      <c r="C37" s="197"/>
      <c r="D37" s="243">
        <f>'ATR-I2.1'!D37-'ATR-I2.2'!D37</f>
        <v>0</v>
      </c>
      <c r="E37" s="243">
        <f>'ATR-I2.1'!E37-'ATR-I2.2'!E37</f>
        <v>0</v>
      </c>
      <c r="F37" s="195"/>
      <c r="G37" s="195">
        <v>0</v>
      </c>
      <c r="H37" s="198"/>
      <c r="I37" s="193">
        <v>0</v>
      </c>
      <c r="J37" s="306">
        <v>0</v>
      </c>
      <c r="K37" s="33"/>
      <c r="L37" s="33"/>
      <c r="M37" s="322"/>
      <c r="N37" s="85"/>
      <c r="O37" s="197"/>
      <c r="P37" s="243"/>
      <c r="Q37" s="6"/>
    </row>
    <row r="38" spans="1:17" ht="13.5" customHeight="1">
      <c r="A38" s="200" t="s">
        <v>712</v>
      </c>
      <c r="B38" s="85" t="s">
        <v>713</v>
      </c>
      <c r="C38" s="197"/>
      <c r="D38" s="243">
        <f>'ATR-I2.1'!D38-'ATR-I2.2'!D38</f>
        <v>0</v>
      </c>
      <c r="E38" s="243">
        <f>'ATR-I2.1'!E38-'ATR-I2.2'!E38</f>
        <v>0</v>
      </c>
      <c r="F38" s="195"/>
      <c r="G38" s="195">
        <v>4.125</v>
      </c>
      <c r="H38" s="198"/>
      <c r="I38" s="193">
        <f t="shared" si="2"/>
        <v>0</v>
      </c>
      <c r="J38" s="306">
        <f t="shared" si="3"/>
        <v>0</v>
      </c>
      <c r="K38" s="33"/>
      <c r="L38" s="33"/>
    </row>
    <row r="39" spans="1:17" s="11" customFormat="1" ht="15" customHeight="1">
      <c r="A39" s="171" t="s">
        <v>149</v>
      </c>
      <c r="B39" s="204" t="s">
        <v>714</v>
      </c>
      <c r="C39" s="66"/>
      <c r="D39" s="66"/>
      <c r="E39" s="190"/>
      <c r="F39" s="66"/>
      <c r="G39" s="195"/>
      <c r="H39" s="198"/>
      <c r="I39" s="193" t="s">
        <v>3372</v>
      </c>
      <c r="J39" s="195" t="s">
        <v>3372</v>
      </c>
    </row>
    <row r="40" spans="1:17" s="11" customFormat="1" ht="9" customHeight="1">
      <c r="A40" s="205"/>
      <c r="B40" s="206"/>
      <c r="C40" s="207"/>
      <c r="D40" s="207"/>
      <c r="E40" s="207"/>
      <c r="F40" s="207"/>
      <c r="G40" s="207"/>
      <c r="H40" s="15"/>
    </row>
    <row r="41" spans="1:17" ht="18" customHeight="1">
      <c r="A41" s="360" t="s">
        <v>3493</v>
      </c>
      <c r="B41" s="360"/>
      <c r="C41" s="360"/>
      <c r="D41" s="360"/>
      <c r="E41" s="360"/>
      <c r="F41" s="360"/>
      <c r="G41" s="360"/>
      <c r="H41" s="360"/>
      <c r="I41" s="360"/>
      <c r="J41" s="208"/>
      <c r="K41" s="140"/>
    </row>
    <row r="42" spans="1:17" ht="24.75" customHeight="1">
      <c r="A42" s="361" t="s">
        <v>3494</v>
      </c>
      <c r="B42" s="361"/>
      <c r="C42" s="361"/>
      <c r="D42" s="361"/>
      <c r="E42" s="361"/>
      <c r="F42" s="361"/>
      <c r="G42" s="361"/>
      <c r="H42" s="361"/>
      <c r="I42" s="361"/>
      <c r="J42" s="227"/>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J5" sqref="J5"/>
    </sheetView>
  </sheetViews>
  <sheetFormatPr baseColWidth="10" defaultColWidth="11.42578125" defaultRowHeight="15"/>
  <cols>
    <col min="1" max="16384" width="11.42578125" style="217"/>
  </cols>
  <sheetData>
    <row r="1" spans="1:9" ht="12.75" customHeight="1">
      <c r="A1" s="367" t="s">
        <v>33</v>
      </c>
      <c r="B1" s="367"/>
      <c r="C1" s="367"/>
      <c r="D1" s="367"/>
      <c r="E1" s="367"/>
      <c r="F1" s="367"/>
      <c r="G1" s="367"/>
      <c r="H1" s="367"/>
      <c r="I1" s="367"/>
    </row>
    <row r="3" spans="1:9" ht="12.75" customHeight="1">
      <c r="A3" s="367" t="s">
        <v>3621</v>
      </c>
      <c r="B3" s="367"/>
      <c r="C3" s="367"/>
      <c r="D3" s="367"/>
      <c r="E3" s="367"/>
      <c r="F3" s="367"/>
      <c r="G3" s="367"/>
      <c r="H3" s="367"/>
      <c r="I3" s="367"/>
    </row>
    <row r="5" spans="1:9" ht="151.9" customHeight="1">
      <c r="A5" s="368" t="s">
        <v>3622</v>
      </c>
      <c r="B5" s="369"/>
      <c r="C5" s="369"/>
      <c r="D5" s="369"/>
      <c r="E5" s="369"/>
      <c r="F5" s="369"/>
      <c r="G5" s="369"/>
      <c r="H5" s="369"/>
      <c r="I5" s="369"/>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70" t="s">
        <v>196</v>
      </c>
      <c r="B1" s="370"/>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71" t="s">
        <v>275</v>
      </c>
      <c r="B65" s="371"/>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70" t="s">
        <v>314</v>
      </c>
      <c r="B102" s="370"/>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70" t="s">
        <v>361</v>
      </c>
      <c r="B143" s="370"/>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70" t="s">
        <v>420</v>
      </c>
      <c r="B196" s="370"/>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72" t="s">
        <v>473</v>
      </c>
      <c r="B247" s="372"/>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70" t="s">
        <v>520</v>
      </c>
      <c r="B289" s="370"/>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3"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7">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8">
        <v>56</v>
      </c>
      <c r="G54" s="106" t="s">
        <v>135</v>
      </c>
      <c r="H54" s="106" t="s">
        <v>1774</v>
      </c>
      <c r="I54" s="106" t="s">
        <v>1775</v>
      </c>
      <c r="J54" s="106" t="s">
        <v>1774</v>
      </c>
    </row>
    <row r="55" spans="1:10">
      <c r="A55" s="106"/>
      <c r="B55" s="106"/>
      <c r="C55" s="106"/>
      <c r="D55" s="106" t="s">
        <v>165</v>
      </c>
      <c r="E55" s="106" t="s">
        <v>652</v>
      </c>
      <c r="F55" s="118">
        <v>57</v>
      </c>
      <c r="G55" s="106" t="s">
        <v>259</v>
      </c>
      <c r="H55" s="106" t="s">
        <v>1776</v>
      </c>
      <c r="I55" s="106" t="s">
        <v>1777</v>
      </c>
      <c r="J55" s="106" t="s">
        <v>1776</v>
      </c>
    </row>
    <row r="56" spans="1:10">
      <c r="A56" s="106"/>
      <c r="B56" s="106"/>
      <c r="C56" s="106"/>
      <c r="D56" s="106" t="s">
        <v>165</v>
      </c>
      <c r="E56" s="106" t="s">
        <v>652</v>
      </c>
      <c r="F56" s="118">
        <v>58</v>
      </c>
      <c r="G56" s="106" t="s">
        <v>1778</v>
      </c>
      <c r="H56" s="106" t="s">
        <v>1779</v>
      </c>
      <c r="I56" s="106" t="s">
        <v>1780</v>
      </c>
      <c r="J56" s="106" t="s">
        <v>1781</v>
      </c>
    </row>
    <row r="57" spans="1:10">
      <c r="A57" s="106"/>
      <c r="B57" s="106"/>
      <c r="C57" s="106"/>
      <c r="D57" s="106" t="s">
        <v>165</v>
      </c>
      <c r="E57" s="106" t="s">
        <v>652</v>
      </c>
      <c r="F57" s="124">
        <v>59</v>
      </c>
      <c r="G57" s="106" t="s">
        <v>1778</v>
      </c>
      <c r="H57" s="106" t="s">
        <v>1779</v>
      </c>
      <c r="I57" s="106" t="s">
        <v>1782</v>
      </c>
      <c r="J57" s="106" t="s">
        <v>1783</v>
      </c>
    </row>
    <row r="58" spans="1:10">
      <c r="A58" s="106"/>
      <c r="B58" s="106"/>
      <c r="C58" s="106"/>
      <c r="D58" s="106" t="s">
        <v>165</v>
      </c>
      <c r="E58" s="106" t="s">
        <v>652</v>
      </c>
      <c r="F58" s="119">
        <v>60</v>
      </c>
      <c r="G58" s="106" t="s">
        <v>1778</v>
      </c>
      <c r="H58" s="106" t="s">
        <v>1779</v>
      </c>
      <c r="I58" s="106" t="s">
        <v>1784</v>
      </c>
      <c r="J58" s="106" t="s">
        <v>1785</v>
      </c>
    </row>
    <row r="59" spans="1:10">
      <c r="A59" s="106"/>
      <c r="B59" s="106"/>
      <c r="C59" s="106"/>
      <c r="D59" s="106" t="s">
        <v>653</v>
      </c>
      <c r="E59" s="106" t="s">
        <v>654</v>
      </c>
      <c r="F59" s="118">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5" t="s">
        <v>103</v>
      </c>
      <c r="H631" s="126" t="s">
        <v>714</v>
      </c>
      <c r="I631" s="125" t="s">
        <v>3245</v>
      </c>
      <c r="J631" s="126"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30" t="s">
        <v>33</v>
      </c>
      <c r="B1" s="373"/>
      <c r="C1" s="373"/>
      <c r="D1" s="373"/>
      <c r="E1" s="373"/>
      <c r="I1" s="179"/>
    </row>
    <row r="2" spans="1:10" ht="56.25" customHeight="1"/>
    <row r="3" spans="1:10" ht="17.25" customHeight="1">
      <c r="A3" s="374" t="s">
        <v>1648</v>
      </c>
      <c r="B3" s="375"/>
      <c r="C3" s="375"/>
      <c r="D3" s="375"/>
      <c r="E3" s="375"/>
      <c r="F3" s="375"/>
      <c r="G3" s="375"/>
      <c r="H3" s="375"/>
      <c r="I3" s="375"/>
    </row>
    <row r="5" spans="1:10" ht="18.75" customHeight="1">
      <c r="A5" s="376" t="s">
        <v>1649</v>
      </c>
      <c r="B5" s="375"/>
      <c r="C5" s="375"/>
      <c r="D5" s="375"/>
      <c r="E5" s="375"/>
      <c r="F5" s="375"/>
      <c r="G5" s="375"/>
      <c r="H5" s="375"/>
      <c r="I5" s="375"/>
    </row>
    <row r="6" spans="1:10" ht="54" customHeight="1">
      <c r="A6" s="377" t="s">
        <v>3467</v>
      </c>
      <c r="B6" s="378"/>
      <c r="C6" s="378"/>
      <c r="D6" s="378"/>
      <c r="E6" s="378"/>
      <c r="F6" s="378"/>
      <c r="G6" s="378"/>
      <c r="H6" s="378"/>
      <c r="I6" s="378"/>
    </row>
    <row r="7" spans="1:10" ht="59.25" customHeight="1">
      <c r="A7" s="379" t="s">
        <v>3468</v>
      </c>
      <c r="B7" s="378"/>
      <c r="C7" s="378"/>
      <c r="D7" s="378"/>
      <c r="E7" s="378"/>
      <c r="F7" s="378"/>
      <c r="G7" s="378"/>
      <c r="H7" s="378"/>
      <c r="I7" s="378"/>
    </row>
    <row r="8" spans="1:10" ht="18.75" customHeight="1">
      <c r="A8" s="376" t="s">
        <v>1650</v>
      </c>
      <c r="B8" s="375"/>
      <c r="C8" s="375"/>
      <c r="D8" s="375"/>
      <c r="E8" s="375"/>
      <c r="F8" s="375"/>
      <c r="G8" s="375"/>
      <c r="H8" s="375"/>
      <c r="I8" s="375"/>
    </row>
    <row r="9" spans="1:10" ht="61.5" customHeight="1">
      <c r="A9" s="377" t="s">
        <v>1651</v>
      </c>
      <c r="B9" s="378"/>
      <c r="C9" s="378"/>
      <c r="D9" s="378"/>
      <c r="E9" s="378"/>
      <c r="F9" s="378"/>
      <c r="G9" s="378"/>
      <c r="H9" s="378"/>
      <c r="I9" s="378"/>
    </row>
    <row r="10" spans="1:10" ht="48.75" customHeight="1">
      <c r="A10" s="377" t="s">
        <v>3469</v>
      </c>
      <c r="B10" s="378"/>
      <c r="C10" s="378"/>
      <c r="D10" s="378"/>
      <c r="E10" s="378"/>
      <c r="F10" s="378"/>
      <c r="G10" s="378"/>
      <c r="H10" s="378"/>
      <c r="I10" s="378"/>
    </row>
    <row r="11" spans="1:10" ht="46.5" customHeight="1">
      <c r="A11" s="377" t="s">
        <v>1652</v>
      </c>
      <c r="B11" s="378"/>
      <c r="C11" s="378"/>
      <c r="D11" s="378"/>
      <c r="E11" s="378"/>
      <c r="F11" s="378"/>
      <c r="G11" s="378"/>
      <c r="H11" s="378"/>
      <c r="I11" s="378"/>
    </row>
    <row r="12" spans="1:10" ht="18" customHeight="1">
      <c r="A12" s="380" t="s">
        <v>1653</v>
      </c>
      <c r="B12" s="378"/>
      <c r="C12" s="378"/>
      <c r="D12" s="378"/>
      <c r="E12" s="378"/>
      <c r="F12" s="378"/>
      <c r="G12" s="378"/>
      <c r="H12" s="378"/>
      <c r="I12" s="378"/>
    </row>
    <row r="13" spans="1:10" ht="219.75" customHeight="1">
      <c r="B13" s="381" t="s">
        <v>3470</v>
      </c>
      <c r="C13" s="380"/>
      <c r="D13" s="380"/>
      <c r="E13" s="380"/>
      <c r="F13" s="380"/>
      <c r="G13" s="380"/>
      <c r="H13" s="380"/>
      <c r="I13" s="380"/>
    </row>
    <row r="14" spans="1:10" ht="45" customHeight="1">
      <c r="A14" s="382"/>
      <c r="B14" s="378"/>
      <c r="C14" s="378"/>
      <c r="D14" s="378"/>
      <c r="E14" s="378"/>
      <c r="F14" s="378"/>
      <c r="G14" s="378"/>
      <c r="H14" s="378"/>
      <c r="I14" s="378"/>
    </row>
    <row r="15" spans="1:10" ht="18.75" customHeight="1">
      <c r="A15" s="383" t="s">
        <v>3471</v>
      </c>
      <c r="B15" s="378"/>
      <c r="C15" s="378"/>
      <c r="D15" s="378"/>
      <c r="E15" s="378"/>
      <c r="F15" s="378"/>
      <c r="G15" s="378"/>
      <c r="H15" s="378"/>
      <c r="I15" s="378"/>
      <c r="J15" s="226" t="s">
        <v>102</v>
      </c>
    </row>
    <row r="16" spans="1:10" ht="39" customHeight="1">
      <c r="A16" s="384" t="s">
        <v>3472</v>
      </c>
      <c r="B16" s="378"/>
      <c r="C16" s="378"/>
      <c r="D16" s="378"/>
      <c r="E16" s="378"/>
      <c r="F16" s="378"/>
      <c r="G16" s="378"/>
      <c r="H16" s="378"/>
      <c r="I16" s="378"/>
    </row>
    <row r="17" spans="1:10" ht="61.5" customHeight="1">
      <c r="D17" s="230"/>
      <c r="E17" s="385"/>
      <c r="F17" s="385"/>
      <c r="G17" s="385"/>
      <c r="H17" s="385"/>
      <c r="I17" s="385"/>
    </row>
    <row r="18" spans="1:10" ht="30" customHeight="1">
      <c r="A18" s="377" t="s">
        <v>3473</v>
      </c>
      <c r="B18" s="382"/>
      <c r="C18" s="382"/>
      <c r="D18" s="382"/>
      <c r="E18" s="382"/>
      <c r="F18" s="382"/>
      <c r="G18" s="382"/>
      <c r="H18" s="382"/>
      <c r="I18" s="382"/>
    </row>
    <row r="19" spans="1:10" ht="174" customHeight="1">
      <c r="A19" s="228"/>
      <c r="B19" s="381" t="s">
        <v>1654</v>
      </c>
      <c r="C19" s="377"/>
      <c r="D19" s="377"/>
      <c r="E19" s="377"/>
      <c r="F19" s="377"/>
      <c r="G19" s="377"/>
      <c r="H19" s="377"/>
      <c r="I19" s="377"/>
      <c r="J19" s="113"/>
    </row>
    <row r="20" spans="1:10" ht="39" customHeight="1">
      <c r="A20" s="377" t="s">
        <v>1655</v>
      </c>
      <c r="B20" s="382"/>
      <c r="C20" s="382"/>
      <c r="D20" s="382"/>
      <c r="E20" s="382"/>
      <c r="F20" s="382"/>
      <c r="G20" s="382"/>
      <c r="H20" s="382"/>
      <c r="I20" s="382"/>
    </row>
    <row r="21" spans="1:10" ht="94.5" customHeight="1">
      <c r="A21" s="384" t="s">
        <v>3474</v>
      </c>
      <c r="B21" s="378"/>
      <c r="C21" s="378"/>
      <c r="D21" s="378"/>
      <c r="E21" s="378"/>
      <c r="F21" s="378"/>
      <c r="G21" s="378"/>
      <c r="H21" s="378"/>
      <c r="I21" s="378"/>
    </row>
    <row r="22" spans="1:10" ht="199.5" customHeight="1">
      <c r="B22" s="381" t="s">
        <v>3475</v>
      </c>
      <c r="C22" s="377"/>
      <c r="D22" s="377"/>
      <c r="E22" s="377"/>
      <c r="F22" s="377"/>
      <c r="G22" s="377"/>
      <c r="H22" s="377"/>
      <c r="I22" s="377"/>
    </row>
    <row r="23" spans="1:10" ht="45" customHeight="1">
      <c r="B23" s="229"/>
      <c r="C23" s="228"/>
      <c r="D23" s="228"/>
      <c r="E23" s="228"/>
      <c r="F23" s="228"/>
      <c r="G23" s="228"/>
      <c r="H23" s="228"/>
      <c r="I23" s="228"/>
    </row>
    <row r="24" spans="1:10" ht="18.75" customHeight="1">
      <c r="A24" s="383" t="s">
        <v>1656</v>
      </c>
      <c r="B24" s="378"/>
      <c r="C24" s="378"/>
      <c r="D24" s="378"/>
      <c r="E24" s="378"/>
      <c r="F24" s="378"/>
      <c r="G24" s="378"/>
      <c r="H24" s="378"/>
      <c r="I24" s="378"/>
    </row>
    <row r="25" spans="1:10" ht="70.5" customHeight="1">
      <c r="B25" s="381" t="s">
        <v>3476</v>
      </c>
      <c r="C25" s="377"/>
      <c r="D25" s="377"/>
      <c r="E25" s="377"/>
      <c r="F25" s="377"/>
      <c r="G25" s="377"/>
      <c r="H25" s="377"/>
      <c r="I25" s="377"/>
    </row>
    <row r="26" spans="1:10" ht="60.75" customHeight="1">
      <c r="B26" s="381" t="s">
        <v>3477</v>
      </c>
      <c r="C26" s="380"/>
      <c r="D26" s="380"/>
      <c r="E26" s="380"/>
      <c r="F26" s="380"/>
      <c r="G26" s="380"/>
      <c r="H26" s="380"/>
      <c r="I26" s="380"/>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2022-10-17T10:54:09Z</dcterms:modified>
</cp:coreProperties>
</file>