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codeName="ThisWorkbook"/>
  <bookViews>
    <workbookView xWindow="-12" yWindow="108" windowWidth="7656" windowHeight="7596" activeTab="1"/>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'ATR-A6'!$A$1:$E$42</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45621"/>
</workbook>
</file>

<file path=xl/calcChain.xml><?xml version="1.0" encoding="utf-8"?>
<calcChain xmlns="http://schemas.openxmlformats.org/spreadsheetml/2006/main">
  <c r="I19" i="57" l="1"/>
  <c r="I20" i="57"/>
  <c r="I21" i="57"/>
  <c r="I22" i="57"/>
  <c r="I23" i="57"/>
  <c r="I24" i="57"/>
  <c r="I25" i="57"/>
  <c r="I26" i="57"/>
  <c r="I27" i="57"/>
  <c r="I28" i="57"/>
  <c r="I29" i="57"/>
  <c r="I30" i="57"/>
  <c r="I31" i="57"/>
  <c r="I32" i="57"/>
  <c r="I33" i="57"/>
  <c r="I34" i="57"/>
  <c r="I35" i="57"/>
  <c r="I36" i="57"/>
  <c r="I38" i="57"/>
  <c r="I18" i="57"/>
  <c r="I13" i="57"/>
  <c r="I14" i="57"/>
  <c r="I15" i="57"/>
  <c r="I12" i="57"/>
  <c r="I9" i="57"/>
  <c r="I19" i="56"/>
  <c r="J19" i="56"/>
  <c r="I20" i="56"/>
  <c r="J20" i="56"/>
  <c r="I21" i="56"/>
  <c r="J21" i="56"/>
  <c r="I22" i="56"/>
  <c r="J22" i="56"/>
  <c r="I23" i="56"/>
  <c r="J23" i="56"/>
  <c r="I24" i="56"/>
  <c r="J24" i="56"/>
  <c r="I25" i="56"/>
  <c r="J25" i="56"/>
  <c r="I26" i="56"/>
  <c r="J26" i="56"/>
  <c r="I27" i="56"/>
  <c r="J27" i="56"/>
  <c r="I28" i="56"/>
  <c r="J28" i="56"/>
  <c r="I29" i="56"/>
  <c r="J29" i="56"/>
  <c r="I30" i="56"/>
  <c r="J30" i="56"/>
  <c r="I31" i="56"/>
  <c r="J31" i="56"/>
  <c r="I32" i="56"/>
  <c r="J32" i="56"/>
  <c r="I33" i="56"/>
  <c r="J33" i="56"/>
  <c r="I34" i="56"/>
  <c r="J34" i="56"/>
  <c r="I35" i="56"/>
  <c r="J35" i="56"/>
  <c r="I36" i="56"/>
  <c r="J36" i="56"/>
  <c r="I37" i="56"/>
  <c r="J37" i="56"/>
  <c r="I38" i="56"/>
  <c r="J38" i="56"/>
  <c r="J18" i="56"/>
  <c r="I18" i="56"/>
  <c r="I13" i="56"/>
  <c r="J13" i="56"/>
  <c r="I14" i="56"/>
  <c r="J14" i="56"/>
  <c r="I15" i="56"/>
  <c r="J15" i="56"/>
  <c r="J12" i="56"/>
  <c r="I12" i="56"/>
  <c r="J9" i="56"/>
  <c r="I9" i="56"/>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I38" i="48"/>
  <c r="J38" i="48"/>
  <c r="J18" i="48"/>
  <c r="I18" i="48"/>
  <c r="I13" i="48"/>
  <c r="J13" i="48"/>
  <c r="I14" i="48"/>
  <c r="J14" i="48"/>
  <c r="I15" i="48"/>
  <c r="J15" i="48"/>
  <c r="J12" i="48"/>
  <c r="I12" i="48"/>
  <c r="J9" i="48"/>
  <c r="I9" i="48"/>
  <c r="E49" i="11" l="1"/>
  <c r="E14" i="53"/>
  <c r="E32" i="39"/>
  <c r="E41" i="14"/>
  <c r="E20" i="37"/>
  <c r="E27" i="36"/>
  <c r="E28" i="36"/>
  <c r="E29" i="36"/>
  <c r="E30" i="36"/>
  <c r="E22" i="34"/>
  <c r="E23" i="34"/>
  <c r="E24" i="34"/>
  <c r="F48" i="31"/>
  <c r="F49" i="31"/>
  <c r="F50" i="31"/>
  <c r="F51" i="31"/>
  <c r="F52" i="31"/>
  <c r="F53" i="31"/>
  <c r="F40" i="54"/>
  <c r="F41" i="54"/>
  <c r="F42" i="54"/>
  <c r="E37" i="56" l="1"/>
  <c r="E36" i="56"/>
  <c r="E35" i="56"/>
  <c r="E34" i="56"/>
  <c r="E33" i="56"/>
  <c r="E32" i="56"/>
  <c r="E31" i="56"/>
  <c r="E30" i="56"/>
  <c r="E27" i="56"/>
  <c r="E26" i="56"/>
  <c r="E25" i="56"/>
  <c r="E24" i="56"/>
  <c r="E23" i="56"/>
  <c r="E22" i="56"/>
  <c r="E20" i="56"/>
  <c r="E19" i="56"/>
  <c r="E18" i="56"/>
  <c r="E37" i="48"/>
  <c r="E36" i="48"/>
  <c r="E35" i="48"/>
  <c r="E34" i="48"/>
  <c r="E33" i="48"/>
  <c r="E32" i="48"/>
  <c r="E31" i="48"/>
  <c r="E30" i="48"/>
  <c r="E27" i="48"/>
  <c r="E26" i="48"/>
  <c r="E25" i="48"/>
  <c r="E24" i="48"/>
  <c r="E23" i="48"/>
  <c r="E22" i="48"/>
  <c r="E20" i="48"/>
  <c r="E19" i="48"/>
  <c r="E18" i="48"/>
  <c r="E29" i="39"/>
  <c r="E30" i="39"/>
  <c r="E31" i="39"/>
  <c r="E39" i="14"/>
  <c r="E40" i="14"/>
  <c r="E24" i="38"/>
  <c r="E31" i="13"/>
  <c r="E32" i="13"/>
  <c r="E33" i="13"/>
  <c r="E34" i="13"/>
  <c r="E35" i="13"/>
  <c r="E18" i="37"/>
  <c r="E19" i="37"/>
  <c r="E41" i="12"/>
  <c r="E42" i="12"/>
  <c r="E43" i="12"/>
  <c r="E44" i="12"/>
  <c r="E45" i="12"/>
  <c r="E25" i="36"/>
  <c r="E26" i="36"/>
  <c r="E48" i="11"/>
  <c r="E20" i="35"/>
  <c r="E21" i="35"/>
  <c r="E40" i="9"/>
  <c r="E41" i="9"/>
  <c r="E42" i="9"/>
  <c r="E20" i="34"/>
  <c r="E21" i="34"/>
  <c r="E50" i="28"/>
  <c r="E51" i="28"/>
  <c r="E11" i="8"/>
  <c r="E12" i="8"/>
  <c r="E13" i="8"/>
  <c r="E14" i="8"/>
  <c r="E15" i="8"/>
  <c r="E16" i="8"/>
  <c r="E17" i="8"/>
  <c r="E18" i="8"/>
  <c r="E19" i="8"/>
  <c r="E20" i="8"/>
  <c r="E21" i="8"/>
  <c r="E22" i="8"/>
  <c r="E23" i="8"/>
  <c r="E24" i="8"/>
  <c r="E25" i="8"/>
  <c r="E26" i="8"/>
  <c r="D12" i="31"/>
  <c r="E12" i="31"/>
  <c r="D13" i="31"/>
  <c r="E13" i="31"/>
  <c r="D14" i="31"/>
  <c r="E14" i="31"/>
  <c r="D15" i="31"/>
  <c r="E15" i="31"/>
  <c r="C15" i="31"/>
  <c r="C14" i="31"/>
  <c r="C13" i="31"/>
  <c r="F42" i="31"/>
  <c r="F43" i="31"/>
  <c r="F44" i="31"/>
  <c r="F45" i="31"/>
  <c r="F46" i="31"/>
  <c r="F47" i="31"/>
  <c r="D12" i="54"/>
  <c r="E12" i="54"/>
  <c r="D13" i="54"/>
  <c r="E13" i="54"/>
  <c r="D14" i="54"/>
  <c r="E14" i="54"/>
  <c r="D15" i="54"/>
  <c r="E15" i="54"/>
  <c r="C15" i="54"/>
  <c r="C14" i="54"/>
  <c r="C13" i="54"/>
  <c r="F34" i="54"/>
  <c r="F35" i="54"/>
  <c r="F36" i="54"/>
  <c r="F37" i="54"/>
  <c r="F38" i="54"/>
  <c r="F39" i="54"/>
  <c r="F70" i="55"/>
  <c r="F71" i="55"/>
  <c r="F72" i="55"/>
  <c r="D37" i="56" s="1"/>
  <c r="F73" i="3"/>
  <c r="F74" i="3"/>
  <c r="D37" i="48" s="1"/>
  <c r="E39" i="12" l="1"/>
  <c r="E40" i="12"/>
  <c r="E24" i="33"/>
  <c r="E25" i="33"/>
  <c r="C12" i="31"/>
  <c r="D12" i="55"/>
  <c r="E12" i="55"/>
  <c r="D13" i="55"/>
  <c r="E13" i="55"/>
  <c r="D14" i="55"/>
  <c r="E14" i="55"/>
  <c r="D15" i="55"/>
  <c r="E15" i="55"/>
  <c r="C15" i="55"/>
  <c r="C14" i="55"/>
  <c r="D9" i="54"/>
  <c r="E9" i="54"/>
  <c r="C12" i="54"/>
  <c r="C9" i="54" s="1"/>
  <c r="D12" i="3"/>
  <c r="E12" i="3"/>
  <c r="D13" i="3"/>
  <c r="E13" i="3"/>
  <c r="D14" i="3"/>
  <c r="E14" i="3"/>
  <c r="D15" i="3"/>
  <c r="E15" i="3"/>
  <c r="C15" i="3"/>
  <c r="C14" i="3"/>
  <c r="C13" i="3"/>
  <c r="F60" i="3"/>
  <c r="F61" i="3"/>
  <c r="F62" i="3"/>
  <c r="F63" i="3"/>
  <c r="F64" i="3"/>
  <c r="D32" i="48" s="1"/>
  <c r="F65" i="3"/>
  <c r="D33" i="48" s="1"/>
  <c r="F66" i="3"/>
  <c r="F67" i="3"/>
  <c r="F68" i="3"/>
  <c r="F69" i="3"/>
  <c r="F70" i="3"/>
  <c r="F71" i="3"/>
  <c r="F72" i="3"/>
  <c r="D34" i="48" l="1"/>
  <c r="D36" i="48"/>
  <c r="D35" i="48"/>
  <c r="E9" i="55"/>
  <c r="D9" i="55"/>
  <c r="E23" i="33"/>
  <c r="E22" i="33"/>
  <c r="E21" i="33"/>
  <c r="E20" i="33"/>
  <c r="E19" i="33"/>
  <c r="E18" i="33"/>
  <c r="E17" i="33"/>
  <c r="E16" i="33"/>
  <c r="E15" i="33"/>
  <c r="E14" i="33"/>
  <c r="E13" i="33"/>
  <c r="E12" i="33"/>
  <c r="E11" i="33"/>
  <c r="D9" i="33"/>
  <c r="C9" i="33"/>
  <c r="B9" i="33"/>
  <c r="E9" i="33" l="1"/>
  <c r="F69" i="55" l="1"/>
  <c r="D36" i="56" s="1"/>
  <c r="F68" i="55"/>
  <c r="D35" i="56" s="1"/>
  <c r="F67" i="55"/>
  <c r="F66" i="55"/>
  <c r="F65" i="55"/>
  <c r="F64" i="55"/>
  <c r="D33" i="56" s="1"/>
  <c r="F63" i="55"/>
  <c r="D32" i="56" s="1"/>
  <c r="F62" i="55"/>
  <c r="F61" i="55"/>
  <c r="F60" i="55"/>
  <c r="F59" i="55"/>
  <c r="F58" i="55"/>
  <c r="F57" i="55"/>
  <c r="F56" i="55"/>
  <c r="F55" i="55"/>
  <c r="F54" i="55"/>
  <c r="F53" i="55"/>
  <c r="F52" i="55"/>
  <c r="D26" i="56" s="1"/>
  <c r="F51" i="55"/>
  <c r="F50" i="55"/>
  <c r="F49" i="55"/>
  <c r="F48" i="55"/>
  <c r="F47" i="55"/>
  <c r="F46" i="55"/>
  <c r="F45" i="55"/>
  <c r="F44" i="55"/>
  <c r="F43" i="55"/>
  <c r="F42" i="55"/>
  <c r="F41" i="55"/>
  <c r="F40" i="55"/>
  <c r="D22" i="56" s="1"/>
  <c r="F39" i="55"/>
  <c r="F38" i="55"/>
  <c r="F37" i="55"/>
  <c r="F36" i="55"/>
  <c r="F35" i="55"/>
  <c r="F34" i="55"/>
  <c r="F33" i="55"/>
  <c r="F32" i="55"/>
  <c r="F31" i="55"/>
  <c r="F30" i="55"/>
  <c r="F29" i="55"/>
  <c r="F28" i="55"/>
  <c r="F27" i="55"/>
  <c r="F26" i="55"/>
  <c r="F25" i="55"/>
  <c r="F24" i="55"/>
  <c r="F23" i="55"/>
  <c r="F22" i="55"/>
  <c r="F21" i="55"/>
  <c r="F20" i="55"/>
  <c r="F19" i="55"/>
  <c r="F18" i="55"/>
  <c r="D24" i="56" l="1"/>
  <c r="D19" i="48"/>
  <c r="D19" i="56"/>
  <c r="D20" i="56"/>
  <c r="D31" i="56"/>
  <c r="D34" i="56"/>
  <c r="D18" i="56"/>
  <c r="D27" i="56"/>
  <c r="D23" i="56"/>
  <c r="D25" i="56"/>
  <c r="D30" i="56"/>
  <c r="F15" i="55"/>
  <c r="F12" i="55"/>
  <c r="F13" i="55"/>
  <c r="F14" i="55"/>
  <c r="E38" i="57"/>
  <c r="E29" i="57"/>
  <c r="E21" i="57"/>
  <c r="D21" i="57"/>
  <c r="D38" i="57"/>
  <c r="D37" i="57"/>
  <c r="F9" i="55" l="1"/>
  <c r="E14" i="56"/>
  <c r="E13" i="56"/>
  <c r="E12" i="56"/>
  <c r="E37" i="57"/>
  <c r="E36" i="57"/>
  <c r="E35" i="57"/>
  <c r="E34" i="57"/>
  <c r="E33" i="57"/>
  <c r="E32" i="57"/>
  <c r="E31" i="57"/>
  <c r="E30" i="57"/>
  <c r="E28" i="57"/>
  <c r="E27" i="57"/>
  <c r="E25" i="57"/>
  <c r="E24" i="57"/>
  <c r="E22" i="57"/>
  <c r="E19" i="57"/>
  <c r="E18" i="57"/>
  <c r="E12" i="57" s="1"/>
  <c r="E12" i="48"/>
  <c r="E15" i="57" l="1"/>
  <c r="E13" i="48"/>
  <c r="E20" i="57"/>
  <c r="E13" i="57" s="1"/>
  <c r="E14" i="48"/>
  <c r="E23" i="57"/>
  <c r="E14" i="57" s="1"/>
  <c r="E15" i="56"/>
  <c r="E15" i="48"/>
  <c r="D9" i="39"/>
  <c r="C9" i="39"/>
  <c r="B9" i="39"/>
  <c r="D9" i="35"/>
  <c r="C9" i="35"/>
  <c r="B9" i="35"/>
  <c r="C13" i="55"/>
  <c r="C12"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D31" i="48" s="1"/>
  <c r="F18" i="3"/>
  <c r="D18" i="48" s="1"/>
  <c r="D25" i="48" l="1"/>
  <c r="D27" i="48"/>
  <c r="D26" i="48"/>
  <c r="D24" i="48"/>
  <c r="D22" i="48"/>
  <c r="D20" i="48"/>
  <c r="D30" i="48"/>
  <c r="F14" i="3"/>
  <c r="D23" i="48"/>
  <c r="F12" i="3"/>
  <c r="F13" i="3"/>
  <c r="F15" i="3"/>
  <c r="D29" i="57"/>
  <c r="D33" i="57"/>
  <c r="E9" i="56"/>
  <c r="E9" i="57"/>
  <c r="D36" i="57"/>
  <c r="D31" i="57"/>
  <c r="C9" i="32"/>
  <c r="D9" i="32"/>
  <c r="B9" i="32"/>
  <c r="E10" i="32"/>
  <c r="E11" i="32"/>
  <c r="E12" i="32"/>
  <c r="E13" i="32"/>
  <c r="E14" i="32"/>
  <c r="E15" i="32"/>
  <c r="E16" i="32"/>
  <c r="E17" i="32"/>
  <c r="E18" i="32"/>
  <c r="E19" i="32"/>
  <c r="E20" i="32"/>
  <c r="C38" i="6"/>
  <c r="D38" i="6"/>
  <c r="C39" i="6"/>
  <c r="D39" i="6"/>
  <c r="C40" i="6"/>
  <c r="D40" i="6"/>
  <c r="C41" i="6"/>
  <c r="D41" i="6"/>
  <c r="C42" i="6"/>
  <c r="D42" i="6"/>
  <c r="C43" i="6"/>
  <c r="D43" i="6"/>
  <c r="C44" i="6"/>
  <c r="D44" i="6"/>
  <c r="C45" i="6"/>
  <c r="D45" i="6"/>
  <c r="C46" i="6"/>
  <c r="D46" i="6"/>
  <c r="C47" i="6"/>
  <c r="D47" i="6"/>
  <c r="C48" i="6"/>
  <c r="D48" i="6"/>
  <c r="C49" i="6"/>
  <c r="D49" i="6"/>
  <c r="B39" i="6"/>
  <c r="B40" i="6"/>
  <c r="B41" i="6"/>
  <c r="B42" i="6"/>
  <c r="B43" i="6"/>
  <c r="B44" i="6"/>
  <c r="B45" i="6"/>
  <c r="B46" i="6"/>
  <c r="B47" i="6"/>
  <c r="B48" i="6"/>
  <c r="B49" i="6"/>
  <c r="B38" i="6"/>
  <c r="E11" i="6"/>
  <c r="E12" i="6"/>
  <c r="E13" i="6"/>
  <c r="E14" i="6"/>
  <c r="E15" i="6"/>
  <c r="E16" i="6"/>
  <c r="E17" i="6"/>
  <c r="E18" i="6"/>
  <c r="E19" i="6"/>
  <c r="E20" i="6"/>
  <c r="E21" i="6"/>
  <c r="D30" i="57" l="1"/>
  <c r="D28" i="57"/>
  <c r="D22" i="57"/>
  <c r="D20" i="57"/>
  <c r="D27" i="57"/>
  <c r="D34" i="57"/>
  <c r="D24" i="57"/>
  <c r="D35" i="57"/>
  <c r="D26" i="57"/>
  <c r="D32" i="57"/>
  <c r="D15" i="48"/>
  <c r="D25" i="57"/>
  <c r="D12" i="48"/>
  <c r="D18" i="57"/>
  <c r="D14" i="48"/>
  <c r="D23" i="57"/>
  <c r="E49" i="6"/>
  <c r="E9" i="32"/>
  <c r="D37" i="6"/>
  <c r="B37" i="6"/>
  <c r="C37" i="6"/>
  <c r="B47" i="32"/>
  <c r="C47" i="32"/>
  <c r="D47" i="32"/>
  <c r="E34" i="32"/>
  <c r="E47" i="32" s="1"/>
  <c r="D15" i="57" l="1"/>
  <c r="D14" i="57" l="1"/>
  <c r="C12" i="55" l="1"/>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E33" i="32"/>
  <c r="C35" i="32" l="1"/>
  <c r="D13" i="48" l="1"/>
  <c r="D19" i="57"/>
  <c r="C9" i="55"/>
  <c r="E49" i="28"/>
  <c r="F9" i="3" l="1"/>
  <c r="E11" i="38"/>
  <c r="E12" i="38"/>
  <c r="E13" i="38"/>
  <c r="E14" i="38"/>
  <c r="E15" i="38"/>
  <c r="E16" i="38"/>
  <c r="E17" i="38"/>
  <c r="E18" i="38"/>
  <c r="E19" i="38"/>
  <c r="E20" i="38"/>
  <c r="E21" i="38"/>
  <c r="E22" i="38"/>
  <c r="E23" i="38"/>
  <c r="E14" i="37"/>
  <c r="E35" i="12"/>
  <c r="E36" i="12"/>
  <c r="E37" i="12"/>
  <c r="E38" i="12"/>
  <c r="E42" i="11"/>
  <c r="E43" i="11"/>
  <c r="E44" i="11"/>
  <c r="E45" i="11"/>
  <c r="E46" i="11"/>
  <c r="E47" i="11"/>
  <c r="E14" i="35"/>
  <c r="E19" i="35"/>
  <c r="E39" i="9"/>
  <c r="E19" i="34"/>
  <c r="E44" i="28"/>
  <c r="E45" i="28"/>
  <c r="E46" i="28"/>
  <c r="E47" i="28"/>
  <c r="E48" i="28"/>
  <c r="F28" i="54"/>
  <c r="F29" i="54"/>
  <c r="F30" i="54"/>
  <c r="F31" i="54"/>
  <c r="F32" i="54"/>
  <c r="F33" i="54"/>
  <c r="E9" i="38" l="1"/>
  <c r="J38" i="57"/>
  <c r="J36" i="57"/>
  <c r="J35" i="57"/>
  <c r="J34" i="57"/>
  <c r="J33" i="57"/>
  <c r="J32" i="57"/>
  <c r="J31" i="57"/>
  <c r="J30" i="57"/>
  <c r="J29" i="57"/>
  <c r="J28" i="57"/>
  <c r="J27" i="57"/>
  <c r="J26" i="57"/>
  <c r="J25" i="57"/>
  <c r="J21" i="57"/>
  <c r="G15" i="57"/>
  <c r="G14" i="57"/>
  <c r="G13" i="57"/>
  <c r="J13" i="57" s="1"/>
  <c r="G12" i="57"/>
  <c r="J24" i="57"/>
  <c r="J23" i="57"/>
  <c r="J22" i="57"/>
  <c r="J20" i="57"/>
  <c r="J15" i="57" l="1"/>
  <c r="J14" i="57"/>
  <c r="G9" i="57"/>
  <c r="J9" i="57" s="1"/>
  <c r="J19" i="57"/>
  <c r="J18" i="57"/>
  <c r="J12" i="57"/>
  <c r="E31" i="12" l="1"/>
  <c r="E32" i="12"/>
  <c r="E33" i="12"/>
  <c r="E34" i="12"/>
  <c r="E46" i="32"/>
  <c r="C22" i="32"/>
  <c r="D22" i="32"/>
  <c r="B22" i="32"/>
  <c r="D15" i="56" l="1"/>
  <c r="C9" i="9"/>
  <c r="D9" i="9"/>
  <c r="B9" i="9"/>
  <c r="E17" i="28"/>
  <c r="E23" i="32" l="1"/>
  <c r="B35" i="32"/>
  <c r="E36" i="32" l="1"/>
  <c r="G15" i="56"/>
  <c r="G14" i="56"/>
  <c r="G13" i="56"/>
  <c r="G12" i="56"/>
  <c r="D9" i="36"/>
  <c r="C9" i="36"/>
  <c r="B9" i="36"/>
  <c r="B9" i="34"/>
  <c r="C9" i="34"/>
  <c r="D9" i="31"/>
  <c r="D66" i="47" s="1"/>
  <c r="E66" i="47" s="1"/>
  <c r="E24" i="32"/>
  <c r="E25" i="32"/>
  <c r="E26" i="32"/>
  <c r="E27" i="32"/>
  <c r="E28" i="32"/>
  <c r="E29" i="32"/>
  <c r="E30" i="32"/>
  <c r="E31" i="32"/>
  <c r="E32" i="32"/>
  <c r="D35" i="32"/>
  <c r="D12" i="56"/>
  <c r="D14" i="56"/>
  <c r="F18" i="54"/>
  <c r="F12" i="54" s="1"/>
  <c r="F19" i="54"/>
  <c r="F20" i="54"/>
  <c r="F21" i="54"/>
  <c r="F22" i="54"/>
  <c r="F23" i="54"/>
  <c r="F24" i="54"/>
  <c r="F25" i="54"/>
  <c r="F26" i="54"/>
  <c r="F15" i="54" s="1"/>
  <c r="F27" i="54"/>
  <c r="F18" i="31"/>
  <c r="F12" i="31" s="1"/>
  <c r="F19" i="31"/>
  <c r="F20" i="31"/>
  <c r="F21" i="31"/>
  <c r="F22" i="31"/>
  <c r="F23" i="31"/>
  <c r="F24" i="31"/>
  <c r="F25" i="31"/>
  <c r="F26" i="31"/>
  <c r="F27" i="31"/>
  <c r="F28" i="31"/>
  <c r="F29" i="31"/>
  <c r="F14" i="31" s="1"/>
  <c r="F30" i="31"/>
  <c r="F31" i="31"/>
  <c r="F32" i="31"/>
  <c r="F33" i="31"/>
  <c r="F34" i="31"/>
  <c r="F35" i="31"/>
  <c r="F36" i="31"/>
  <c r="F37" i="31"/>
  <c r="F38" i="31"/>
  <c r="F39" i="31"/>
  <c r="F40" i="31"/>
  <c r="F41" i="31"/>
  <c r="B9" i="6"/>
  <c r="C9" i="6"/>
  <c r="D9" i="6"/>
  <c r="E10" i="6"/>
  <c r="B23" i="6"/>
  <c r="C23" i="6"/>
  <c r="D23" i="6"/>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5" i="34"/>
  <c r="E16" i="34"/>
  <c r="E17" i="34"/>
  <c r="E18" i="34"/>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E13" i="37"/>
  <c r="E15" i="37"/>
  <c r="E16" i="37"/>
  <c r="E17" i="37"/>
  <c r="B9" i="13"/>
  <c r="C9" i="13"/>
  <c r="D9" i="13"/>
  <c r="E11" i="13"/>
  <c r="E12" i="13"/>
  <c r="E13" i="13"/>
  <c r="E14" i="13"/>
  <c r="E15" i="13"/>
  <c r="E16" i="13"/>
  <c r="E17" i="13"/>
  <c r="E18" i="13"/>
  <c r="E19" i="13"/>
  <c r="E20" i="13"/>
  <c r="E21" i="13"/>
  <c r="E22" i="13"/>
  <c r="E23" i="13"/>
  <c r="E24" i="13"/>
  <c r="E25" i="13"/>
  <c r="E26" i="13"/>
  <c r="E27" i="13"/>
  <c r="E28" i="13"/>
  <c r="E29" i="13"/>
  <c r="E30"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11" i="39"/>
  <c r="E12" i="39"/>
  <c r="E13" i="39"/>
  <c r="E14" i="39"/>
  <c r="E15" i="39"/>
  <c r="E16" i="39"/>
  <c r="E17" i="39"/>
  <c r="E18" i="39"/>
  <c r="E19" i="39"/>
  <c r="E20" i="39"/>
  <c r="E21" i="39"/>
  <c r="E22" i="39"/>
  <c r="E23" i="39"/>
  <c r="E24" i="39"/>
  <c r="E25" i="39"/>
  <c r="E26" i="39"/>
  <c r="E27" i="39"/>
  <c r="E28"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0" i="53"/>
  <c r="E11" i="53"/>
  <c r="E12" i="53"/>
  <c r="E13" i="53"/>
  <c r="B9" i="52"/>
  <c r="C9" i="52"/>
  <c r="D9" i="52"/>
  <c r="E11" i="52"/>
  <c r="E12" i="52"/>
  <c r="E13" i="52"/>
  <c r="E14" i="52"/>
  <c r="G12" i="48"/>
  <c r="G13" i="48"/>
  <c r="G14" i="48"/>
  <c r="G15" i="48"/>
  <c r="F13" i="31" l="1"/>
  <c r="F15" i="31"/>
  <c r="F14" i="54"/>
  <c r="F13" i="54"/>
  <c r="F9" i="54"/>
  <c r="E38" i="6"/>
  <c r="E9" i="39"/>
  <c r="E9" i="35"/>
  <c r="D12" i="57"/>
  <c r="D13" i="57"/>
  <c r="E37" i="6"/>
  <c r="E22" i="32"/>
  <c r="D70" i="47" s="1"/>
  <c r="E70" i="47" s="1"/>
  <c r="G9" i="48"/>
  <c r="E40" i="32"/>
  <c r="E42" i="32"/>
  <c r="E35" i="32"/>
  <c r="E45" i="32"/>
  <c r="E39" i="32"/>
  <c r="E44" i="32"/>
  <c r="E38" i="32"/>
  <c r="E43" i="32"/>
  <c r="E41" i="32"/>
  <c r="E37" i="32"/>
  <c r="E9" i="9"/>
  <c r="E9" i="50"/>
  <c r="E9" i="45"/>
  <c r="D60" i="47"/>
  <c r="E9" i="28"/>
  <c r="F28" i="47"/>
  <c r="E9" i="53"/>
  <c r="E9" i="49"/>
  <c r="E29" i="47"/>
  <c r="G9" i="56"/>
  <c r="E9" i="52"/>
  <c r="E9" i="46"/>
  <c r="E9" i="14"/>
  <c r="E9" i="13"/>
  <c r="E9" i="37"/>
  <c r="E9" i="12"/>
  <c r="E30" i="47"/>
  <c r="F31" i="47"/>
  <c r="E9" i="36"/>
  <c r="E9" i="11"/>
  <c r="E9" i="34"/>
  <c r="E9" i="8"/>
  <c r="E23" i="6"/>
  <c r="D24" i="47" s="1"/>
  <c r="E24" i="47" s="1"/>
  <c r="E9" i="6"/>
  <c r="E9" i="31"/>
  <c r="D67" i="47" s="1"/>
  <c r="E9" i="3"/>
  <c r="D36" i="47"/>
  <c r="D52" i="47"/>
  <c r="F52" i="47" s="1"/>
  <c r="D9" i="3"/>
  <c r="C9" i="3"/>
  <c r="D44" i="47"/>
  <c r="D9" i="57" l="1"/>
  <c r="D13" i="56"/>
  <c r="D19" i="47"/>
  <c r="F19" i="47" s="1"/>
  <c r="D20" i="47"/>
  <c r="F20" i="47" s="1"/>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E9" i="48"/>
  <c r="D58" i="47"/>
  <c r="E58" i="47" s="1"/>
  <c r="D39" i="47"/>
  <c r="E39" i="47" s="1"/>
  <c r="D71" i="47"/>
  <c r="F71" i="47" s="1"/>
  <c r="F24" i="47"/>
  <c r="D21" i="47"/>
  <c r="D37" i="47"/>
  <c r="F37" i="47" s="1"/>
  <c r="E36" i="47"/>
  <c r="F36" i="47"/>
  <c r="D51" i="47"/>
  <c r="D35" i="47"/>
  <c r="D41" i="47"/>
  <c r="D57" i="47"/>
  <c r="F60" i="47"/>
  <c r="E60" i="47"/>
  <c r="E44" i="47"/>
  <c r="F44" i="47"/>
  <c r="D9" i="56" l="1"/>
  <c r="D14" i="47"/>
  <c r="E14" i="47" s="1"/>
  <c r="E20" i="47"/>
  <c r="E19" i="47"/>
  <c r="D11" i="47"/>
  <c r="D9" i="48"/>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D50" i="47"/>
  <c r="F11" i="47"/>
  <c r="D15" i="47"/>
  <c r="D32" i="47"/>
  <c r="F32" i="47" s="1"/>
  <c r="E11" i="47"/>
  <c r="D46" i="47"/>
  <c r="E46" i="47" s="1"/>
  <c r="E50" i="47" l="1"/>
  <c r="F50" i="47"/>
  <c r="E15" i="47"/>
  <c r="F15" i="47"/>
  <c r="E32" i="47"/>
  <c r="F46" i="47"/>
  <c r="C9" i="31"/>
  <c r="F9" i="31" s="1"/>
  <c r="D12" i="47" s="1"/>
  <c r="D65" i="47" l="1"/>
  <c r="E65" i="47" s="1"/>
  <c r="E12" i="47"/>
  <c r="D10" i="47"/>
  <c r="F10" i="47" s="1"/>
  <c r="F12" i="47"/>
  <c r="F65" i="47" l="1"/>
  <c r="E10" i="47"/>
</calcChain>
</file>

<file path=xl/sharedStrings.xml><?xml version="1.0" encoding="utf-8"?>
<sst xmlns="http://schemas.openxmlformats.org/spreadsheetml/2006/main" count="5721" uniqueCount="3654">
  <si>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</si>
  <si>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</si>
  <si>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</si>
  <si>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</si>
  <si>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</si>
  <si>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</si>
  <si>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</si>
  <si>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</si>
  <si>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</si>
  <si>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</si>
  <si>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</si>
  <si>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</si>
  <si>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</si>
  <si>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</si>
  <si>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</si>
  <si>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</si>
  <si>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</si>
  <si>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</si>
  <si>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</si>
  <si>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</si>
  <si>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</si>
  <si>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</si>
  <si>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</si>
  <si>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</si>
  <si>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</si>
  <si>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</si>
  <si>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</si>
  <si>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</si>
  <si>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</si>
  <si>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</si>
  <si>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</si>
  <si>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</si>
  <si>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</si>
  <si>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</si>
  <si>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</si>
  <si>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</si>
  <si>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</si>
  <si>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</si>
  <si>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</si>
  <si>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</si>
  <si>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</si>
  <si>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</si>
  <si>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</si>
  <si>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</si>
  <si>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</si>
  <si>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</si>
  <si>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</si>
  <si>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</si>
  <si>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</si>
  <si>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</si>
  <si>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</si>
  <si>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</si>
  <si>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</si>
  <si>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</si>
  <si>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</si>
  <si>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</si>
  <si>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</si>
  <si>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</si>
  <si>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</si>
  <si>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</si>
  <si>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</si>
  <si>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</si>
  <si>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</si>
  <si>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</si>
  <si>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</si>
  <si>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</si>
  <si>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</si>
  <si>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</si>
  <si>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</si>
  <si>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</si>
  <si>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</si>
  <si>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</si>
  <si>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</si>
  <si>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</si>
  <si>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</si>
  <si>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</si>
  <si>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</si>
  <si>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</si>
  <si>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</si>
  <si>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</si>
  <si>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</si>
  <si>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</si>
  <si>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</si>
  <si>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</si>
  <si>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</si>
  <si>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</si>
  <si>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</si>
  <si>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</si>
  <si>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</si>
  <si>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</si>
  <si>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</si>
  <si>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</si>
  <si>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</si>
  <si>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</si>
  <si>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</si>
  <si>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</si>
  <si>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</si>
  <si>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</si>
  <si>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</si>
  <si>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</si>
  <si>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</si>
  <si>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</si>
  <si>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</si>
  <si>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</si>
  <si>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</si>
  <si>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</si>
  <si>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</si>
  <si>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</si>
  <si>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</si>
  <si>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</si>
  <si>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</si>
  <si>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</si>
  <si>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</si>
  <si>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</si>
  <si>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</si>
  <si>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</si>
  <si>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</si>
  <si>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</si>
  <si>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</si>
  <si>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</si>
  <si>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</si>
  <si>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</si>
  <si>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</si>
  <si>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</si>
  <si>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</si>
  <si>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</si>
  <si>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</si>
  <si>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</si>
  <si>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</si>
  <si>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</si>
  <si>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</si>
  <si>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</si>
  <si>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</si>
  <si>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</si>
  <si>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</si>
  <si>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</si>
  <si>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</si>
  <si>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</si>
  <si>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</si>
  <si>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</si>
  <si>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</si>
  <si>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</si>
  <si>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</si>
  <si>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</si>
  <si>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</si>
  <si>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</si>
  <si>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</si>
  <si>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</si>
  <si>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</si>
  <si>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</si>
  <si>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</si>
  <si>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</si>
  <si>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</si>
  <si>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</si>
  <si>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</si>
  <si>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</si>
  <si>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</si>
  <si>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</si>
  <si>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</si>
  <si>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</si>
  <si>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</si>
  <si>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</si>
  <si>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</si>
  <si>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</si>
  <si>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</si>
  <si>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</si>
  <si>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</si>
  <si>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</si>
  <si>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</si>
  <si>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</si>
  <si>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</si>
  <si>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</si>
  <si>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</si>
  <si>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</si>
  <si>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</si>
  <si>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</si>
  <si>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</si>
  <si>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</si>
  <si>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</si>
  <si>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</si>
  <si>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</si>
  <si>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</si>
  <si>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</si>
  <si>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</si>
  <si>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</si>
  <si>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</si>
  <si>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</si>
  <si>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</si>
  <si>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</si>
  <si>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</si>
  <si>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</si>
  <si>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</si>
  <si>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</si>
  <si>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</si>
  <si>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</si>
  <si>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</si>
  <si>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</si>
  <si>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</si>
  <si>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</si>
  <si>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</si>
  <si>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</si>
  <si>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</si>
  <si>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</si>
  <si>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</si>
  <si>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</si>
  <si>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</si>
  <si>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</si>
  <si>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</si>
  <si>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</si>
  <si>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</si>
  <si>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</si>
  <si>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</si>
  <si>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</si>
  <si>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</si>
  <si>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</si>
  <si>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</si>
  <si>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</si>
  <si>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</si>
  <si>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</si>
  <si>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</si>
  <si>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</si>
  <si>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</si>
  <si>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</si>
  <si>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</si>
  <si>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</si>
  <si>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</si>
  <si>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</si>
  <si>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</si>
  <si>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</si>
  <si>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</si>
  <si>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</si>
  <si>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</si>
  <si>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</si>
  <si>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</si>
  <si>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</si>
  <si>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</si>
  <si>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</si>
  <si>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</si>
  <si>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</si>
  <si>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</si>
  <si>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</si>
  <si>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</si>
  <si>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</si>
  <si>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</si>
  <si>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</si>
  <si>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</si>
  <si>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</si>
  <si>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</si>
  <si>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</si>
  <si>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</si>
  <si>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</si>
  <si>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</si>
  <si>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</si>
  <si>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</si>
  <si>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</si>
  <si>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</si>
  <si>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</si>
  <si>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</si>
  <si>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</si>
  <si>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</si>
  <si>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</si>
  <si>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</si>
  <si>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</si>
  <si>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</si>
  <si>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</si>
  <si>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</si>
  <si>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</si>
  <si>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</si>
  <si>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</si>
  <si>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</si>
  <si>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</si>
  <si>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</si>
  <si>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</si>
  <si>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</si>
  <si>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</si>
  <si>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</si>
  <si>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</si>
  <si>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</si>
  <si>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</si>
  <si>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</si>
  <si>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</si>
  <si>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</si>
  <si>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</si>
  <si>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</si>
  <si>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</si>
  <si>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</si>
  <si>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</si>
  <si>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</si>
  <si>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</si>
  <si>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</si>
  <si>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</si>
  <si>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</si>
  <si>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</si>
  <si>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</si>
  <si>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</si>
  <si>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</si>
  <si>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</si>
  <si>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</si>
  <si>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</si>
  <si>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</si>
  <si>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</si>
  <si>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</si>
  <si>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</si>
  <si>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</si>
  <si>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</si>
  <si>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</si>
  <si>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</si>
  <si>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</si>
  <si>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</si>
  <si>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</si>
  <si>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</si>
  <si>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</si>
  <si>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</si>
  <si>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</si>
  <si>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</si>
  <si>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</si>
  <si>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</si>
  <si>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</si>
  <si>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</si>
  <si>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</si>
  <si>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</si>
  <si>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</si>
  <si>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</si>
  <si>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</si>
  <si>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</si>
  <si>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</si>
  <si>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</si>
  <si>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</si>
  <si>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</si>
  <si>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</si>
  <si>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</si>
  <si>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</si>
  <si>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</si>
  <si>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</si>
  <si>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</si>
  <si>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</si>
  <si>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</si>
  <si>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</si>
  <si>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</si>
  <si>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</si>
  <si>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</si>
  <si>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</si>
  <si>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</si>
  <si>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</si>
  <si>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</si>
  <si>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</si>
  <si>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</si>
  <si>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</si>
  <si>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</si>
  <si>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</si>
  <si>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</si>
  <si>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</si>
  <si>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</si>
  <si>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</si>
  <si>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</si>
  <si>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</si>
  <si>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</si>
  <si>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</si>
  <si>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</si>
  <si>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</si>
  <si>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</si>
  <si>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</si>
  <si>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</si>
  <si>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</si>
  <si>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</si>
  <si>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</si>
  <si>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</si>
  <si>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</si>
  <si>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</si>
  <si>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</si>
  <si>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</si>
  <si>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</si>
  <si>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</si>
  <si>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</si>
  <si>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</si>
  <si>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</si>
  <si>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</si>
  <si>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</si>
  <si>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</si>
  <si>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</si>
  <si>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</si>
  <si>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</si>
  <si>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</si>
  <si>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</si>
  <si>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</si>
  <si>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</si>
  <si>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</si>
  <si>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</si>
  <si>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</si>
  <si>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</si>
  <si>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</si>
  <si>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</si>
  <si>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</si>
  <si>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</si>
  <si>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</si>
  <si>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</si>
  <si>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</si>
  <si>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</si>
  <si>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</si>
  <si>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</si>
  <si>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</si>
  <si>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</si>
  <si>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</si>
  <si>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</si>
  <si>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</si>
  <si>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</si>
  <si>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</si>
  <si>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</si>
  <si>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</si>
  <si>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</si>
  <si>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</si>
  <si>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</si>
  <si>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</si>
  <si>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</si>
  <si>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</si>
  <si>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</si>
  <si>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</si>
  <si>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</si>
  <si>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</si>
  <si>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</si>
  <si>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</si>
  <si>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</si>
  <si>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</si>
  <si>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</si>
  <si>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</si>
  <si>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</si>
  <si>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</si>
  <si>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</si>
  <si>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</si>
  <si>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</si>
  <si>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</si>
  <si>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</si>
  <si>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</si>
  <si>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</si>
  <si>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</si>
  <si>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</si>
  <si>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</si>
  <si>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</si>
  <si>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</si>
  <si>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</si>
  <si>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</si>
  <si>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</si>
  <si>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</si>
  <si>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</si>
  <si>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</si>
  <si>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</si>
  <si>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</si>
  <si>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</si>
  <si>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</si>
  <si>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</si>
  <si>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</si>
  <si>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</si>
  <si>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</si>
  <si>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</si>
  <si>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</si>
  <si>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</si>
  <si>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</si>
  <si>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</si>
  <si>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</si>
  <si>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</si>
  <si>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</si>
  <si>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</si>
  <si>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</si>
  <si>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</si>
  <si>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</si>
  <si>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</si>
  <si>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</si>
  <si>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</si>
  <si>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</si>
  <si>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</si>
  <si>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</si>
  <si>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</si>
  <si>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</si>
  <si>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</si>
  <si>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</si>
  <si>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</si>
  <si>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</si>
  <si>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</si>
  <si>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</si>
  <si>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</si>
  <si>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</si>
  <si>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</si>
  <si>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</si>
  <si>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</si>
  <si>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</si>
  <si>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</si>
  <si>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</si>
  <si>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</si>
  <si>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</si>
  <si>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</si>
  <si>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</si>
  <si>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</si>
  <si>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</si>
  <si>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</si>
  <si>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</si>
  <si>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</si>
  <si>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</si>
  <si>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</si>
  <si>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</si>
  <si>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</si>
  <si>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</si>
  <si>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</si>
  <si>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</si>
  <si>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</si>
  <si>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</si>
  <si>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</si>
  <si>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</si>
  <si>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</si>
  <si>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</si>
  <si>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</si>
  <si>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</si>
  <si>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</si>
  <si>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</si>
  <si>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</si>
  <si>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</si>
  <si>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</si>
  <si>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</si>
  <si>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</si>
  <si>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</si>
  <si>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</si>
  <si>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</si>
  <si>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</si>
  <si>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</si>
  <si>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</si>
  <si>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</si>
  <si>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</si>
  <si>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</si>
  <si>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</si>
  <si>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</si>
  <si>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</si>
  <si>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</si>
  <si>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</si>
  <si>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</si>
  <si>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</si>
  <si>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</si>
  <si>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</si>
  <si>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</si>
  <si>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</si>
  <si>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</si>
  <si>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</si>
  <si>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</si>
  <si>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</si>
  <si>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</si>
  <si>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</si>
  <si>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</si>
  <si>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</si>
  <si>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</si>
  <si>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</si>
  <si>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</si>
  <si>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</si>
  <si>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</si>
  <si>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</si>
  <si>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</si>
  <si>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</si>
  <si>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</si>
  <si>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</si>
  <si>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</si>
  <si>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</si>
  <si>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</si>
  <si>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</si>
  <si>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</si>
  <si>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</si>
  <si>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</si>
  <si>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</si>
  <si>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</si>
  <si>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</si>
  <si>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</si>
  <si>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</si>
  <si>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</si>
  <si>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</si>
  <si>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</si>
  <si>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</si>
  <si>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</si>
  <si>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</si>
  <si>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</si>
  <si>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</si>
  <si>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</si>
  <si>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</si>
  <si>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</si>
  <si>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</si>
  <si>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</si>
  <si>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</si>
  <si>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</si>
  <si>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</si>
  <si>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</si>
  <si>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</si>
  <si>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</si>
  <si>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</si>
  <si>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</si>
  <si>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</si>
  <si>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</si>
  <si>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</si>
  <si>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</si>
  <si>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</si>
  <si>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</si>
  <si>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</si>
  <si>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</si>
  <si>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</si>
  <si>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</si>
  <si>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</si>
  <si>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</si>
  <si>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</si>
  <si>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</si>
  <si>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</si>
  <si>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</si>
  <si>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</si>
  <si>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</si>
  <si>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</si>
  <si>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</si>
  <si>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</si>
  <si>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</si>
  <si>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</si>
  <si>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</si>
  <si>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</si>
  <si>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</si>
  <si>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</si>
  <si>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</si>
  <si>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</si>
  <si>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</si>
  <si>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</si>
  <si>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</si>
  <si>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</si>
  <si>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</si>
  <si>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</si>
  <si>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</si>
  <si>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</si>
  <si>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</si>
  <si>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</si>
  <si>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</si>
  <si>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</si>
  <si>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</si>
  <si>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</si>
  <si>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</si>
  <si>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</si>
  <si>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</si>
  <si>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</si>
  <si>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</si>
  <si>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</si>
  <si>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</si>
  <si>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</si>
  <si>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</si>
  <si>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</si>
  <si>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</si>
  <si>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</si>
  <si>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</si>
  <si>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</si>
  <si>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</si>
  <si>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</si>
  <si>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</si>
  <si>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</si>
  <si>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</si>
  <si>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</si>
  <si>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</si>
  <si>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</si>
  <si>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</si>
  <si>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</si>
  <si>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</si>
  <si>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</si>
  <si>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</si>
  <si>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</si>
  <si>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</si>
  <si>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</si>
  <si>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</si>
  <si>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</si>
  <si>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</si>
  <si>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</si>
  <si>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</si>
  <si>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</si>
  <si>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</si>
  <si>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</si>
  <si>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</si>
  <si>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</si>
  <si>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</si>
  <si>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</si>
  <si>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</si>
  <si>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</si>
  <si>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</si>
  <si>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</si>
  <si>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</si>
  <si>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</si>
  <si>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</si>
  <si>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</si>
  <si>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</si>
  <si>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</si>
  <si>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</si>
  <si>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</si>
  <si>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</si>
  <si>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</si>
  <si>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</si>
  <si>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</si>
  <si>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</si>
  <si>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</si>
  <si>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</si>
  <si>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</si>
  <si>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</si>
  <si>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</si>
  <si>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</si>
  <si>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</si>
  <si>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</si>
  <si>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</si>
  <si>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</si>
  <si>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</si>
  <si>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</si>
  <si>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</si>
  <si>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</si>
  <si>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</si>
  <si>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</si>
  <si>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</si>
  <si>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</si>
  <si>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</si>
  <si>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</si>
  <si>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</si>
  <si>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</si>
  <si>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</si>
  <si>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</si>
  <si>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</si>
  <si>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</si>
  <si>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</si>
  <si>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</si>
  <si>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</si>
  <si>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</si>
  <si>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</si>
  <si>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</si>
  <si>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</si>
  <si>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</si>
  <si>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</si>
  <si>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</si>
  <si>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</si>
  <si>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</si>
  <si>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</si>
  <si>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</si>
  <si>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</si>
  <si>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</si>
  <si>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</si>
  <si>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</si>
  <si>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</si>
  <si>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</si>
  <si>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</si>
  <si>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</si>
  <si>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</si>
  <si>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</si>
  <si>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</si>
  <si>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</si>
  <si>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</si>
  <si>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</si>
  <si>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</si>
  <si>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</si>
  <si>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</si>
  <si>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</si>
  <si>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</si>
  <si>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</si>
  <si>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</si>
  <si>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</si>
  <si>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</si>
  <si>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</si>
  <si>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</si>
  <si>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</si>
  <si>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</si>
  <si>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</si>
  <si>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</si>
  <si>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</si>
  <si>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</si>
  <si>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</si>
  <si>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</si>
  <si>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</si>
  <si>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</si>
  <si>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</si>
  <si>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</si>
  <si>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</si>
  <si>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</si>
  <si>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</si>
  <si>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</si>
  <si>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</si>
  <si>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</si>
  <si>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</si>
  <si>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</si>
  <si>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</si>
  <si>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</si>
  <si>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</si>
  <si>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</si>
  <si>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</si>
  <si>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</si>
  <si>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</si>
  <si>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</si>
  <si>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</si>
  <si>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</si>
  <si>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</si>
  <si>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</si>
  <si>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</si>
  <si>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</si>
  <si>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</si>
  <si>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</si>
  <si>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</si>
  <si>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</si>
  <si>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</si>
  <si>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</si>
  <si>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</si>
  <si>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</si>
  <si>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</si>
  <si>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</si>
  <si>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</si>
  <si>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</si>
  <si>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</si>
  <si>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</si>
  <si>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</si>
  <si>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</si>
  <si>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</si>
  <si>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</si>
  <si>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</si>
  <si>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</si>
  <si>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</si>
  <si>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</si>
  <si>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</si>
  <si>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</si>
  <si>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</si>
  <si>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</si>
  <si>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</si>
  <si>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</si>
  <si>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</si>
  <si>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</si>
  <si>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</si>
  <si>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</si>
  <si>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</si>
  <si>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</si>
  <si>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</si>
  <si>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</si>
  <si>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</si>
  <si>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</si>
  <si>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</si>
  <si>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</si>
  <si>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</si>
  <si>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</si>
  <si>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</si>
  <si>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</si>
  <si>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</si>
  <si>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</si>
  <si>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</si>
  <si>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</si>
  <si>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</si>
  <si>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</si>
  <si>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</si>
  <si>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</si>
  <si>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</si>
  <si>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</si>
  <si>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</si>
  <si>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</si>
  <si>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</si>
  <si>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</si>
  <si>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</si>
  <si>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</si>
  <si>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</si>
  <si>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</si>
  <si>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</si>
  <si>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</si>
  <si>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</si>
  <si>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</si>
  <si>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</si>
  <si>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</si>
  <si>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</si>
  <si>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</si>
  <si>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</si>
  <si>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</si>
  <si>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</si>
  <si>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</si>
  <si>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</si>
  <si>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</si>
  <si>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</si>
  <si>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</si>
  <si>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</si>
  <si>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</si>
  <si>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</si>
  <si>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</si>
  <si>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</si>
  <si>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</si>
  <si>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</si>
  <si>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</si>
  <si>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</si>
  <si>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</si>
  <si>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</si>
  <si>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</si>
  <si>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</si>
  <si>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</si>
  <si>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</si>
  <si>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</si>
  <si>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</si>
  <si>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</si>
  <si>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</si>
  <si>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</si>
  <si>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</si>
  <si>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</si>
  <si>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</si>
  <si>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</si>
  <si>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</si>
  <si>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</si>
  <si>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</si>
  <si>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</si>
  <si>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</si>
  <si>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</si>
  <si>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</si>
  <si>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</si>
  <si>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</si>
  <si>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</si>
  <si>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</si>
  <si>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</si>
  <si>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</si>
  <si>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</si>
  <si>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</si>
  <si>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</si>
  <si>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</si>
  <si>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</si>
  <si>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</si>
  <si>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</si>
  <si>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</si>
  <si>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</si>
  <si>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</si>
  <si>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</si>
  <si>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</si>
  <si>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</si>
  <si>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</si>
  <si>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</si>
  <si>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</si>
  <si>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</si>
  <si>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</si>
  <si>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</si>
  <si>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</si>
  <si>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</si>
  <si>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</si>
  <si>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</si>
  <si>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</si>
  <si>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</si>
  <si>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</si>
  <si>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</si>
  <si>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</si>
  <si>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</si>
  <si>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</si>
  <si>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</si>
  <si>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</si>
  <si>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</si>
  <si>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</si>
  <si>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</si>
  <si>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</si>
  <si>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</si>
  <si>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</si>
  <si>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</si>
  <si>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</si>
  <si>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</si>
  <si>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</si>
  <si>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</si>
  <si>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</si>
  <si>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</si>
  <si>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</si>
  <si>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</si>
  <si>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</si>
  <si>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</si>
  <si>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</si>
  <si>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</si>
  <si>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</si>
  <si>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</si>
  <si>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</si>
  <si>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</si>
  <si>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</si>
  <si>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</si>
  <si>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</si>
  <si>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</si>
  <si>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</si>
  <si>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</si>
  <si>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</si>
  <si>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</si>
  <si>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</si>
  <si>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</si>
  <si>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</si>
  <si>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</si>
  <si>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</si>
  <si>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</si>
  <si>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</si>
  <si>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</si>
  <si>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</si>
  <si>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</si>
  <si>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</si>
  <si>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</si>
  <si>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</si>
  <si>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</si>
  <si>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</si>
  <si>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</si>
  <si>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</si>
  <si>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</si>
  <si>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</si>
  <si>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</si>
  <si>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</si>
  <si>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</si>
  <si>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</si>
  <si>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</si>
  <si>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</si>
  <si>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</si>
  <si>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</si>
  <si>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</si>
  <si>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</si>
  <si>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</si>
  <si>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</si>
  <si>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</si>
  <si>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</si>
  <si>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</si>
  <si>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</si>
  <si>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</si>
  <si>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</si>
  <si>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</si>
  <si>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</si>
  <si>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</si>
  <si>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</si>
  <si>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</si>
  <si>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</si>
  <si>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</si>
  <si>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</si>
  <si>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</si>
  <si>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</si>
  <si>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</si>
  <si>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</si>
  <si>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</si>
  <si>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</si>
  <si>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</si>
  <si>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</si>
  <si>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</si>
  <si>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</si>
  <si>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</si>
  <si>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</si>
  <si>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</si>
  <si>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</si>
  <si>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</si>
  <si>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</si>
  <si>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</si>
  <si>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</si>
  <si>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</si>
  <si>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</si>
  <si>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</si>
  <si>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</si>
  <si>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</si>
  <si>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</si>
  <si>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</si>
  <si>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</si>
  <si>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</si>
  <si>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</si>
  <si>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</si>
  <si>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</si>
  <si>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</si>
  <si>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</si>
  <si>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</si>
  <si>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</si>
  <si>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</si>
  <si>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</si>
  <si>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</si>
  <si>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</si>
  <si>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</si>
  <si>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</si>
  <si>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</si>
  <si>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</si>
  <si>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</si>
  <si>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</si>
  <si>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</si>
  <si>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</si>
  <si>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</si>
  <si>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</si>
  <si>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</si>
  <si>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</si>
  <si>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</si>
  <si>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</si>
  <si>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</si>
  <si>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</si>
  <si>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</si>
  <si>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</si>
  <si>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</si>
  <si>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</si>
  <si>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</si>
  <si>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</si>
  <si>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</si>
  <si>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</si>
  <si>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</si>
  <si>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</si>
  <si>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</si>
  <si>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</si>
  <si>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</si>
  <si>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</si>
  <si>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</si>
  <si>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</si>
  <si>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</si>
  <si>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</si>
  <si>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</si>
  <si>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</si>
  <si>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</si>
  <si>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</si>
  <si>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</si>
  <si>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</si>
  <si>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</si>
  <si>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</si>
  <si>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</si>
  <si>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</si>
  <si>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</si>
  <si>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</si>
  <si>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</si>
  <si>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</si>
  <si>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</si>
  <si>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</si>
  <si>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</si>
  <si>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</si>
  <si>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</si>
  <si>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</si>
  <si>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</si>
  <si>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</si>
  <si>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</si>
  <si>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</si>
  <si>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</si>
  <si>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</si>
  <si>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</si>
  <si>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</si>
  <si>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</si>
  <si>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</si>
  <si>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</si>
  <si>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</si>
  <si>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</si>
  <si>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</si>
  <si>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</si>
  <si>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</si>
  <si>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</si>
  <si>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</si>
  <si>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</si>
  <si>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</si>
  <si>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</si>
  <si>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</si>
  <si>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</si>
  <si>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</si>
  <si>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</si>
  <si>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</si>
  <si>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</si>
  <si>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</si>
  <si>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</si>
  <si>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</si>
  <si>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</si>
  <si>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</si>
  <si>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</si>
  <si>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</si>
  <si>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</si>
  <si>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</si>
  <si>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</si>
  <si>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</si>
  <si>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</si>
  <si>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</si>
  <si>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</si>
  <si>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</si>
  <si>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</si>
  <si>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</si>
  <si>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</si>
  <si>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</si>
  <si>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</si>
  <si>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</si>
  <si>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</si>
  <si>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</si>
  <si>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</si>
  <si>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</si>
  <si>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</si>
  <si>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</si>
  <si>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</si>
  <si>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</si>
  <si>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</si>
  <si>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</si>
  <si>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</si>
  <si>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</si>
  <si>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</si>
  <si>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</si>
  <si>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</si>
  <si>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</si>
  <si>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</si>
  <si>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</si>
  <si>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</si>
  <si>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</si>
  <si>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</si>
  <si>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</si>
  <si>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</si>
  <si>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</si>
  <si>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</si>
  <si>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</si>
  <si>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</si>
  <si>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</si>
  <si>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</si>
  <si>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</si>
  <si>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</si>
  <si>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</si>
  <si>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</si>
  <si>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</si>
  <si>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</si>
  <si>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</si>
  <si>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</si>
  <si>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</si>
  <si>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</si>
  <si>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</si>
  <si>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</si>
  <si>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</si>
  <si>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</si>
  <si>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</si>
  <si>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</si>
  <si>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</si>
  <si>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</si>
  <si>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</si>
  <si>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</si>
  <si>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</si>
  <si>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</si>
  <si>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</si>
  <si>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</si>
  <si>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</si>
  <si>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</si>
  <si>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</si>
  <si>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</si>
  <si>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</si>
  <si>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</si>
  <si>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</si>
  <si>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</si>
  <si>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</si>
  <si>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</si>
  <si>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</si>
  <si>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</si>
  <si>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</si>
  <si>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</si>
  <si>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</si>
  <si>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</si>
  <si>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</si>
  <si>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</si>
  <si>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</si>
  <si>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</si>
  <si>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</si>
  <si>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</si>
  <si>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</si>
  <si>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</si>
  <si>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</si>
  <si>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</si>
  <si>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</si>
  <si>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</si>
  <si>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</si>
  <si>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</si>
  <si>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</si>
  <si>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</si>
  <si>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</si>
  <si>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</si>
  <si>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</si>
  <si>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</si>
  <si>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</si>
  <si>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</si>
  <si>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</si>
  <si>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</si>
  <si>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</si>
  <si>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</si>
  <si>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</si>
  <si>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</si>
  <si>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</si>
  <si>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</si>
  <si>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</si>
  <si>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</si>
  <si>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</si>
  <si>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</si>
  <si>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</si>
  <si>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</si>
  <si>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</si>
  <si>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</si>
  <si>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</si>
  <si>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</si>
  <si>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</si>
  <si>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</si>
  <si>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</si>
  <si>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</si>
  <si>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</si>
  <si>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</si>
  <si>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</si>
  <si>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</si>
  <si>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</si>
  <si>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</si>
  <si>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</si>
  <si>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</si>
  <si>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</si>
  <si>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</si>
  <si>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</si>
  <si>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</si>
  <si>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</si>
  <si>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</si>
  <si>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</si>
  <si>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</si>
  <si>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</si>
  <si>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</si>
  <si>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</si>
  <si>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</si>
  <si>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</si>
  <si>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</si>
  <si>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</si>
  <si>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</si>
  <si>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</si>
  <si>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</si>
  <si>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</si>
  <si>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</si>
  <si>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</si>
  <si>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</si>
  <si>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</si>
  <si>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</si>
  <si>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</si>
  <si>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</si>
  <si>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</si>
  <si>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</si>
  <si>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</si>
  <si>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</si>
  <si>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</si>
  <si>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</si>
  <si>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</si>
  <si>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</si>
  <si>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</si>
  <si>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</si>
  <si>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</si>
  <si>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</si>
  <si>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</si>
  <si>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</si>
  <si>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</si>
  <si>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</si>
  <si>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</si>
  <si>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</si>
  <si>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</si>
  <si>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</si>
  <si>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</si>
  <si>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</si>
  <si>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</si>
  <si>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</si>
  <si>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</si>
  <si>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</si>
  <si>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</si>
  <si>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</si>
  <si>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</si>
  <si>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</si>
  <si>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</si>
  <si>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</si>
  <si>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</si>
  <si>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</si>
  <si>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</si>
  <si>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</si>
  <si>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</si>
  <si>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</si>
  <si>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</si>
  <si>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</si>
  <si>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</si>
  <si>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</si>
  <si>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</si>
  <si>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</si>
  <si>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</si>
  <si>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</si>
  <si>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</si>
  <si>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</si>
  <si>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</si>
  <si>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</si>
  <si>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</si>
  <si>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</si>
  <si>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</si>
  <si>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</si>
  <si>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</si>
  <si>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</si>
  <si>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</si>
  <si>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</si>
  <si>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</si>
  <si>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</si>
  <si>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</si>
  <si>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</si>
  <si>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</si>
  <si>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</si>
  <si>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</si>
  <si>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</si>
  <si>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</si>
  <si>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</si>
  <si>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</si>
  <si>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</si>
  <si>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</si>
  <si>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</si>
  <si>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</si>
  <si>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</si>
  <si>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</si>
  <si>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</si>
  <si>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</si>
  <si>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</si>
  <si>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</si>
  <si>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</si>
  <si>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</si>
  <si>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</si>
  <si>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</si>
  <si>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</si>
  <si>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</si>
  <si>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</si>
  <si>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</si>
  <si>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</si>
  <si>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</si>
  <si>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</si>
  <si>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</si>
  <si>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</si>
  <si>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</si>
  <si>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</si>
  <si>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</si>
  <si>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</si>
  <si>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</si>
  <si>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</si>
  <si>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</si>
  <si>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</si>
  <si>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</si>
  <si>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</si>
  <si>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</si>
  <si>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</si>
  <si>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</si>
  <si>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</si>
  <si>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</si>
  <si>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</si>
  <si>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</si>
  <si>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</si>
  <si>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</si>
  <si>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</si>
  <si>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</si>
  <si>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</si>
  <si>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</si>
  <si>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</si>
  <si>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</si>
  <si>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</si>
  <si>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</si>
  <si>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</si>
  <si>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</si>
  <si>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</si>
  <si>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</si>
  <si>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</si>
  <si>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</si>
  <si>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</si>
  <si>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</si>
  <si>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</si>
  <si>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</si>
  <si>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</si>
  <si>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</si>
  <si>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</si>
  <si>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</si>
  <si>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</si>
  <si>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</si>
  <si>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</si>
  <si>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</si>
  <si>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</si>
  <si>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</si>
  <si>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</si>
  <si>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</si>
  <si>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</si>
  <si>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</si>
  <si>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</si>
  <si>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</si>
  <si>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</si>
  <si>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</si>
  <si>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</si>
  <si>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</si>
  <si>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</si>
  <si>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</si>
  <si>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</si>
  <si>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</si>
  <si>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</si>
  <si>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</si>
  <si>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</si>
  <si>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</si>
  <si>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</si>
  <si>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</si>
  <si>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</si>
  <si>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</si>
  <si>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</si>
  <si>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</si>
  <si>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</si>
  <si>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</si>
  <si>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</si>
  <si>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</si>
  <si>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</si>
  <si>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</si>
  <si>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</si>
  <si>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</si>
  <si>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</si>
  <si>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</si>
  <si>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</si>
  <si>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</si>
  <si>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</si>
  <si>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</si>
  <si>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</si>
  <si>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</si>
  <si>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</si>
  <si>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</si>
  <si>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</si>
  <si>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</si>
  <si>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</si>
  <si>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</si>
  <si>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</si>
  <si>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</si>
  <si>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</si>
  <si>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</si>
  <si>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</si>
  <si>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</si>
  <si>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</si>
  <si>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</si>
  <si>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</si>
  <si>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</si>
  <si>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</si>
  <si>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</si>
  <si>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</si>
  <si>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</si>
  <si>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</si>
  <si>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</si>
  <si>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</si>
  <si>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</si>
  <si>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</si>
  <si>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</si>
  <si>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</si>
  <si>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</si>
  <si>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</si>
  <si>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</si>
  <si>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</si>
  <si>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</si>
  <si>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</si>
  <si>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</si>
  <si>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</si>
  <si>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</si>
  <si>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</si>
  <si>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</si>
  <si>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</si>
  <si>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</si>
  <si>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</si>
  <si>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</si>
  <si>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</si>
  <si>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</si>
  <si>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</si>
  <si>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</si>
  <si>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</si>
  <si>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</si>
  <si>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</si>
  <si>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</si>
  <si>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</si>
  <si>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</si>
  <si>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</si>
  <si>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</si>
  <si>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</si>
  <si>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</si>
  <si>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</si>
  <si>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</si>
  <si>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</si>
  <si>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</si>
  <si>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</si>
  <si>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</si>
  <si>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</si>
  <si>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</si>
  <si>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</si>
  <si>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</si>
  <si>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</si>
  <si>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</si>
  <si>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</si>
  <si>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</si>
  <si>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</si>
  <si>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</si>
  <si>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</si>
  <si>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</si>
  <si>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</si>
  <si>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</si>
  <si>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</si>
  <si>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</si>
  <si>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</si>
  <si>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</si>
  <si>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</si>
  <si>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</si>
  <si>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</si>
  <si>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</si>
  <si>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</si>
  <si>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</si>
  <si>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</si>
  <si>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</si>
  <si>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</si>
  <si>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</si>
  <si>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</si>
  <si>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</si>
  <si>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</si>
  <si>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</si>
  <si>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</si>
  <si>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</si>
  <si>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</si>
  <si>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</si>
  <si>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</si>
  <si>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</si>
  <si>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</si>
  <si>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</si>
  <si>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</si>
  <si>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</si>
  <si>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</si>
  <si>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</si>
  <si>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</si>
  <si>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</si>
  <si>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</si>
  <si>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</si>
  <si>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</si>
  <si>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</si>
  <si>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</si>
  <si>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</si>
  <si>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</si>
  <si>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</si>
  <si>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</si>
  <si>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</si>
  <si>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</si>
  <si>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</si>
  <si>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</si>
  <si>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</si>
  <si>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</si>
  <si>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</si>
  <si>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</si>
  <si>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</si>
  <si>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</si>
  <si>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</si>
  <si>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</si>
  <si>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</si>
  <si>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</si>
  <si>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</si>
  <si>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</si>
  <si>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</si>
  <si>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</si>
  <si>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</si>
  <si>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</si>
  <si>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</si>
  <si>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</si>
  <si>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</si>
  <si>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</si>
  <si>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</si>
  <si>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</si>
  <si>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</si>
  <si>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</si>
  <si>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</si>
  <si>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</si>
  <si>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</si>
  <si>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</si>
  <si>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</si>
  <si>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</si>
  <si>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</si>
  <si>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</si>
  <si>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</si>
  <si>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</si>
  <si>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</si>
  <si>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</si>
  <si>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</si>
  <si>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</si>
  <si>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</si>
  <si>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</si>
  <si>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</si>
  <si>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</si>
  <si>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</si>
  <si>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</si>
  <si>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</si>
  <si>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</si>
  <si>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</si>
  <si>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</si>
  <si>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</si>
  <si>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</si>
  <si>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</si>
  <si>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</si>
  <si>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</si>
  <si>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</si>
  <si>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</si>
  <si>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</si>
  <si>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</si>
  <si>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</si>
  <si>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</si>
  <si>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</si>
  <si>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</si>
  <si>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</si>
  <si>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</si>
  <si>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</si>
  <si>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</si>
  <si>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</si>
  <si>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</si>
  <si>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</si>
  <si>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</si>
  <si>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</si>
  <si>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</si>
  <si>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</si>
  <si>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</si>
  <si>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</si>
  <si>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</si>
  <si>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</si>
  <si>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</si>
  <si>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</si>
  <si>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</si>
  <si>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</si>
  <si>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</si>
  <si>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</si>
  <si>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</si>
  <si>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</si>
  <si>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</si>
  <si>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</si>
  <si>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</si>
  <si>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</si>
  <si>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</si>
  <si>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</si>
  <si>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</si>
  <si>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</si>
  <si>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</si>
  <si>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</si>
  <si>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</si>
  <si>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</si>
  <si>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</si>
  <si>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</si>
  <si>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</si>
  <si>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</si>
  <si>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</si>
  <si>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</si>
  <si>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</si>
  <si>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</si>
  <si>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</si>
  <si>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</si>
  <si>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</si>
  <si>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</si>
  <si>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</si>
  <si>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</si>
  <si>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</si>
  <si>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</si>
  <si>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</si>
  <si>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</si>
  <si>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</si>
  <si>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</si>
  <si>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</si>
  <si>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</si>
  <si>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</si>
  <si>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</si>
  <si>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</si>
  <si>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</si>
  <si>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</si>
  <si>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</si>
  <si>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</si>
  <si>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</si>
  <si>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</si>
  <si>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</si>
  <si>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</si>
  <si>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</si>
  <si>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</si>
  <si>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</si>
  <si>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</si>
  <si>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</si>
  <si>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</si>
  <si>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</si>
  <si>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</si>
  <si>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</si>
  <si>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</si>
  <si>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</si>
  <si>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</si>
  <si>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</si>
  <si>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</si>
  <si>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</si>
  <si>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</si>
  <si>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</si>
  <si>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</si>
  <si>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</si>
  <si>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</si>
  <si>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</si>
  <si>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</si>
  <si>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</si>
  <si>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</si>
  <si>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</si>
  <si>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</si>
  <si>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</si>
  <si>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</si>
  <si>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</si>
  <si>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</si>
  <si>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</si>
  <si>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</si>
  <si>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</si>
  <si>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</si>
  <si>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</si>
  <si>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</si>
  <si>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</si>
  <si>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</si>
  <si>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</si>
  <si>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</si>
  <si>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</si>
  <si>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</si>
  <si>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</si>
  <si>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</si>
  <si>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</si>
  <si>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</si>
  <si>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</si>
  <si>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</si>
  <si>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</si>
  <si>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</si>
  <si>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</si>
  <si>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</si>
  <si>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</si>
  <si>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</si>
  <si>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</si>
  <si>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</si>
  <si>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</si>
  <si>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</si>
  <si>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</si>
  <si>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</si>
  <si>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</si>
  <si>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</si>
  <si>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</si>
  <si>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</si>
  <si>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</si>
  <si>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</si>
  <si>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</si>
  <si>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</si>
  <si>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</si>
  <si>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</si>
  <si>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</si>
  <si>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</si>
  <si>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</si>
  <si>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</si>
  <si>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</si>
  <si>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</si>
  <si>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</si>
  <si>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</si>
  <si>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</si>
  <si>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</si>
  <si>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</si>
  <si>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</si>
  <si>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</si>
  <si>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</si>
  <si>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</si>
  <si>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</si>
  <si>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</si>
  <si>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</si>
  <si>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</si>
  <si>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</si>
  <si>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</si>
  <si>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</si>
  <si>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</si>
  <si>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</si>
  <si>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</si>
  <si>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</si>
  <si>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</si>
  <si>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</si>
  <si>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</si>
  <si>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</si>
  <si>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</si>
  <si>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</si>
  <si>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</si>
  <si>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</si>
  <si>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</si>
  <si>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</si>
  <si>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</si>
  <si>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</si>
  <si>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</si>
  <si>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</si>
  <si>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</si>
  <si>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</si>
  <si>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</si>
  <si>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</si>
  <si>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</si>
  <si>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</si>
  <si>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</si>
  <si>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</si>
  <si>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</si>
  <si>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</si>
  <si>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</si>
  <si>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</si>
  <si>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</si>
  <si>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</si>
  <si>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</si>
  <si>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</si>
  <si>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</si>
  <si>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</si>
  <si>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</si>
  <si>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</si>
  <si>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</si>
  <si>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</si>
  <si>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</si>
  <si>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</si>
  <si>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</si>
  <si>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</si>
  <si>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</si>
  <si>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</si>
  <si>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</si>
  <si>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</si>
  <si>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</si>
  <si>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</si>
  <si>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</si>
  <si>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</si>
  <si>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</si>
  <si>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</si>
  <si>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</si>
  <si>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</si>
  <si>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</si>
  <si>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</si>
  <si>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</si>
  <si>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</si>
  <si>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</si>
  <si>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</si>
  <si>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</si>
  <si>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</si>
  <si>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</si>
  <si>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</si>
  <si>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</si>
  <si>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</si>
  <si>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</si>
  <si>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</si>
  <si>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</si>
  <si>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</si>
  <si>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</si>
  <si>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</si>
  <si>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</si>
  <si>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</si>
  <si>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</si>
  <si>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</si>
  <si>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</si>
  <si>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</si>
  <si>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</si>
  <si>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</si>
  <si>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</si>
  <si>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</si>
  <si>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</si>
  <si>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</si>
  <si>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</si>
  <si>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</si>
  <si>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</si>
  <si>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</si>
  <si>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</si>
  <si>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</si>
  <si>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</si>
  <si>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</si>
  <si>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</si>
  <si>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</si>
  <si>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</si>
  <si>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</si>
  <si>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</si>
  <si>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</si>
  <si>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</si>
  <si>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</si>
  <si>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</si>
  <si>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</si>
  <si>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</si>
  <si>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</si>
  <si>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</si>
  <si>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</si>
  <si>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</si>
  <si>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</si>
  <si>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</si>
  <si>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</si>
  <si>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</si>
  <si>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</si>
  <si>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</si>
  <si>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</si>
  <si>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</si>
  <si>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</si>
  <si>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</si>
  <si>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</si>
  <si>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</si>
  <si>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</si>
  <si>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</si>
  <si>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</si>
  <si>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</si>
  <si>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</si>
  <si>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</si>
  <si>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</si>
  <si>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</si>
  <si>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</si>
  <si>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</si>
  <si>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</si>
  <si>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</si>
  <si>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</si>
  <si>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</si>
  <si>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</si>
  <si>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</si>
  <si>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</si>
  <si>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</si>
  <si>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</si>
  <si>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</si>
  <si>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</si>
  <si>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</si>
  <si>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</si>
  <si>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</si>
  <si>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</si>
  <si>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</si>
  <si>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</si>
  <si>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</si>
  <si>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</si>
  <si>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</si>
  <si>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</si>
  <si>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</si>
  <si>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</si>
  <si>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</si>
  <si>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</si>
  <si>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</si>
  <si>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</si>
  <si>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</si>
  <si>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</si>
  <si>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</si>
  <si>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</si>
  <si>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</si>
  <si>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</si>
  <si>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</si>
  <si>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</si>
  <si>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</si>
  <si>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</si>
  <si>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</si>
  <si>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</si>
  <si>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</si>
  <si>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</si>
  <si>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</si>
  <si>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</si>
  <si>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</si>
  <si>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</si>
  <si>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</si>
  <si>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</si>
  <si>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</si>
  <si>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</si>
  <si>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</si>
  <si>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</si>
  <si>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</si>
  <si>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</si>
  <si>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</si>
  <si>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</si>
  <si>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</si>
  <si>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</si>
  <si>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</si>
  <si>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</si>
  <si>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</si>
  <si>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</si>
  <si>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</si>
  <si>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</si>
  <si>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</si>
  <si>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</si>
  <si>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</si>
  <si>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</si>
  <si>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</si>
  <si>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</si>
  <si>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</si>
  <si>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</si>
  <si>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</si>
  <si>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</si>
  <si>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</si>
  <si>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</si>
  <si>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</si>
  <si>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</si>
  <si>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</si>
  <si>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</si>
  <si>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</si>
  <si>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</si>
  <si>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</si>
  <si>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</si>
  <si>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</si>
  <si>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</si>
  <si>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</si>
  <si>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</si>
  <si>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</si>
  <si>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</si>
  <si>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</si>
  <si>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</si>
  <si>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</si>
  <si>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</si>
  <si>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</si>
  <si>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</si>
  <si>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</si>
  <si>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</si>
  <si>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</si>
  <si>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</si>
  <si>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</si>
  <si>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</si>
  <si>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</si>
  <si>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</si>
  <si>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</si>
  <si>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</si>
  <si>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</si>
  <si>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</si>
  <si>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</si>
  <si>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</si>
  <si>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</si>
  <si>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</si>
  <si>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</si>
  <si>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</si>
  <si>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</si>
  <si>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</si>
  <si>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</si>
  <si>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</si>
  <si>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</si>
  <si>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</si>
  <si>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</si>
  <si>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</si>
  <si>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</si>
  <si>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</si>
  <si>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</si>
  <si>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</si>
  <si>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</si>
  <si>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</si>
  <si>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</si>
  <si>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</si>
  <si>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</si>
  <si>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</si>
  <si>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</si>
  <si>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</si>
  <si>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</si>
  <si>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</si>
  <si>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</si>
  <si>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</si>
  <si>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</si>
  <si>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</si>
  <si>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</si>
  <si>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</si>
  <si>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</si>
  <si>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</si>
  <si>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</si>
  <si>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</si>
  <si>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</si>
  <si>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</si>
  <si>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</si>
  <si>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</si>
  <si>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</si>
  <si>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</si>
  <si>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</si>
  <si>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</si>
  <si>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</si>
  <si>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</si>
  <si>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</si>
  <si>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</si>
  <si>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</si>
  <si>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</si>
  <si>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</si>
  <si>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</si>
  <si>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</si>
  <si>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</si>
  <si>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</si>
  <si>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</si>
  <si>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</si>
  <si>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</si>
  <si>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</si>
  <si>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</si>
  <si>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</si>
  <si>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</si>
  <si>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</si>
  <si>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</si>
  <si>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</si>
  <si>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</si>
  <si>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</si>
  <si>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</si>
  <si>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</si>
  <si>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</si>
  <si>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</si>
  <si>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</si>
  <si>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</si>
  <si>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</si>
  <si>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</si>
  <si>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</si>
  <si>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</si>
  <si>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</si>
  <si>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</si>
  <si>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</si>
  <si>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</si>
  <si>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</si>
  <si>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</si>
  <si>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</si>
  <si>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</si>
  <si>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</si>
  <si>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</si>
  <si>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</si>
  <si>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</si>
  <si>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</si>
  <si>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</si>
  <si>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</si>
  <si>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</si>
  <si>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</si>
  <si>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</si>
  <si>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</si>
  <si>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</si>
  <si>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</si>
  <si>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</si>
  <si>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</si>
  <si>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</si>
  <si>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</si>
  <si>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</si>
  <si>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</si>
  <si>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</si>
  <si>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</si>
  <si>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</si>
  <si>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</si>
  <si>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</si>
  <si>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</si>
  <si>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</si>
  <si>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</si>
  <si>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</si>
  <si>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</si>
  <si>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</si>
  <si>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</si>
  <si>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</si>
  <si>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</si>
  <si>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</si>
  <si>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</si>
  <si>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</si>
  <si>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</si>
  <si>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</si>
  <si>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</si>
  <si>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</si>
  <si>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</si>
  <si>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</si>
  <si>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</si>
  <si>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</si>
  <si>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</si>
  <si>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</si>
  <si>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</si>
  <si>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</si>
  <si>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</si>
  <si>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</si>
  <si>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</si>
  <si>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</si>
  <si>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</si>
  <si>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</si>
  <si>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</si>
  <si>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</si>
  <si>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</si>
  <si>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</si>
  <si>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</si>
  <si>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</si>
  <si>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</si>
  <si>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</si>
  <si>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</si>
  <si>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</si>
  <si>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</si>
  <si>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</si>
  <si>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</si>
  <si>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</si>
  <si>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</si>
  <si>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</si>
  <si>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</si>
  <si>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</si>
  <si>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</si>
  <si>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</si>
  <si>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</si>
  <si>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</si>
  <si>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</si>
  <si>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</si>
  <si>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</si>
  <si>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</si>
  <si>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</si>
  <si>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</si>
  <si>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</si>
  <si>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</si>
  <si>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</si>
  <si>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</si>
  <si>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</si>
  <si>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</si>
  <si>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</si>
  <si>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</si>
  <si>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</si>
  <si>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</si>
  <si>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</si>
  <si>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</si>
  <si>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</si>
  <si>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</si>
  <si>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</si>
  <si>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</si>
  <si>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</si>
  <si>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</si>
  <si>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</si>
  <si>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</si>
  <si>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</si>
  <si>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</si>
  <si>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</si>
  <si>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</si>
  <si>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</si>
  <si>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</si>
  <si>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</si>
  <si>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</si>
  <si>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</si>
  <si>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</si>
  <si>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</si>
  <si>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</si>
  <si>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</si>
  <si>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</si>
  <si>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</si>
  <si>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</si>
  <si>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</si>
  <si>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</si>
  <si>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</si>
  <si>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</si>
  <si>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</si>
  <si>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</si>
  <si>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</si>
  <si>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</si>
  <si>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</si>
  <si>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</si>
  <si>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</si>
  <si>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</si>
  <si>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</si>
  <si>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</si>
  <si>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</si>
  <si>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</si>
  <si>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</si>
  <si>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</si>
  <si>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</si>
  <si>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</si>
  <si>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</si>
  <si>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</si>
  <si>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</si>
  <si>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</si>
  <si>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</si>
  <si>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</si>
  <si>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</si>
  <si>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</si>
  <si>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</si>
  <si>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</si>
  <si>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</si>
  <si>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</si>
  <si>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</si>
  <si>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</si>
  <si>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</si>
  <si>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</si>
  <si>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</si>
  <si>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</si>
  <si>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</si>
  <si>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</si>
  <si>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</si>
  <si>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</si>
  <si>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</si>
  <si>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</si>
  <si>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</si>
  <si>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</si>
  <si>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</si>
  <si>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</si>
  <si>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</si>
  <si>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</si>
  <si>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</si>
  <si>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</si>
  <si>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</si>
  <si>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</si>
  <si>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</si>
  <si>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</si>
  <si>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</si>
  <si>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</si>
  <si>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</si>
  <si>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</si>
  <si>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</si>
  <si>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</si>
  <si>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</si>
  <si>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</si>
  <si>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</si>
  <si>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</si>
  <si>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</si>
  <si>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</si>
  <si>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</si>
  <si>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</si>
  <si>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</si>
  <si>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</si>
  <si>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</si>
  <si>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</si>
  <si>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</si>
  <si>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</si>
  <si>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</si>
  <si>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</si>
  <si>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</si>
  <si>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</si>
  <si>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</si>
  <si>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</si>
  <si>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</si>
  <si>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</si>
  <si>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</si>
  <si>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</si>
  <si>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</si>
  <si>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</si>
  <si>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</si>
  <si>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</si>
  <si>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</si>
  <si>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</si>
  <si>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</si>
  <si>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</si>
  <si>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</si>
  <si>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</si>
  <si>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</si>
  <si>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</si>
  <si>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</si>
  <si>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</si>
  <si>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</si>
  <si>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</si>
  <si>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</si>
  <si>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</si>
  <si>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</si>
  <si>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</si>
  <si>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</si>
  <si>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</si>
  <si>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</si>
  <si>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</si>
  <si>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</si>
  <si>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</si>
  <si>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</si>
  <si>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</si>
  <si>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</si>
  <si>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</si>
  <si>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</si>
  <si>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</si>
  <si>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</si>
  <si>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</si>
  <si>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</si>
  <si>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</si>
  <si>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</si>
  <si>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</si>
  <si>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</si>
  <si>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</si>
  <si>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</si>
  <si>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</si>
  <si>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</si>
  <si>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</si>
  <si>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</si>
  <si>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</si>
  <si>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</si>
  <si>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</si>
  <si>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</si>
  <si>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</si>
  <si>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</si>
  <si>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</si>
  <si>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</si>
  <si>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</si>
  <si>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</si>
  <si>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</si>
  <si>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</si>
  <si>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</si>
  <si>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</si>
  <si>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</si>
  <si>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</si>
  <si>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</si>
  <si>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</si>
  <si>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</si>
  <si>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</si>
  <si>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</si>
  <si>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</si>
  <si>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</si>
  <si>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</si>
  <si>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</si>
  <si>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</si>
  <si>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</si>
  <si>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</si>
  <si>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</si>
  <si>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</si>
  <si>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</si>
  <si>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</si>
  <si>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</si>
  <si>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</si>
  <si>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</si>
  <si>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</si>
  <si>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</si>
  <si>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</si>
  <si>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</si>
  <si>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</si>
  <si>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</si>
  <si>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</si>
  <si>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</si>
  <si>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</si>
  <si>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</si>
  <si>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</si>
  <si>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</si>
  <si>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</si>
  <si>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</si>
  <si>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</si>
  <si>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</si>
  <si>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</si>
  <si>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</si>
  <si>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</si>
  <si>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</si>
  <si>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</si>
  <si>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</si>
  <si>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</si>
  <si>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</si>
  <si>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</si>
  <si>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</si>
  <si>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</si>
  <si>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</si>
  <si>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</si>
  <si>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</si>
  <si>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</si>
  <si>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</si>
  <si>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</si>
  <si>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</si>
  <si>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</si>
  <si>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</si>
  <si>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</si>
  <si>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</si>
  <si>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</si>
  <si>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</si>
  <si>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</si>
  <si>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</si>
  <si>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</si>
  <si>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</si>
  <si>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</si>
  <si>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</si>
  <si>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</si>
  <si>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</si>
  <si>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</si>
  <si>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</si>
  <si>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</si>
  <si>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</si>
  <si>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</si>
  <si>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</si>
  <si>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</si>
  <si>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</si>
  <si>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</si>
  <si>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</si>
  <si>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</si>
  <si>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</si>
  <si>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</si>
  <si>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</si>
  <si>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</si>
  <si>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</si>
  <si>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</si>
  <si>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</si>
  <si>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</si>
  <si>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</si>
  <si>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</si>
  <si>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</si>
  <si>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</si>
  <si>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</si>
  <si>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</si>
  <si>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</si>
  <si>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</si>
  <si>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</si>
  <si>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</si>
  <si>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</si>
  <si>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</si>
  <si>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</si>
  <si>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</si>
  <si>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</si>
  <si>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</si>
  <si>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</si>
  <si>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</si>
  <si>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</si>
  <si>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</si>
  <si>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</si>
  <si>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</si>
  <si>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</si>
  <si>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</si>
  <si>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</si>
  <si>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</si>
  <si>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</si>
  <si>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</si>
  <si>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</si>
  <si>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</si>
  <si>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</si>
  <si>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</si>
  <si>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</si>
  <si>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</si>
  <si>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</si>
  <si>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</si>
  <si>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</si>
  <si>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</si>
  <si>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</si>
  <si>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</si>
  <si>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</si>
  <si>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</si>
  <si>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</si>
  <si>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</si>
  <si>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</si>
  <si>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</si>
  <si>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</si>
  <si>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</si>
  <si>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</si>
  <si>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</si>
  <si>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</si>
  <si>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</si>
  <si>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</si>
  <si>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</si>
  <si>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</si>
  <si>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</si>
  <si>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</si>
  <si>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</si>
  <si>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</si>
  <si>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</si>
  <si>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</si>
  <si>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</si>
  <si>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</si>
  <si>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</si>
  <si>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</si>
  <si>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</si>
  <si>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</si>
  <si>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</si>
  <si>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</si>
  <si>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</si>
  <si>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</si>
  <si>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</si>
  <si>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</si>
  <si>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</si>
  <si>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</si>
  <si>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</si>
  <si>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</si>
  <si>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</si>
  <si>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</si>
  <si>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</si>
  <si>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</si>
  <si>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</si>
  <si>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</si>
  <si>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</si>
  <si>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</si>
  <si>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</si>
  <si>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</si>
  <si>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</si>
  <si>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</si>
  <si>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</si>
  <si>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</si>
  <si>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</si>
  <si>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</si>
  <si>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</si>
  <si>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</si>
  <si>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</si>
  <si>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</si>
  <si>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</si>
  <si>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</si>
  <si>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</si>
  <si>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</si>
  <si>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</si>
  <si>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</si>
  <si>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</si>
  <si>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</si>
  <si>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</si>
  <si>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</si>
  <si>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</si>
  <si>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</si>
  <si>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</si>
  <si>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</si>
  <si>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</si>
  <si>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</si>
  <si>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</si>
  <si>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</si>
  <si>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</si>
  <si>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</si>
  <si>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</si>
  <si>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</si>
  <si>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</si>
  <si>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</si>
  <si>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</si>
  <si>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</si>
  <si>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</si>
  <si>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</si>
  <si>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</si>
  <si>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</si>
  <si>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</si>
  <si>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</si>
  <si>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</si>
  <si>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</si>
  <si>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</si>
  <si>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</si>
  <si>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</si>
  <si>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</si>
  <si>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</si>
  <si>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</si>
  <si>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</si>
  <si>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</si>
  <si>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</si>
  <si>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</si>
  <si>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</si>
  <si>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</si>
  <si>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</si>
  <si>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</si>
  <si>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</si>
  <si>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</si>
  <si>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</si>
  <si>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</si>
  <si>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</si>
  <si>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</si>
  <si>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</si>
  <si>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</si>
  <si>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</si>
  <si>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</si>
  <si>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</si>
  <si>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</si>
  <si>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</si>
  <si>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</si>
  <si>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</si>
  <si>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</si>
  <si>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</si>
  <si>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</si>
  <si>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</si>
  <si>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</si>
  <si>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</si>
  <si>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</si>
  <si>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</si>
  <si>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</si>
  <si>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</si>
  <si>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</si>
  <si>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</si>
  <si>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</si>
  <si>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</si>
  <si>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</si>
  <si>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</si>
  <si>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</si>
  <si>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</si>
  <si>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</si>
  <si>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</si>
  <si>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</si>
  <si>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</si>
  <si>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</si>
  <si>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</si>
  <si>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</si>
  <si>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</si>
  <si>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</si>
  <si>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</si>
  <si>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</si>
  <si>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</si>
  <si>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</si>
  <si>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</si>
  <si>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</si>
  <si>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</si>
  <si>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</si>
  <si>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</si>
  <si>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</si>
  <si>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</si>
  <si>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</si>
  <si>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</si>
  <si>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</si>
  <si>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</si>
  <si>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</si>
  <si>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</si>
  <si>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</si>
  <si>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</si>
  <si>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</si>
  <si>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</si>
  <si>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</si>
  <si>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</si>
  <si>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</si>
  <si>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</si>
  <si>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</si>
  <si>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</si>
  <si>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</si>
  <si>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</si>
  <si>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</si>
  <si>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</si>
  <si>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</si>
  <si>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</si>
  <si>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</si>
  <si>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</si>
  <si>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</si>
  <si>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</si>
  <si>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</si>
  <si>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</si>
  <si>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</si>
  <si>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</si>
  <si>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</si>
  <si>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</si>
  <si>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</si>
  <si>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</si>
  <si>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</si>
  <si>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</si>
  <si>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</si>
  <si>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</si>
  <si>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</si>
  <si>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</si>
  <si>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</si>
  <si>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</si>
  <si>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</si>
  <si>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</si>
  <si>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</si>
  <si>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</si>
  <si>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</si>
  <si>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</si>
  <si>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</si>
  <si>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</si>
  <si>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</si>
  <si>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</si>
  <si>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</si>
  <si>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</si>
  <si>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</si>
  <si>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</si>
  <si>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</si>
  <si>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</si>
  <si>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</si>
  <si>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</si>
  <si>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</si>
  <si>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</si>
  <si>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</si>
  <si>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</si>
  <si>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</si>
  <si>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</si>
  <si>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</si>
  <si>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</si>
  <si>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</si>
  <si>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</si>
  <si>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</si>
  <si>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</si>
  <si>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</si>
  <si>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</si>
  <si>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</si>
  <si>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</si>
  <si>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</si>
  <si>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</si>
  <si>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</si>
  <si>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</si>
  <si>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</si>
  <si>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</si>
  <si>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</si>
  <si>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</si>
  <si>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</si>
  <si>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</si>
  <si>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</si>
  <si>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</si>
  <si>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</si>
  <si>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</si>
  <si>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</si>
  <si>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</si>
  <si>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</si>
  <si>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</si>
  <si>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</si>
  <si>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</si>
  <si>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</si>
  <si>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</si>
  <si>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</si>
  <si>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</si>
  <si>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</si>
  <si>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</si>
  <si>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</si>
  <si>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</si>
  <si>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</si>
  <si>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</si>
  <si>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</si>
  <si>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</si>
  <si>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</si>
  <si>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</si>
  <si>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</si>
  <si>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</si>
  <si>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</si>
  <si>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</si>
  <si>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</si>
  <si>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</si>
  <si>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</si>
  <si>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</si>
  <si>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</si>
  <si>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</si>
  <si>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</si>
  <si>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</si>
  <si>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</si>
  <si>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</si>
  <si>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</si>
  <si>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</si>
  <si>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</si>
  <si>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</si>
  <si>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</si>
  <si>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</si>
  <si>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</si>
  <si>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</si>
  <si>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</si>
  <si>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</si>
  <si>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</si>
  <si>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</si>
  <si>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</si>
  <si>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</si>
  <si>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</si>
  <si>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</si>
  <si>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</si>
  <si>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</si>
  <si>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</si>
  <si>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</si>
  <si>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</si>
  <si>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</si>
  <si>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</si>
  <si>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</si>
  <si>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</si>
  <si>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</si>
  <si>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</si>
  <si>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</si>
  <si>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</si>
  <si>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</si>
  <si>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</si>
  <si>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</si>
  <si>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</si>
  <si>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</si>
  <si>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</si>
  <si>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</si>
  <si>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</si>
  <si>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</si>
  <si>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</si>
  <si>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</si>
  <si>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</si>
  <si>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</si>
  <si>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</si>
  <si>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</si>
  <si>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</si>
  <si>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</si>
  <si>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</si>
  <si>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</si>
  <si>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</si>
  <si>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</si>
  <si>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</si>
  <si>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</si>
  <si>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</si>
  <si>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</si>
  <si>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</si>
  <si>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</si>
  <si>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</si>
  <si>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</si>
  <si>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</si>
  <si>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</si>
  <si>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</si>
  <si>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</si>
  <si>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</si>
  <si>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</si>
  <si>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</si>
  <si>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</si>
  <si>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</si>
  <si>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</si>
  <si>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</si>
  <si>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</si>
  <si>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</si>
  <si>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</si>
  <si>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</si>
  <si>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</si>
  <si>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</si>
  <si>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</si>
  <si>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</si>
  <si>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</si>
  <si>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</si>
  <si>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</si>
  <si>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</si>
  <si>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</si>
  <si>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</si>
  <si>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</si>
  <si>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</si>
  <si>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</si>
  <si>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</si>
  <si>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</si>
  <si>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</si>
  <si>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</si>
  <si>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</si>
  <si>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</si>
  <si>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</si>
  <si>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</si>
  <si>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</si>
  <si>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</si>
  <si>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</si>
  <si>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</si>
  <si>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</si>
  <si>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</si>
  <si>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</si>
  <si>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</si>
  <si>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</si>
  <si>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</si>
  <si>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</si>
  <si>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</si>
  <si>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</si>
  <si>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</si>
  <si>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</si>
  <si>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</si>
  <si>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</si>
  <si>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</si>
  <si>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</si>
  <si>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</si>
  <si>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</si>
  <si>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</si>
  <si>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</si>
  <si>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</si>
  <si>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</si>
  <si>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</si>
  <si>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</si>
  <si>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</si>
  <si>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</si>
  <si>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</si>
  <si>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</si>
  <si>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</si>
  <si>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</si>
  <si>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</si>
  <si>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</si>
  <si>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</si>
  <si>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</si>
  <si>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</si>
  <si>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</si>
  <si>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</si>
  <si>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</si>
  <si>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</si>
  <si>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</si>
  <si>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</si>
  <si>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</si>
  <si>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</si>
  <si>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</si>
  <si>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</si>
  <si>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</si>
  <si>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</si>
  <si>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</si>
  <si>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</si>
  <si>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</si>
  <si>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</si>
  <si>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</si>
  <si>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</si>
  <si>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</si>
  <si>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</si>
  <si>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</si>
  <si>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</si>
  <si>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</si>
  <si>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</si>
  <si>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</si>
  <si>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</si>
  <si>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</si>
  <si>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</si>
  <si>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</si>
  <si>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</si>
  <si>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</si>
  <si>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</si>
  <si>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</si>
  <si>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</si>
  <si>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</si>
  <si>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</si>
  <si>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</si>
  <si>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</si>
  <si>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</si>
  <si>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</si>
  <si>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</si>
  <si>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</si>
  <si>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</si>
  <si>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</si>
  <si>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</si>
  <si>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</si>
  <si>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</si>
  <si>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</si>
  <si>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</si>
  <si>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</si>
  <si>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</si>
  <si>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</si>
  <si>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</si>
  <si>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</si>
  <si>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</si>
  <si>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</si>
  <si>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</si>
  <si>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</si>
  <si>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</si>
  <si>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</si>
  <si>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</si>
  <si>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</si>
  <si>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</si>
  <si>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</si>
  <si>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</si>
  <si>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</si>
  <si>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</si>
  <si>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</si>
  <si>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</si>
  <si>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</si>
  <si>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</si>
  <si>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</si>
  <si>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</si>
  <si>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</si>
  <si>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</si>
  <si>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</si>
  <si>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</si>
  <si>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</si>
  <si>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</si>
  <si>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</si>
  <si>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</si>
  <si>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</si>
  <si>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</si>
  <si>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</si>
  <si>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</si>
  <si>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</si>
  <si>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</si>
  <si>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</si>
  <si>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</si>
  <si>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</si>
  <si>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</si>
  <si>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</si>
  <si>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</si>
  <si>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</si>
  <si>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</si>
  <si>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</si>
  <si>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</si>
  <si>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</si>
  <si>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</si>
  <si>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</si>
  <si>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</si>
  <si>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</si>
  <si>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</si>
  <si>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</si>
  <si>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</si>
  <si>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</si>
  <si>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</si>
  <si>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</si>
  <si>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</si>
  <si>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</si>
  <si>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</si>
  <si>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</si>
  <si>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</si>
  <si>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</si>
  <si>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</si>
  <si>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</si>
  <si>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</si>
  <si>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</si>
  <si>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</si>
  <si>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</si>
  <si>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</si>
  <si>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</si>
  <si>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</si>
  <si>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</si>
  <si>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</si>
  <si>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</si>
  <si>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</si>
  <si>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</si>
  <si>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</si>
  <si>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</si>
  <si>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</si>
  <si>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</si>
  <si>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</si>
  <si>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</si>
  <si>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</si>
  <si>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</si>
  <si>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</si>
  <si>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</si>
  <si>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</si>
  <si>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</si>
  <si>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</si>
  <si>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</si>
  <si>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</si>
  <si>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</si>
  <si>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</si>
  <si>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</si>
  <si>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</si>
  <si>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</si>
  <si>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</si>
  <si>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</si>
  <si>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</si>
  <si>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</si>
  <si>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</si>
  <si>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</si>
  <si>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</si>
  <si>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</si>
  <si>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</si>
  <si>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</si>
  <si>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</si>
  <si>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</si>
  <si>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</si>
  <si>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</si>
  <si>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</si>
  <si>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</si>
  <si>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</si>
  <si>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</si>
  <si>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</si>
  <si>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</si>
  <si>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</si>
  <si>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</si>
  <si>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</si>
  <si>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</si>
  <si>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</si>
  <si>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</si>
  <si>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</si>
  <si>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</si>
  <si>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</si>
  <si>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</si>
  <si>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</si>
  <si>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</si>
  <si>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</si>
  <si>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</si>
  <si>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</si>
  <si>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</si>
  <si>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</si>
  <si>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</si>
  <si>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</si>
  <si>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</si>
  <si>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</si>
  <si>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</si>
  <si>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</si>
  <si>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</si>
  <si>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</si>
  <si>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</si>
  <si>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</si>
  <si>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</si>
  <si>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</si>
  <si>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</si>
  <si>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</si>
  <si>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</si>
  <si>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</si>
  <si>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</si>
  <si>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</si>
  <si>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</si>
  <si>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</si>
  <si>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</si>
  <si>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</si>
  <si>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</si>
  <si>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</si>
  <si>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</si>
  <si>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</si>
  <si>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</si>
  <si>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</si>
  <si>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</si>
  <si>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</si>
  <si>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</si>
  <si>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</si>
  <si>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</si>
  <si>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</si>
  <si>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</si>
  <si>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</si>
  <si>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</si>
  <si>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</si>
  <si>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</si>
  <si>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</si>
  <si>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</si>
  <si>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</si>
  <si>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</si>
  <si>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</si>
  <si>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</si>
  <si>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</si>
  <si>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</si>
  <si>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</si>
  <si>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</si>
  <si>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</si>
  <si>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</si>
  <si>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</si>
  <si>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</si>
  <si>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</si>
  <si>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</si>
  <si>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</si>
  <si>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</si>
  <si>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</si>
  <si>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</si>
  <si>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</si>
  <si>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</si>
  <si>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</si>
  <si>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</si>
  <si>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</si>
  <si>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</si>
  <si>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</si>
  <si>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</si>
  <si>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</si>
  <si>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</si>
  <si>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</si>
  <si>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</si>
  <si>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</si>
  <si>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</si>
  <si>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</si>
  <si>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</si>
  <si>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</si>
  <si>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</si>
  <si>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</si>
  <si>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</si>
  <si>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</si>
  <si>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</si>
  <si>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</si>
  <si>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</si>
  <si>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</si>
  <si>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</si>
  <si>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</si>
  <si>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</si>
  <si>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</si>
  <si>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</si>
  <si>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</si>
  <si>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</si>
  <si>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</si>
  <si>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</si>
  <si>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</si>
  <si>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</si>
  <si>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</si>
  <si>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</si>
  <si>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</si>
  <si>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</si>
  <si>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</si>
  <si>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</si>
  <si>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</si>
  <si>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</si>
  <si>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</si>
  <si>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</si>
  <si>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</si>
  <si>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</si>
  <si>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</si>
  <si>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</si>
  <si>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</si>
  <si>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</si>
  <si>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</si>
  <si>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</si>
  <si>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</si>
  <si>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</si>
  <si>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</si>
  <si>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</si>
  <si>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</si>
  <si>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</si>
  <si>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</si>
  <si>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</si>
  <si>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</si>
  <si>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</si>
  <si>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</si>
  <si>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</si>
  <si>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</si>
  <si>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</si>
  <si>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</si>
  <si>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</si>
  <si>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</si>
  <si>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</si>
  <si>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</si>
  <si>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</si>
  <si>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</si>
  <si>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</si>
  <si>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</si>
  <si>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</si>
  <si>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</si>
  <si>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</si>
  <si>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</si>
  <si>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</si>
  <si>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</si>
  <si>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79.- Otra Desviación conocida del grupo 70 pero no mencionada anteriormente</t>
  </si>
  <si>
    <t>99.- Otra Desviación no codificada en esta clasificación</t>
  </si>
  <si>
    <t>31.- Aplastamiento sobre o contra, resultado de una caída</t>
  </si>
  <si>
    <t>32.- Aplastamiento sobre o contra, resultado de un tropiezo o choque contra un objeto inmóvil</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</si>
  <si>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</si>
  <si>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</si>
  <si>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</si>
  <si>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</si>
  <si>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</si>
  <si>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</si>
  <si>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</si>
  <si>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</si>
  <si>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</si>
  <si>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</si>
  <si>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</si>
  <si>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</si>
  <si>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</si>
  <si>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</si>
  <si>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</si>
  <si>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</si>
  <si>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</si>
  <si>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</si>
  <si>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</si>
  <si>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</si>
  <si>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</si>
  <si>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</si>
  <si>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</si>
  <si>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</si>
  <si>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</si>
  <si>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</si>
  <si>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</si>
  <si>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</si>
  <si>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</si>
  <si>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</si>
  <si>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</si>
  <si>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</si>
  <si>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</si>
  <si>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</si>
  <si>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</si>
  <si>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</si>
  <si>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</si>
  <si>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</si>
  <si>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</si>
  <si>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</si>
  <si>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</si>
  <si>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</si>
  <si>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</si>
  <si>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</si>
  <si>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</si>
  <si>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</si>
  <si>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</si>
  <si>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</si>
  <si>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</si>
  <si>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</si>
  <si>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</si>
  <si>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</si>
  <si>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</si>
  <si>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</si>
  <si>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</si>
  <si>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</si>
  <si>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</si>
  <si>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</si>
  <si>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</si>
  <si>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</si>
  <si>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 inmóvil</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</si>
  <si>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</si>
  <si>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</si>
  <si>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</si>
  <si>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</si>
  <si>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</si>
  <si>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</si>
  <si>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</si>
  <si>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</si>
  <si>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</si>
  <si>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</si>
  <si>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</si>
  <si>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</si>
  <si>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</si>
  <si>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</si>
  <si>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</si>
  <si>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</si>
  <si>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</si>
  <si>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</si>
  <si>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</si>
  <si>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</si>
  <si>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</si>
  <si>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</si>
  <si>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</si>
  <si>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</si>
  <si>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</si>
  <si>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</si>
  <si>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</si>
  <si>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</si>
  <si>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</si>
  <si>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</si>
  <si>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</si>
  <si>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</si>
  <si>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</si>
  <si>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</si>
  <si>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</si>
  <si>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</si>
  <si>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</si>
  <si>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</si>
  <si>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</si>
  <si>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</si>
  <si>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</si>
  <si>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</si>
  <si>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</si>
  <si>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</si>
  <si>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</si>
  <si>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</si>
  <si>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</si>
  <si>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</si>
  <si>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</si>
  <si>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</si>
  <si>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</si>
  <si>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</si>
  <si>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</si>
  <si>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</si>
  <si>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</si>
  <si>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</si>
  <si>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</si>
  <si>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33.- Ser pasajero a bordo de un medio de transporte</t>
  </si>
  <si>
    <t>62.- Entrar, salir</t>
  </si>
  <si>
    <t>67.- Hacer movimientos en un mismo sitio</t>
  </si>
  <si>
    <t>69.- Otra actividad física específica conocida del grupo 60 pero no mencionada anteriormente</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</si>
  <si>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</si>
  <si>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</si>
  <si>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</si>
  <si>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</si>
  <si>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</si>
  <si>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</si>
  <si>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</si>
  <si>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</si>
  <si>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</si>
  <si>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</si>
  <si>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</si>
  <si>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</si>
  <si>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</si>
  <si>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</si>
  <si>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</si>
  <si>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</si>
  <si>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</si>
  <si>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</si>
  <si>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</si>
  <si>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</si>
  <si>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</si>
  <si>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</si>
  <si>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</si>
  <si>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</si>
  <si>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</si>
  <si>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</si>
  <si>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</si>
  <si>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</si>
  <si>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</si>
  <si>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</si>
  <si>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</si>
  <si>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</si>
  <si>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</si>
  <si>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</si>
  <si>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</si>
  <si>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</si>
  <si>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</si>
  <si>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</si>
  <si>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</si>
  <si>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</si>
  <si>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</si>
  <si>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</si>
  <si>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</si>
  <si>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</si>
  <si>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</si>
  <si>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</si>
  <si>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</si>
  <si>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</si>
  <si>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</si>
  <si>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</si>
  <si>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</si>
  <si>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</si>
  <si>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</si>
  <si>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31.- Rotura de material, en las juntas, en las conexiones</t>
  </si>
  <si>
    <t>71.- Todo el cuerpo (efectos sistémicos)</t>
  </si>
  <si>
    <t>81.- Sorpresa, miedo</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</si>
  <si>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</si>
  <si>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</si>
  <si>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</si>
  <si>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</si>
  <si>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</si>
  <si>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</si>
  <si>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</si>
  <si>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</si>
  <si>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</si>
  <si>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</si>
  <si>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</si>
  <si>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</si>
  <si>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</si>
  <si>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</si>
  <si>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</si>
  <si>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</si>
  <si>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</si>
  <si>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</si>
  <si>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</si>
  <si>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</si>
  <si>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</si>
  <si>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</si>
  <si>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</si>
  <si>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</si>
  <si>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</si>
  <si>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</si>
  <si>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</si>
  <si>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</si>
  <si>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</si>
  <si>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</si>
  <si>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</si>
  <si>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</si>
  <si>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</si>
  <si>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</si>
  <si>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</si>
  <si>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</si>
  <si>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</si>
  <si>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</si>
  <si>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</si>
  <si>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079.- Otros Tipos de lugar conocidos del grupo 070, pero no mencionados anteriormente</t>
  </si>
  <si>
    <t>081.- En el interior (salas de actividades deportivas, gimnasios, piscinas cubiertas)</t>
  </si>
  <si>
    <t>13.- Explosión</t>
  </si>
  <si>
    <t>83.- Golpes, patadas, cabezazos, estrangulamiento</t>
  </si>
  <si>
    <t>43.- Región pélvica y abdominal, incluidos sus órganos</t>
  </si>
  <si>
    <t>48.- Tronco, múltiples partes afectadas</t>
  </si>
  <si>
    <t>58.- Extremidades superiores, múltiples partes afectadas</t>
  </si>
  <si>
    <t>091.- Elevados en una superficie fija (tejados, terrazas, etc.)</t>
  </si>
  <si>
    <t>89.- Otra Desviación conocida del grupo 80 pero no mencionada anteriormente</t>
  </si>
  <si>
    <t>072.- Infecciones agudas</t>
  </si>
  <si>
    <t>73.- Trauma psíquico</t>
  </si>
  <si>
    <t>01 Agricultura, ganadería, caza y servicios relacionados con las mismas</t>
  </si>
  <si>
    <t>02 Silvicultura y explotación forestal</t>
  </si>
  <si>
    <t>03 Pesca y acuicultura</t>
  </si>
  <si>
    <t>08 Otras industrias extractivas</t>
  </si>
  <si>
    <t>10 Industria de la alimentación</t>
  </si>
  <si>
    <t>11 Fabricación de bebidas</t>
  </si>
  <si>
    <t>13 Industria textil</t>
  </si>
  <si>
    <t>15 Industria del cuero y del calzado</t>
  </si>
  <si>
    <t>16 Industria de la madera y del corcho, excepto muebles cestería y espartería</t>
  </si>
  <si>
    <t>17 Industria del papel</t>
  </si>
  <si>
    <t>18 Artes gráficas y reproducción de soportes grabados</t>
  </si>
  <si>
    <t>20 Industria química</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</si>
  <si>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</si>
  <si>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</si>
  <si>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</si>
  <si>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</si>
  <si>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</si>
  <si>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</si>
  <si>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</si>
  <si>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31 Fabricación de muebles</t>
  </si>
  <si>
    <t>33 Reparación e instalación de maquinaria y equipo</t>
  </si>
  <si>
    <t>36 Captación, depuración y distribución de agua</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</si>
  <si>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</si>
  <si>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</si>
  <si>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</si>
  <si>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</si>
  <si>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</si>
  <si>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</si>
  <si>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</si>
  <si>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</si>
  <si>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</si>
  <si>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</si>
  <si>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</si>
  <si>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</si>
  <si>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71 Servicios técnicos de arquitectura e ingeniería ensayos y análisis técnicos</t>
  </si>
  <si>
    <t>78 Actividades relacionadas con el empleo</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</si>
  <si>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</si>
  <si>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</si>
  <si>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</si>
  <si>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</si>
  <si>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</si>
  <si>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</si>
  <si>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</si>
  <si>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</si>
  <si>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</si>
  <si>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</si>
  <si>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</si>
  <si>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</si>
  <si>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</si>
  <si>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37 Recogida y tratamiento de aguas residuales</t>
  </si>
  <si>
    <t>64 Servicios financieros, excepto seguros y fondos de pensiones</t>
  </si>
  <si>
    <t>Q- Ocupaciones militares</t>
  </si>
  <si>
    <t>063.- Zona aneja a lugares públicos con acceso reservado al personal autorizado (vía de ferrocarril, pavimento de aeródromo, arcén de autopista)</t>
  </si>
  <si>
    <t>31.- Conducir un medio de transporte o un equipo de carga - móvil y con motor</t>
  </si>
  <si>
    <t>32.- Conducir un medio de transporte o un equipo de carga - móvil y sin motor</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</si>
  <si>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</si>
  <si>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</si>
  <si>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</si>
  <si>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</si>
  <si>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</si>
  <si>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</si>
  <si>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64.- Arrastrarse, trepar, etc</t>
  </si>
  <si>
    <t>65.- Levantarse, sentarse, etc</t>
  </si>
  <si>
    <t>70.- Estar presente - Sin especificar</t>
  </si>
  <si>
    <t>99.- Otra actividad física específica no codificada en esta clasificac</t>
  </si>
  <si>
    <t>21.- En estado de sólido-desbordamiento, vuelco</t>
  </si>
  <si>
    <t>22.- En estado líquido-escape, rezumamiento, derrame, salpicadura, aspersión</t>
  </si>
  <si>
    <t>24.- Pulverulento-emanación de humos, emisión de polvo, partículas</t>
  </si>
  <si>
    <t>33.- Resbalón, caída, derrumbamiento de agente material-superior (que cae sobre la víctima)</t>
  </si>
  <si>
    <t>34.- Resbalón, caída, derrumbamiento de agente material-inferior (que arrastra a la víctima)</t>
  </si>
  <si>
    <t>35.- Resbalón, caída, derrumbamiento de agente material-al mismo nivel</t>
  </si>
  <si>
    <t>41.- Pérdida (total o parcial) de control-de máquina (incluido el arranque intempestivo), así como de la materia sobre la que se trabaje con la máquina</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</si>
  <si>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</si>
  <si>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</si>
  <si>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</si>
  <si>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</si>
  <si>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</si>
  <si>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75.- Caminar con dificultad, traspiés, resbalón-sin caída</t>
  </si>
  <si>
    <t>82.- Violencia, agresión, amenaza-entre miembros de la empresa que se hallan bajo la autoridad del empresario</t>
  </si>
  <si>
    <t>83.- Violencia, agresión, amenaza-ejercida por personas ajenas a la empresa sobre las víctimas en el marco de sus funciones (atraco a banco, conductores autobús, etc)</t>
  </si>
  <si>
    <t>84.- Agresión, empujón-por animales</t>
  </si>
  <si>
    <t>13.- Contacto con llamas directas u objetos o entornos-con elevada temperatura o en llamas</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</si>
  <si>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</si>
  <si>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</si>
  <si>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</si>
  <si>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39.- Otro contacto-Tipo de lesión conocido del grupo 30 pero no mencionado anteriormente</t>
  </si>
  <si>
    <t>41.- Choque o golpe contra un objeto-proyectado</t>
  </si>
  <si>
    <t>42.- Choque o golpe contra un objeto-que cae</t>
  </si>
  <si>
    <t>43.- Choque o golpe contra un objeto-en balanceo</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</si>
  <si>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</si>
  <si>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</si>
  <si>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</si>
  <si>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</si>
  <si>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</si>
  <si>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arañe (rallador, lija, tabla no cepillada, etc)</t>
  </si>
  <si>
    <t>59.- Otro contacto-Tipo de lesión conocido del grupo 50 pero no mencionado anteriormente</t>
  </si>
  <si>
    <t>61.- Quedar atrapado, ser aplastado-en</t>
  </si>
  <si>
    <t>62.- Quedar atrapado, ser aplastado-bajo</t>
  </si>
  <si>
    <t>63.- Quedar atrapado, ser aplastado-entre</t>
  </si>
  <si>
    <t>69.- Otro contacto-Tipo de lesión conocido del grupo 60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</si>
  <si>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</si>
  <si>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</si>
  <si>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</si>
  <si>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99.- Otro contacto-Tipo de lesión no codificado en la presente clasificación</t>
  </si>
  <si>
    <t>073.- COVID-19</t>
  </si>
  <si>
    <t>06.- Otros</t>
  </si>
  <si>
    <t>99.- No consta</t>
  </si>
  <si>
    <t>75 Actividades veterinarias</t>
  </si>
  <si>
    <t>81.- Mordedura</t>
  </si>
  <si>
    <t>59 Actividades cinematográficas, de vídeo y de programas de televisión, grabación de sonido y edición musical</t>
  </si>
  <si>
    <t>61.- Pisar un objeto cortante</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</si>
  <si>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</si>
  <si>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</si>
  <si>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</si>
  <si>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</si>
  <si>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90 Actividades de creación, artísticas y espectáculos</t>
  </si>
  <si>
    <t>092.- Elevados en mástiles, torres, plataformas suspendidas</t>
  </si>
  <si>
    <t>30 Fabricación de otro material de transporte</t>
  </si>
  <si>
    <t>79 Actividades de agencias de viajes, operadores turísticos, servicios de reservas y actividades relacionadas con los mismos</t>
  </si>
  <si>
    <t>29.- Otro contacto-Tipo de lesión conocido del grupo 20 pero no mencionado anteriormente</t>
  </si>
  <si>
    <t>61 Telecomunicaciones</t>
  </si>
  <si>
    <t>081.- Asfixias</t>
  </si>
  <si>
    <t>74 Otras actividades profesionales, científicas y técnicas</t>
  </si>
  <si>
    <t>69 Actividades jurídicas y de contabilidad</t>
  </si>
  <si>
    <t>089.- Otros Tipos de lugar conocidos del grupo 080, pero no mencionados anteriormente</t>
  </si>
  <si>
    <t>112.- Lagos, ríos, puertos - a bordo de todo tipo de navíos, plataformas, buques, barcos, barcazas</t>
  </si>
  <si>
    <t>29.- Otra actividad física específica conocida del grupo 20 pero no mencionada anteriormente</t>
  </si>
  <si>
    <t>44.- Lanzar, proyectar lejos</t>
  </si>
  <si>
    <t>29.- Otra desviación conocida del grupo 20 pero no mencionada anteriormente</t>
  </si>
  <si>
    <t>12.- Contacto directo con la electricidad, recibir una descarga eléctrica en el cuerpo</t>
  </si>
  <si>
    <t>14.- Contacto con objeto o entorno-frío o helado</t>
  </si>
  <si>
    <t>23.- Envuelto por, rodeado de gases o de partículas en suspensión</t>
  </si>
  <si>
    <t>72.- Exposición a radiaciones, ruido, luz o presión</t>
  </si>
  <si>
    <t>90.- Infartos, derrames cerebrales y otras patologías no traumáticas</t>
  </si>
  <si>
    <t>062.- Quemaduras químicas (corrosión)</t>
  </si>
  <si>
    <t>091.- Pérdidas auditivas agudas</t>
  </si>
  <si>
    <t>103.- Efectos de las bajas temperaturas</t>
  </si>
  <si>
    <t>119.- Otros tipos de choques ( desastres naturales, choque anafiláctico, etc)</t>
  </si>
  <si>
    <t>130.- Infartos, derrames cerebrales y otras patologías no traumáticas</t>
  </si>
  <si>
    <t>enero-abril 2022</t>
  </si>
  <si>
    <t>58 Edición</t>
  </si>
  <si>
    <t>45.- Pérdida (total o parcial) de control-de animal</t>
  </si>
  <si>
    <t>85.- Presencia de la víctima o de una tercera persona que represente en sí misma un peligro para ella misma y, en su caso, para otros</t>
  </si>
  <si>
    <t>49.- Tronco, otras partes no mencionadas anteriormente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</si>
</sst>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83">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7" fillId="3" borderId="0" xfId="0" applyNumberFormat="1" applyFont="1" applyFill="1" applyBorder="1" applyAlignment="1">
      <alignment vertical="top"/>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69" fontId="47" fillId="3" borderId="0" xfId="9" applyNumberFormat="1" applyFont="1" applyFill="1" applyAlignment="1">
      <alignment vertical="center"/>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6" fillId="3" borderId="0" xfId="0" applyFont="1" applyFill="1" applyBorder="1" applyAlignment="1">
      <alignment vertical="center" wrapText="1"/>
    </xf>
    <xf numFmtId="0" fontId="48" fillId="3" borderId="0" xfId="0" applyFont="1" applyFill="1" applyBorder="1" applyAlignment="1">
      <alignment horizontal="right" vertical="top" wrapText="1" indent="1"/>
    </xf>
    <xf numFmtId="0" fontId="46" fillId="3" borderId="0" xfId="0" applyFont="1" applyFill="1" applyAlignment="1">
      <alignment horizontal="left" vertical="top" wrapTex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0" fontId="45" fillId="6" borderId="0" xfId="0" applyFont="1" applyFill="1"/>
    <xf numFmtId="166" fontId="47" fillId="3" borderId="0" xfId="0" applyNumberFormat="1" applyFont="1" applyFill="1" applyBorder="1" applyAlignment="1">
      <alignment horizontal="right" vertical="center"/>
    </xf>
    <xf numFmtId="0" fontId="43" fillId="3" borderId="17" xfId="0" applyFont="1" applyFill="1" applyBorder="1" applyAlignment="1" applyProtection="1">
      <alignment horizontal="center" vertical="center"/>
    </xf>
    <xf numFmtId="0" fontId="43" fillId="3" borderId="0" xfId="0" applyFont="1" applyFill="1" applyBorder="1" applyAlignment="1">
      <alignment vertical="center" wrapText="1"/>
    </xf>
    <xf numFmtId="166" fontId="47" fillId="3" borderId="0" xfId="0" applyNumberFormat="1" applyFont="1" applyFill="1" applyBorder="1" applyAlignment="1">
      <alignment horizontal="right" vertical="center" indent="1"/>
    </xf>
    <xf numFmtId="0" fontId="61" fillId="7" borderId="0" xfId="0" applyFont="1" applyFill="1" applyAlignment="1">
      <alignment horizontal="left" vertical="center"/>
    </xf>
    <xf numFmtId="0" fontId="48" fillId="3" borderId="0" xfId="0" applyFont="1" applyFill="1" applyBorder="1" applyAlignment="1">
      <alignment horizontal="right" vertical="top" indent="1"/>
    </xf>
    <xf numFmtId="3" fontId="48" fillId="3" borderId="0" xfId="0" applyNumberFormat="1" applyFont="1" applyFill="1" applyAlignment="1">
      <alignment horizontal="right" vertical="center" indent="1"/>
    </xf>
    <xf numFmtId="3"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vertical="center" wrapText="1" indent="1"/>
    </xf>
    <xf numFmtId="4" fontId="48" fillId="3" borderId="0" xfId="0" applyNumberFormat="1" applyFont="1" applyFill="1" applyAlignment="1">
      <alignment horizontal="right" indent="1"/>
    </xf>
    <xf numFmtId="0" fontId="57" fillId="6" borderId="0" xfId="0" applyFont="1" applyFill="1" applyAlignment="1">
      <alignment horizontal="left" vertical="top" wrapText="1"/>
    </xf>
    <xf numFmtId="0" fontId="10" fillId="6" borderId="0" xfId="0" applyFont="1" applyFill="1" applyAlignment="1">
      <alignment horizontal="right"/>
    </xf>
    <xf numFmtId="0" fontId="61" fillId="6" borderId="0" xfId="0" applyFont="1" applyFill="1" applyAlignment="1">
      <alignment horizontal="left" vertical="center" wrapText="1"/>
    </xf>
    <xf numFmtId="0" fontId="57" fillId="6" borderId="0" xfId="0" applyFont="1" applyFill="1" applyAlignment="1">
      <alignment horizontal="left" vertical="center"/>
    </xf>
    <xf numFmtId="3" fontId="48" fillId="3" borderId="0" xfId="0" applyNumberFormat="1" applyFont="1" applyFill="1" applyAlignment="1"/>
    <xf numFmtId="3" fontId="48" fillId="3" borderId="0" xfId="0" applyNumberFormat="1" applyFont="1" applyFill="1" applyBorder="1" applyAlignment="1">
      <alignment horizontal="right" vertical="center"/>
    </xf>
    <xf numFmtId="3" fontId="48" fillId="3" borderId="0" xfId="0" applyNumberFormat="1" applyFont="1" applyFill="1" applyBorder="1" applyAlignment="1">
      <alignment horizontal="right" vertical="center" wrapText="1"/>
    </xf>
    <xf numFmtId="166" fontId="48" fillId="3" borderId="0" xfId="0" applyNumberFormat="1" applyFont="1" applyFill="1" applyAlignment="1">
      <alignment horizontal="right" vertical="center"/>
    </xf>
    <xf numFmtId="17" fontId="55" fillId="6" borderId="0" xfId="0" applyNumberFormat="1" applyFont="1" applyFill="1" applyBorder="1" applyAlignment="1">
      <alignment horizontal="left"/>
    </xf>
    <xf numFmtId="0" fontId="53" fillId="5" borderId="0" xfId="1" applyFont="1" applyFill="1" applyAlignment="1" applyProtection="1">
      <alignment horizontal="center" vertical="center"/>
    </xf>
    <xf numFmtId="0" fontId="48" fillId="3" borderId="0" xfId="0" applyNumberFormat="1" applyFont="1" applyFill="1" applyBorder="1" applyAlignment="1">
      <alignment vertical="center" wrapText="1"/>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46" fillId="6" borderId="6"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2" fillId="3" borderId="0" xfId="0" applyNumberFormat="1"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26" fillId="3" borderId="0" xfId="0" applyFont="1" applyFill="1" applyAlignment="1">
      <alignment horizontal="justify" vertical="top" wrapText="1"/>
    </xf>
    <xf numFmtId="0" fontId="9" fillId="0" borderId="0" xfId="0" applyFont="1" applyAlignment="1">
      <alignment wrapText="1"/>
    </xf>
    <xf numFmtId="0" fontId="9" fillId="3" borderId="0" xfId="0" quotePrefix="1"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horizontal="justify" vertical="top" wrapText="1"/>
    </xf>
    <xf numFmtId="0" fontId="9" fillId="3" borderId="0" xfId="0" applyFont="1" applyFill="1" applyAlignment="1">
      <alignment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0" fontId="60" fillId="3" borderId="0" xfId="0" applyFont="1" applyFill="1" applyAlignment="1">
      <alignment horizontal="justify" vertical="top" wrapText="1"/>
    </xf>
    <xf numFmtId="0" fontId="45" fillId="0" borderId="0" xfId="0" applyFont="1" applyAlignment="1">
      <alignment wrapText="1"/>
    </xf>
    <xf numFmtId="0" fontId="9" fillId="8" borderId="0" xfId="0" applyFont="1" applyFill="1" applyAlignment="1">
      <alignment wrapText="1"/>
    </xf>
    <xf numFmtId="0" fontId="60" fillId="3" borderId="0" xfId="0" applyFont="1" applyFill="1" applyAlignment="1">
      <alignment horizontal="center" wrapText="1"/>
    </xf>
    <xf numFmtId="0" fontId="9" fillId="3" borderId="0" xfId="0" applyNumberFormat="1" applyFont="1" applyFill="1" applyAlignment="1">
      <alignment horizontal="justify" vertical="top"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heetViews>
  <sheetFormatPr baseColWidth="10" defaultColWidth="0" defaultRowHeight="13.2"/>
  <cols>
    <col min="1" max="1" width="22" style="11" customWidth="1"/>
    <col min="2" max="2" width="87.109375" style="11" customWidth="1"/>
    <col min="3" max="16384" width="0" style="11" hidden="1"/>
  </cols>
  <sheetData>
    <row r="2" spans="1:2" s="15" customFormat="1" ht="31.2">
      <c r="A2" s="13" t="s">
        <v>31</v>
      </c>
      <c r="B2" s="14"/>
    </row>
    <row r="3" spans="1:2" ht="12.75" customHeight="1">
      <c r="A3" s="16"/>
      <c r="B3" s="16"/>
    </row>
    <row r="4" spans="1:2" ht="13.8">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23" t="s">
        <v>83</v>
      </c>
      <c r="B8" s="324"/>
    </row>
    <row r="9" spans="1:2" s="27" customFormat="1" ht="2.25" customHeight="1">
      <c r="A9" s="25"/>
      <c r="B9" s="26"/>
    </row>
    <row r="10" spans="1:2" ht="13.5" customHeight="1">
      <c r="A10" s="21" t="s">
        <v>21</v>
      </c>
      <c r="B10" s="22" t="s">
        <v>3431</v>
      </c>
    </row>
    <row r="11" spans="1:2" ht="13.5" customHeight="1">
      <c r="A11" s="21" t="s">
        <v>3432</v>
      </c>
      <c r="B11" s="22" t="s">
        <v>3433</v>
      </c>
    </row>
    <row r="12" spans="1:2" ht="13.5" customHeight="1">
      <c r="A12" s="21" t="s">
        <v>3434</v>
      </c>
      <c r="B12" s="22" t="s">
        <v>3437</v>
      </c>
    </row>
    <row r="13" spans="1:2" ht="13.5" customHeight="1">
      <c r="A13" s="21" t="s">
        <v>3436</v>
      </c>
      <c r="B13" s="22" t="s">
        <v>3435</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3438</v>
      </c>
      <c r="B31" s="22" t="s">
        <v>3439</v>
      </c>
    </row>
    <row r="32" spans="1:2" ht="13.5" customHeight="1">
      <c r="A32" s="21" t="s">
        <v>3440</v>
      </c>
      <c r="B32" s="22" t="s">
        <v>3441</v>
      </c>
    </row>
    <row r="33" spans="1:2" ht="13.5" customHeight="1">
      <c r="A33" s="21" t="s">
        <v>3442</v>
      </c>
      <c r="B33" s="22" t="s">
        <v>3443</v>
      </c>
    </row>
    <row r="34" spans="1:2" ht="13.5" customHeight="1">
      <c r="A34" s="21" t="s">
        <v>3444</v>
      </c>
      <c r="B34" s="22" t="s">
        <v>3445</v>
      </c>
    </row>
    <row r="35" spans="1:2" ht="13.5" customHeight="1">
      <c r="A35" s="21" t="s">
        <v>3446</v>
      </c>
      <c r="B35" s="22" t="s">
        <v>3447</v>
      </c>
    </row>
    <row r="36" spans="1:2" ht="13.5" customHeight="1">
      <c r="A36" s="21" t="s">
        <v>3448</v>
      </c>
      <c r="B36" s="22" t="s">
        <v>3449</v>
      </c>
    </row>
    <row r="37" spans="1:2" s="2" customFormat="1" ht="27" customHeight="1">
      <c r="A37" s="321" t="s">
        <v>4</v>
      </c>
      <c r="B37" s="322"/>
    </row>
    <row r="38" spans="1:2" ht="2.25" customHeight="1">
      <c r="A38" s="30"/>
      <c r="B38" s="31"/>
    </row>
    <row r="39" spans="1:2" ht="13.5" customHeight="1">
      <c r="A39" s="21" t="s">
        <v>3450</v>
      </c>
      <c r="B39" s="22" t="s">
        <v>3451</v>
      </c>
    </row>
    <row r="40" spans="1:2" ht="13.5" customHeight="1">
      <c r="A40" s="21" t="s">
        <v>3452</v>
      </c>
      <c r="B40" s="22" t="s">
        <v>3453</v>
      </c>
    </row>
    <row r="41" spans="1:2" ht="13.5" customHeight="1">
      <c r="A41" s="21" t="s">
        <v>3454</v>
      </c>
      <c r="B41" s="22" t="s">
        <v>3455</v>
      </c>
    </row>
    <row r="42" spans="1:2" ht="12" customHeight="1">
      <c r="A42" s="28"/>
      <c r="B42" s="29"/>
    </row>
    <row r="43" spans="1:2" s="2" customFormat="1" ht="27" customHeight="1">
      <c r="A43" s="321" t="s">
        <v>1641</v>
      </c>
      <c r="B43" s="322"/>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321" t="s">
        <v>2</v>
      </c>
      <c r="B48" s="322"/>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A11" sqref="A11:D25"/>
    </sheetView>
  </sheetViews>
  <sheetFormatPr baseColWidth="10" defaultColWidth="11.44140625" defaultRowHeight="24.75" customHeight="1"/>
  <cols>
    <col min="1" max="1" width="66.44140625" style="238" customWidth="1"/>
    <col min="2" max="2" width="10.5546875" style="238" customWidth="1"/>
    <col min="3" max="5" width="9.6640625" style="238" customWidth="1"/>
    <col min="6" max="6" width="15.109375" style="238" customWidth="1"/>
    <col min="7" max="9" width="11.44140625" style="238"/>
    <col min="10" max="10" width="2.109375" style="238" customWidth="1"/>
    <col min="11" max="16384" width="11.44140625" style="238"/>
  </cols>
  <sheetData>
    <row r="1" spans="1:10" s="252" customFormat="1" ht="15.75" customHeight="1">
      <c r="A1" s="351" t="s">
        <v>33</v>
      </c>
      <c r="B1" s="352"/>
      <c r="C1" s="352"/>
      <c r="D1" s="284"/>
      <c r="E1" s="284"/>
      <c r="F1" s="285" t="s">
        <v>102</v>
      </c>
    </row>
    <row r="2" spans="1:10" s="252" customFormat="1" ht="5.25" customHeight="1">
      <c r="A2" s="253"/>
      <c r="B2" s="251"/>
      <c r="C2" s="251"/>
      <c r="D2" s="251"/>
      <c r="E2" s="251"/>
    </row>
    <row r="3" spans="1:10" s="286" customFormat="1" ht="15" customHeight="1">
      <c r="A3" s="254" t="s">
        <v>95</v>
      </c>
      <c r="B3" s="254"/>
      <c r="C3" s="254"/>
      <c r="D3" s="254"/>
      <c r="E3" s="254"/>
    </row>
    <row r="4" spans="1:10" s="286" customFormat="1" ht="15" customHeight="1">
      <c r="A4" s="257" t="s">
        <v>13</v>
      </c>
      <c r="B4" s="258"/>
      <c r="C4" s="258"/>
      <c r="D4" s="258"/>
      <c r="E4" s="258"/>
      <c r="F4" s="287"/>
    </row>
    <row r="5" spans="1:10" s="288" customFormat="1" ht="6" customHeight="1">
      <c r="A5" s="261"/>
      <c r="B5" s="262"/>
      <c r="C5" s="262"/>
      <c r="D5" s="262"/>
      <c r="E5" s="262"/>
    </row>
    <row r="6" spans="1:10" s="266" customFormat="1" ht="15" customHeight="1" thickBot="1">
      <c r="A6" s="318" t="s">
        <v>3649</v>
      </c>
      <c r="B6" s="265"/>
      <c r="C6" s="265"/>
    </row>
    <row r="7" spans="1:10" s="286" customFormat="1" ht="21.75" customHeight="1">
      <c r="A7" s="289"/>
      <c r="B7" s="345"/>
      <c r="C7" s="345"/>
      <c r="D7" s="345"/>
      <c r="E7" s="267"/>
    </row>
    <row r="8" spans="1:10" s="286" customFormat="1" ht="21.75" customHeight="1">
      <c r="A8" s="290"/>
      <c r="B8" s="268" t="s">
        <v>35</v>
      </c>
      <c r="C8" s="268" t="s">
        <v>36</v>
      </c>
      <c r="D8" s="268" t="s">
        <v>37</v>
      </c>
      <c r="E8" s="268" t="s">
        <v>38</v>
      </c>
    </row>
    <row r="9" spans="1:10" s="266" customFormat="1" ht="26.25" customHeight="1">
      <c r="A9" s="291" t="s">
        <v>38</v>
      </c>
      <c r="B9" s="292">
        <f>SUM(B10:B25)</f>
        <v>132</v>
      </c>
      <c r="C9" s="292">
        <f>SUM(C11:C25)</f>
        <v>2</v>
      </c>
      <c r="D9" s="292">
        <f>SUM(D11:D25)</f>
        <v>0</v>
      </c>
      <c r="E9" s="292">
        <f>SUM(B9:D9)</f>
        <v>134</v>
      </c>
      <c r="F9" s="293"/>
    </row>
    <row r="10" spans="1:10" s="266" customFormat="1" ht="15.6" customHeight="1">
      <c r="A10" s="294" t="s">
        <v>1625</v>
      </c>
      <c r="B10" s="295"/>
      <c r="C10" s="295"/>
      <c r="D10" s="295"/>
      <c r="E10" s="296"/>
      <c r="F10" s="238"/>
      <c r="G10" s="238"/>
      <c r="H10" s="238"/>
      <c r="I10" s="238"/>
    </row>
    <row r="11" spans="1:10" s="266" customFormat="1" ht="15.6" customHeight="1">
      <c r="A11" s="294" t="s">
        <v>1626</v>
      </c>
      <c r="B11" s="295">
        <v>9</v>
      </c>
      <c r="C11" s="295">
        <v>0</v>
      </c>
      <c r="D11" s="295">
        <v>0</v>
      </c>
      <c r="E11" s="296">
        <f t="shared" ref="E11:E25" si="0">SUM(B11:D11)</f>
        <v>9</v>
      </c>
      <c r="F11" s="236"/>
      <c r="G11" s="236"/>
      <c r="H11" s="236"/>
      <c r="I11" s="236"/>
      <c r="J11" s="236"/>
    </row>
    <row r="12" spans="1:10" s="266" customFormat="1" ht="15.6" customHeight="1">
      <c r="A12" s="294" t="s">
        <v>1627</v>
      </c>
      <c r="B12" s="295">
        <v>2</v>
      </c>
      <c r="C12" s="295">
        <v>0</v>
      </c>
      <c r="D12" s="295">
        <v>0</v>
      </c>
      <c r="E12" s="296">
        <f t="shared" si="0"/>
        <v>2</v>
      </c>
      <c r="F12" s="236"/>
      <c r="G12" s="236"/>
      <c r="H12" s="236"/>
      <c r="I12" s="236"/>
      <c r="J12" s="236"/>
    </row>
    <row r="13" spans="1:10" s="266" customFormat="1" ht="15.6" customHeight="1">
      <c r="A13" s="294" t="s">
        <v>1628</v>
      </c>
      <c r="B13" s="295">
        <v>4</v>
      </c>
      <c r="C13" s="295">
        <v>0</v>
      </c>
      <c r="D13" s="295">
        <v>0</v>
      </c>
      <c r="E13" s="296">
        <f t="shared" si="0"/>
        <v>4</v>
      </c>
      <c r="F13" s="236"/>
      <c r="G13" s="236"/>
      <c r="H13" s="236"/>
      <c r="I13" s="236"/>
      <c r="J13" s="236"/>
    </row>
    <row r="14" spans="1:10" s="266" customFormat="1" ht="15.6" customHeight="1">
      <c r="A14" s="294" t="s">
        <v>1629</v>
      </c>
      <c r="B14" s="295">
        <v>3</v>
      </c>
      <c r="C14" s="295">
        <v>0</v>
      </c>
      <c r="D14" s="295">
        <v>0</v>
      </c>
      <c r="E14" s="296">
        <f t="shared" si="0"/>
        <v>3</v>
      </c>
      <c r="F14" s="236"/>
      <c r="G14" s="236"/>
      <c r="H14" s="236"/>
      <c r="I14" s="236"/>
      <c r="J14" s="236"/>
    </row>
    <row r="15" spans="1:10" s="266" customFormat="1" ht="15.6" customHeight="1">
      <c r="A15" s="294" t="s">
        <v>1630</v>
      </c>
      <c r="B15" s="295">
        <v>9</v>
      </c>
      <c r="C15" s="295">
        <v>0</v>
      </c>
      <c r="D15" s="295">
        <v>0</v>
      </c>
      <c r="E15" s="296">
        <f t="shared" si="0"/>
        <v>9</v>
      </c>
      <c r="F15" s="236"/>
      <c r="G15" s="236"/>
      <c r="H15" s="236"/>
      <c r="I15" s="236"/>
      <c r="J15" s="236"/>
    </row>
    <row r="16" spans="1:10" s="266" customFormat="1" ht="15.6" customHeight="1">
      <c r="A16" s="294" t="s">
        <v>1631</v>
      </c>
      <c r="B16" s="295">
        <v>23</v>
      </c>
      <c r="C16" s="295">
        <v>1</v>
      </c>
      <c r="D16" s="295">
        <v>0</v>
      </c>
      <c r="E16" s="296">
        <f t="shared" si="0"/>
        <v>24</v>
      </c>
      <c r="F16" s="236"/>
      <c r="G16" s="236"/>
      <c r="H16" s="236"/>
      <c r="I16" s="236"/>
      <c r="J16" s="236"/>
    </row>
    <row r="17" spans="1:10" s="266" customFormat="1" ht="15.6" customHeight="1">
      <c r="A17" s="294" t="s">
        <v>1632</v>
      </c>
      <c r="B17" s="295">
        <v>17</v>
      </c>
      <c r="C17" s="295">
        <v>1</v>
      </c>
      <c r="D17" s="295">
        <v>0</v>
      </c>
      <c r="E17" s="296">
        <f t="shared" si="0"/>
        <v>18</v>
      </c>
      <c r="F17" s="236"/>
      <c r="G17" s="236"/>
      <c r="H17" s="236"/>
      <c r="I17" s="236"/>
      <c r="J17" s="236"/>
    </row>
    <row r="18" spans="1:10" s="266" customFormat="1" ht="15.6" customHeight="1">
      <c r="A18" s="294" t="s">
        <v>1633</v>
      </c>
      <c r="B18" s="295">
        <v>2</v>
      </c>
      <c r="C18" s="295">
        <v>0</v>
      </c>
      <c r="D18" s="295">
        <v>0</v>
      </c>
      <c r="E18" s="296">
        <f t="shared" si="0"/>
        <v>2</v>
      </c>
      <c r="F18" s="236"/>
      <c r="G18" s="236"/>
      <c r="H18" s="236"/>
      <c r="I18" s="236"/>
      <c r="J18" s="236"/>
    </row>
    <row r="19" spans="1:10" s="266" customFormat="1" ht="15.6" customHeight="1">
      <c r="A19" s="294" t="s">
        <v>1634</v>
      </c>
      <c r="B19" s="295">
        <v>2</v>
      </c>
      <c r="C19" s="295">
        <v>0</v>
      </c>
      <c r="D19" s="295">
        <v>0</v>
      </c>
      <c r="E19" s="296">
        <f t="shared" si="0"/>
        <v>2</v>
      </c>
      <c r="F19" s="236"/>
      <c r="G19" s="236"/>
      <c r="H19" s="236"/>
      <c r="I19" s="236"/>
      <c r="J19" s="236"/>
    </row>
    <row r="20" spans="1:10" s="266" customFormat="1" ht="15.6" customHeight="1">
      <c r="A20" s="294" t="s">
        <v>1635</v>
      </c>
      <c r="B20" s="295">
        <v>5</v>
      </c>
      <c r="C20" s="295">
        <v>0</v>
      </c>
      <c r="D20" s="295">
        <v>0</v>
      </c>
      <c r="E20" s="296">
        <f t="shared" si="0"/>
        <v>5</v>
      </c>
      <c r="F20" s="236"/>
      <c r="G20" s="236"/>
      <c r="H20" s="236"/>
      <c r="I20" s="236"/>
      <c r="J20" s="236"/>
    </row>
    <row r="21" spans="1:10" s="266" customFormat="1" ht="15.6" customHeight="1">
      <c r="A21" s="294" t="s">
        <v>1636</v>
      </c>
      <c r="B21" s="295">
        <v>9</v>
      </c>
      <c r="C21" s="295">
        <v>0</v>
      </c>
      <c r="D21" s="295">
        <v>0</v>
      </c>
      <c r="E21" s="296">
        <f t="shared" si="0"/>
        <v>9</v>
      </c>
      <c r="F21" s="236"/>
      <c r="G21" s="236"/>
      <c r="H21" s="236"/>
      <c r="I21" s="236"/>
      <c r="J21" s="236"/>
    </row>
    <row r="22" spans="1:10" s="266" customFormat="1" ht="15.6" customHeight="1">
      <c r="A22" s="294" t="s">
        <v>1637</v>
      </c>
      <c r="B22" s="295">
        <v>5</v>
      </c>
      <c r="C22" s="295">
        <v>0</v>
      </c>
      <c r="D22" s="295">
        <v>0</v>
      </c>
      <c r="E22" s="296">
        <f t="shared" si="0"/>
        <v>5</v>
      </c>
      <c r="F22" s="236"/>
      <c r="G22" s="236"/>
      <c r="H22" s="236"/>
      <c r="I22" s="236"/>
      <c r="J22" s="236"/>
    </row>
    <row r="23" spans="1:10" s="266" customFormat="1" ht="15.6" customHeight="1">
      <c r="A23" s="294" t="s">
        <v>1638</v>
      </c>
      <c r="B23" s="295">
        <v>6</v>
      </c>
      <c r="C23" s="295">
        <v>0</v>
      </c>
      <c r="D23" s="295">
        <v>0</v>
      </c>
      <c r="E23" s="296">
        <f t="shared" si="0"/>
        <v>6</v>
      </c>
      <c r="F23" s="236"/>
      <c r="G23" s="236"/>
      <c r="H23" s="236"/>
      <c r="I23" s="236"/>
      <c r="J23" s="236"/>
    </row>
    <row r="24" spans="1:10" s="266" customFormat="1" ht="15.6" customHeight="1">
      <c r="A24" s="294" t="s">
        <v>1639</v>
      </c>
      <c r="B24" s="295">
        <v>19</v>
      </c>
      <c r="C24" s="295">
        <v>0</v>
      </c>
      <c r="D24" s="295">
        <v>0</v>
      </c>
      <c r="E24" s="296">
        <f t="shared" si="0"/>
        <v>19</v>
      </c>
      <c r="F24" s="236"/>
      <c r="G24" s="236"/>
      <c r="H24" s="236"/>
      <c r="I24" s="236"/>
      <c r="J24" s="236"/>
    </row>
    <row r="25" spans="1:10" s="266" customFormat="1" ht="15.6" customHeight="1">
      <c r="A25" s="294" t="s">
        <v>1640</v>
      </c>
      <c r="B25" s="295">
        <v>17</v>
      </c>
      <c r="C25" s="295">
        <v>0</v>
      </c>
      <c r="D25" s="295">
        <v>0</v>
      </c>
      <c r="E25" s="296">
        <f t="shared" si="0"/>
        <v>17</v>
      </c>
      <c r="F25" s="297"/>
      <c r="G25" s="238"/>
      <c r="H25" s="238"/>
      <c r="I25" s="238"/>
    </row>
    <row r="26" spans="1:10" ht="30" customHeight="1">
      <c r="A26" s="350" t="s">
        <v>20</v>
      </c>
      <c r="B26" s="350">
        <v>0</v>
      </c>
      <c r="C26" s="350">
        <v>0</v>
      </c>
      <c r="D26" s="350"/>
      <c r="E26" s="350"/>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478"/>
  <sheetViews>
    <sheetView zoomScaleNormal="100" workbookViewId="0">
      <pane ySplit="8" topLeftCell="A9" activePane="bottomLeft" state="frozen"/>
      <selection activeCell="J32" sqref="J32"/>
      <selection pane="bottomLeft" activeCell="A17" sqref="A17:D51"/>
    </sheetView>
  </sheetViews>
  <sheetFormatPr baseColWidth="10" defaultColWidth="11.44140625" defaultRowHeight="24.75" customHeight="1"/>
  <cols>
    <col min="1" max="1" width="69.6640625" style="11" customWidth="1"/>
    <col min="2" max="2" width="10.6640625" style="11" customWidth="1"/>
    <col min="3" max="5" width="9.6640625" style="11" customWidth="1"/>
    <col min="6" max="6" width="15" style="11" customWidth="1"/>
    <col min="7" max="16384" width="11.44140625" style="11"/>
  </cols>
  <sheetData>
    <row r="1" spans="1:6" s="2" customFormat="1" ht="15.75" customHeight="1">
      <c r="A1" s="327" t="s">
        <v>33</v>
      </c>
      <c r="B1" s="340"/>
      <c r="C1" s="340"/>
      <c r="D1" s="38"/>
      <c r="E1" s="38"/>
      <c r="F1" s="87" t="s">
        <v>102</v>
      </c>
    </row>
    <row r="2" spans="1:6" s="2" customFormat="1" ht="5.25" customHeight="1">
      <c r="A2" s="1"/>
      <c r="B2" s="1"/>
      <c r="C2" s="1"/>
      <c r="D2" s="1"/>
      <c r="E2" s="1"/>
    </row>
    <row r="3" spans="1:6" s="67" customFormat="1" ht="15" customHeight="1">
      <c r="A3" s="42" t="s">
        <v>87</v>
      </c>
      <c r="B3" s="42"/>
      <c r="C3" s="42"/>
      <c r="D3" s="42"/>
      <c r="E3" s="42"/>
    </row>
    <row r="4" spans="1:6" s="67" customFormat="1" ht="15" customHeight="1">
      <c r="A4" s="43" t="s">
        <v>14</v>
      </c>
      <c r="B4" s="68"/>
      <c r="C4" s="68"/>
      <c r="D4" s="68"/>
      <c r="E4" s="68"/>
      <c r="F4" s="69"/>
    </row>
    <row r="5" spans="1:6" s="71" customFormat="1" ht="6" customHeight="1">
      <c r="A5" s="50"/>
      <c r="B5" s="70"/>
      <c r="C5" s="70"/>
      <c r="D5" s="70"/>
      <c r="E5" s="70"/>
    </row>
    <row r="6" spans="1:6" s="8" customFormat="1" ht="15" customHeight="1" thickBot="1">
      <c r="A6" s="334" t="s">
        <v>3649</v>
      </c>
      <c r="B6" s="335"/>
      <c r="C6" s="9"/>
      <c r="D6" s="9"/>
      <c r="E6" s="9"/>
    </row>
    <row r="7" spans="1:6" s="67" customFormat="1" ht="21.75" customHeight="1">
      <c r="A7" s="336"/>
      <c r="B7" s="338"/>
      <c r="C7" s="338"/>
      <c r="D7" s="338"/>
      <c r="E7" s="44"/>
    </row>
    <row r="8" spans="1:6" s="67" customFormat="1" ht="21.75" customHeight="1">
      <c r="A8" s="337"/>
      <c r="B8" s="45" t="s">
        <v>35</v>
      </c>
      <c r="C8" s="45" t="s">
        <v>36</v>
      </c>
      <c r="D8" s="45" t="s">
        <v>37</v>
      </c>
      <c r="E8" s="45" t="s">
        <v>38</v>
      </c>
    </row>
    <row r="9" spans="1:6" s="8" customFormat="1" ht="21" customHeight="1">
      <c r="A9" s="54" t="s">
        <v>38</v>
      </c>
      <c r="B9" s="281">
        <f>SUM(B12:B14)</f>
        <v>1843</v>
      </c>
      <c r="C9" s="281">
        <f>SUM(C12:C14)</f>
        <v>7</v>
      </c>
      <c r="D9" s="281">
        <f>SUM(D12:D14)</f>
        <v>1</v>
      </c>
      <c r="E9" s="281">
        <f>SUM(B9:D9)</f>
        <v>1851</v>
      </c>
      <c r="F9" s="10"/>
    </row>
    <row r="10" spans="1:6" s="8" customFormat="1" ht="9" customHeight="1">
      <c r="A10" s="54"/>
      <c r="B10" s="281"/>
      <c r="C10" s="281"/>
      <c r="D10" s="281"/>
      <c r="E10" s="281"/>
      <c r="F10" s="10"/>
    </row>
    <row r="11" spans="1:6" s="8" customFormat="1" ht="12" customHeight="1">
      <c r="A11" s="54" t="s">
        <v>0</v>
      </c>
      <c r="B11" s="315"/>
      <c r="C11" s="315"/>
      <c r="D11" s="315"/>
      <c r="E11" s="315"/>
    </row>
    <row r="12" spans="1:6" s="8" customFormat="1" ht="12" customHeight="1">
      <c r="A12" s="62" t="s">
        <v>3260</v>
      </c>
      <c r="B12" s="315">
        <v>1719</v>
      </c>
      <c r="C12" s="315">
        <v>4</v>
      </c>
      <c r="D12" s="315">
        <v>1</v>
      </c>
      <c r="E12" s="281">
        <f t="shared" ref="E12:E41" si="0">SUM(B12:D12)</f>
        <v>1724</v>
      </c>
    </row>
    <row r="13" spans="1:6" s="8" customFormat="1" ht="12" customHeight="1">
      <c r="A13" s="62" t="s">
        <v>3261</v>
      </c>
      <c r="B13" s="315">
        <v>68</v>
      </c>
      <c r="C13" s="315">
        <v>1</v>
      </c>
      <c r="D13" s="315">
        <v>0</v>
      </c>
      <c r="E13" s="281">
        <f t="shared" si="0"/>
        <v>69</v>
      </c>
    </row>
    <row r="14" spans="1:6" s="8" customFormat="1" ht="12" customHeight="1">
      <c r="A14" s="62" t="s">
        <v>3262</v>
      </c>
      <c r="B14" s="315">
        <v>56</v>
      </c>
      <c r="C14" s="315">
        <v>2</v>
      </c>
      <c r="D14" s="315">
        <v>0</v>
      </c>
      <c r="E14" s="281">
        <f t="shared" si="0"/>
        <v>58</v>
      </c>
    </row>
    <row r="15" spans="1:6" s="8" customFormat="1" ht="9" customHeight="1">
      <c r="A15" s="62"/>
      <c r="B15" s="315"/>
      <c r="C15" s="315"/>
      <c r="D15" s="315"/>
      <c r="E15" s="281"/>
    </row>
    <row r="16" spans="1:6" s="8" customFormat="1" ht="12" customHeight="1">
      <c r="A16" s="54" t="s">
        <v>1</v>
      </c>
      <c r="B16" s="315"/>
      <c r="C16" s="315"/>
      <c r="D16" s="315"/>
      <c r="E16" s="281"/>
    </row>
    <row r="17" spans="1:6" s="88" customFormat="1" ht="12" customHeight="1">
      <c r="A17" s="81" t="s">
        <v>3376</v>
      </c>
      <c r="B17" s="315">
        <v>522</v>
      </c>
      <c r="C17" s="315">
        <v>1</v>
      </c>
      <c r="D17" s="315">
        <v>1</v>
      </c>
      <c r="E17" s="281">
        <f>SUM(B17:D17)</f>
        <v>524</v>
      </c>
      <c r="F17" s="40"/>
    </row>
    <row r="18" spans="1:6" s="88" customFormat="1" ht="12" customHeight="1">
      <c r="A18" s="81" t="s">
        <v>3377</v>
      </c>
      <c r="B18" s="315">
        <v>45</v>
      </c>
      <c r="C18" s="315">
        <v>0</v>
      </c>
      <c r="D18" s="315">
        <v>0</v>
      </c>
      <c r="E18" s="281">
        <f t="shared" si="0"/>
        <v>45</v>
      </c>
      <c r="F18" s="40"/>
    </row>
    <row r="19" spans="1:6" s="88" customFormat="1" ht="12" customHeight="1">
      <c r="A19" s="81" t="s">
        <v>3378</v>
      </c>
      <c r="B19" s="315">
        <v>108</v>
      </c>
      <c r="C19" s="315">
        <v>1</v>
      </c>
      <c r="D19" s="315">
        <v>0</v>
      </c>
      <c r="E19" s="281">
        <f t="shared" si="0"/>
        <v>109</v>
      </c>
      <c r="F19" s="41"/>
    </row>
    <row r="20" spans="1:6" s="88" customFormat="1" ht="12" customHeight="1">
      <c r="A20" s="81" t="s">
        <v>3379</v>
      </c>
      <c r="B20" s="316">
        <v>18</v>
      </c>
      <c r="C20" s="316">
        <v>0</v>
      </c>
      <c r="D20" s="315">
        <v>0</v>
      </c>
      <c r="E20" s="281">
        <f t="shared" si="0"/>
        <v>18</v>
      </c>
      <c r="F20" s="41"/>
    </row>
    <row r="21" spans="1:6" s="88" customFormat="1" ht="12" customHeight="1">
      <c r="A21" s="81" t="s">
        <v>3380</v>
      </c>
      <c r="B21" s="315">
        <v>83</v>
      </c>
      <c r="C21" s="315">
        <v>0</v>
      </c>
      <c r="D21" s="315">
        <v>0</v>
      </c>
      <c r="E21" s="281">
        <f t="shared" si="0"/>
        <v>83</v>
      </c>
      <c r="F21" s="40"/>
    </row>
    <row r="22" spans="1:6" s="88" customFormat="1" ht="12" customHeight="1">
      <c r="A22" s="81" t="s">
        <v>3381</v>
      </c>
      <c r="B22" s="315">
        <v>30</v>
      </c>
      <c r="C22" s="315">
        <v>0</v>
      </c>
      <c r="D22" s="315">
        <v>0</v>
      </c>
      <c r="E22" s="281">
        <f t="shared" si="0"/>
        <v>30</v>
      </c>
      <c r="F22" s="41"/>
    </row>
    <row r="23" spans="1:6" s="88" customFormat="1" ht="12" customHeight="1">
      <c r="A23" s="81" t="s">
        <v>3382</v>
      </c>
      <c r="B23" s="315">
        <v>14</v>
      </c>
      <c r="C23" s="315">
        <v>0</v>
      </c>
      <c r="D23" s="315">
        <v>0</v>
      </c>
      <c r="E23" s="281">
        <f t="shared" si="0"/>
        <v>14</v>
      </c>
      <c r="F23" s="41"/>
    </row>
    <row r="24" spans="1:6" s="88" customFormat="1" ht="21.6" customHeight="1">
      <c r="A24" s="81" t="s">
        <v>3497</v>
      </c>
      <c r="B24" s="315">
        <v>16</v>
      </c>
      <c r="C24" s="315">
        <v>0</v>
      </c>
      <c r="D24" s="315">
        <v>0</v>
      </c>
      <c r="E24" s="281">
        <f t="shared" si="0"/>
        <v>16</v>
      </c>
      <c r="F24" s="41"/>
    </row>
    <row r="25" spans="1:6" s="88" customFormat="1" ht="12" customHeight="1">
      <c r="A25" s="81" t="s">
        <v>3383</v>
      </c>
      <c r="B25" s="315">
        <v>7</v>
      </c>
      <c r="C25" s="315">
        <v>0</v>
      </c>
      <c r="D25" s="315">
        <v>0</v>
      </c>
      <c r="E25" s="281">
        <f t="shared" si="0"/>
        <v>7</v>
      </c>
      <c r="F25" s="41"/>
    </row>
    <row r="26" spans="1:6" s="88" customFormat="1" ht="12" customHeight="1">
      <c r="A26" s="81" t="s">
        <v>3384</v>
      </c>
      <c r="B26" s="315">
        <v>23</v>
      </c>
      <c r="C26" s="315">
        <v>0</v>
      </c>
      <c r="D26" s="315">
        <v>0</v>
      </c>
      <c r="E26" s="281">
        <f t="shared" si="0"/>
        <v>23</v>
      </c>
      <c r="F26" s="41"/>
    </row>
    <row r="27" spans="1:6" s="88" customFormat="1" ht="12" customHeight="1">
      <c r="A27" s="81" t="s">
        <v>3385</v>
      </c>
      <c r="B27" s="315">
        <v>29</v>
      </c>
      <c r="C27" s="315">
        <v>0</v>
      </c>
      <c r="D27" s="315">
        <v>0</v>
      </c>
      <c r="E27" s="281">
        <f t="shared" si="0"/>
        <v>29</v>
      </c>
      <c r="F27" s="41"/>
    </row>
    <row r="28" spans="1:6" s="88" customFormat="1" ht="12" customHeight="1">
      <c r="A28" s="81" t="s">
        <v>3498</v>
      </c>
      <c r="B28" s="315">
        <v>11</v>
      </c>
      <c r="C28" s="315">
        <v>2</v>
      </c>
      <c r="D28" s="315">
        <v>0</v>
      </c>
      <c r="E28" s="281">
        <f t="shared" si="0"/>
        <v>13</v>
      </c>
      <c r="F28" s="41"/>
    </row>
    <row r="29" spans="1:6" s="88" customFormat="1" ht="12" customHeight="1">
      <c r="A29" s="81" t="s">
        <v>3427</v>
      </c>
      <c r="B29" s="316">
        <v>3</v>
      </c>
      <c r="C29" s="316">
        <v>0</v>
      </c>
      <c r="D29" s="315">
        <v>0</v>
      </c>
      <c r="E29" s="281">
        <f t="shared" si="0"/>
        <v>3</v>
      </c>
      <c r="F29" s="41"/>
    </row>
    <row r="30" spans="1:6" s="15" customFormat="1" ht="12" customHeight="1">
      <c r="A30" s="81" t="s">
        <v>3386</v>
      </c>
      <c r="B30" s="315">
        <v>8</v>
      </c>
      <c r="C30" s="315">
        <v>0</v>
      </c>
      <c r="D30" s="315">
        <v>0</v>
      </c>
      <c r="E30" s="281">
        <f t="shared" si="0"/>
        <v>8</v>
      </c>
      <c r="F30" s="40"/>
    </row>
    <row r="31" spans="1:6" s="15" customFormat="1" ht="12" customHeight="1">
      <c r="A31" s="81" t="s">
        <v>3387</v>
      </c>
      <c r="B31" s="315">
        <v>12</v>
      </c>
      <c r="C31" s="315">
        <v>1</v>
      </c>
      <c r="D31" s="315">
        <v>0</v>
      </c>
      <c r="E31" s="281">
        <f t="shared" si="0"/>
        <v>13</v>
      </c>
      <c r="F31" s="41"/>
    </row>
    <row r="32" spans="1:6" s="15" customFormat="1" ht="12" customHeight="1">
      <c r="A32" s="81" t="s">
        <v>3388</v>
      </c>
      <c r="B32" s="315">
        <v>18</v>
      </c>
      <c r="C32" s="315">
        <v>0</v>
      </c>
      <c r="D32" s="315">
        <v>0</v>
      </c>
      <c r="E32" s="281">
        <f t="shared" si="0"/>
        <v>18</v>
      </c>
      <c r="F32" s="41"/>
    </row>
    <row r="33" spans="1:6" s="15" customFormat="1" ht="12" customHeight="1">
      <c r="A33" s="81" t="s">
        <v>3389</v>
      </c>
      <c r="B33" s="315">
        <v>93</v>
      </c>
      <c r="C33" s="315">
        <v>0</v>
      </c>
      <c r="D33" s="315">
        <v>0</v>
      </c>
      <c r="E33" s="281">
        <f t="shared" si="0"/>
        <v>93</v>
      </c>
      <c r="F33" s="41"/>
    </row>
    <row r="34" spans="1:6" s="15" customFormat="1" ht="12" customHeight="1">
      <c r="A34" s="81" t="s">
        <v>3390</v>
      </c>
      <c r="B34" s="315">
        <v>44</v>
      </c>
      <c r="C34" s="315">
        <v>0</v>
      </c>
      <c r="D34" s="315">
        <v>0</v>
      </c>
      <c r="E34" s="281">
        <f t="shared" si="0"/>
        <v>44</v>
      </c>
      <c r="F34" s="41"/>
    </row>
    <row r="35" spans="1:6" s="15" customFormat="1" ht="12" customHeight="1">
      <c r="A35" s="81" t="s">
        <v>3391</v>
      </c>
      <c r="B35" s="315">
        <v>13</v>
      </c>
      <c r="C35" s="315">
        <v>0</v>
      </c>
      <c r="D35" s="315">
        <v>0</v>
      </c>
      <c r="E35" s="281">
        <f t="shared" si="0"/>
        <v>13</v>
      </c>
      <c r="F35" s="41"/>
    </row>
    <row r="36" spans="1:6" s="15" customFormat="1" ht="19.2" customHeight="1">
      <c r="A36" s="81" t="s">
        <v>3392</v>
      </c>
      <c r="B36" s="315">
        <v>515</v>
      </c>
      <c r="C36" s="315">
        <v>0</v>
      </c>
      <c r="D36" s="315">
        <v>0</v>
      </c>
      <c r="E36" s="281">
        <f t="shared" si="0"/>
        <v>515</v>
      </c>
      <c r="F36" s="41"/>
    </row>
    <row r="37" spans="1:6" s="15" customFormat="1" ht="12" customHeight="1">
      <c r="A37" s="81" t="s">
        <v>3393</v>
      </c>
      <c r="B37" s="315">
        <v>8</v>
      </c>
      <c r="C37" s="315">
        <v>0</v>
      </c>
      <c r="D37" s="315">
        <v>0</v>
      </c>
      <c r="E37" s="281">
        <f t="shared" si="0"/>
        <v>8</v>
      </c>
      <c r="F37" s="41"/>
    </row>
    <row r="38" spans="1:6" s="15" customFormat="1" ht="12" customHeight="1">
      <c r="A38" s="81" t="s">
        <v>3394</v>
      </c>
      <c r="B38" s="316">
        <v>85</v>
      </c>
      <c r="C38" s="316">
        <v>1</v>
      </c>
      <c r="D38" s="315">
        <v>0</v>
      </c>
      <c r="E38" s="281">
        <f t="shared" si="0"/>
        <v>86</v>
      </c>
      <c r="F38" s="41"/>
    </row>
    <row r="39" spans="1:6" s="15" customFormat="1" ht="12" customHeight="1">
      <c r="A39" s="81" t="s">
        <v>3395</v>
      </c>
      <c r="B39" s="315">
        <v>27</v>
      </c>
      <c r="C39" s="315">
        <v>0</v>
      </c>
      <c r="D39" s="315">
        <v>0</v>
      </c>
      <c r="E39" s="281">
        <f t="shared" si="0"/>
        <v>27</v>
      </c>
      <c r="F39" s="40"/>
    </row>
    <row r="40" spans="1:6" s="15" customFormat="1" ht="20.399999999999999" customHeight="1">
      <c r="A40" s="81" t="s">
        <v>3562</v>
      </c>
      <c r="B40" s="315">
        <v>3</v>
      </c>
      <c r="C40" s="315">
        <v>0</v>
      </c>
      <c r="D40" s="315">
        <v>0</v>
      </c>
      <c r="E40" s="281">
        <f t="shared" si="0"/>
        <v>3</v>
      </c>
      <c r="F40" s="41"/>
    </row>
    <row r="41" spans="1:6" s="15" customFormat="1" ht="18" customHeight="1">
      <c r="A41" s="81" t="s">
        <v>3428</v>
      </c>
      <c r="B41" s="315">
        <v>4</v>
      </c>
      <c r="C41" s="315">
        <v>0</v>
      </c>
      <c r="D41" s="315">
        <v>0</v>
      </c>
      <c r="E41" s="281">
        <f t="shared" si="0"/>
        <v>4</v>
      </c>
      <c r="F41" s="41"/>
    </row>
    <row r="42" spans="1:6" s="15" customFormat="1" ht="12.6" customHeight="1">
      <c r="A42" s="81" t="s">
        <v>3396</v>
      </c>
      <c r="B42" s="315">
        <v>41</v>
      </c>
      <c r="C42" s="315">
        <v>0</v>
      </c>
      <c r="D42" s="315">
        <v>0</v>
      </c>
      <c r="E42" s="281">
        <f>SUM(B42:D42)</f>
        <v>41</v>
      </c>
      <c r="F42" s="41"/>
    </row>
    <row r="43" spans="1:6" s="15" customFormat="1" ht="12" customHeight="1">
      <c r="A43" s="81" t="s">
        <v>3397</v>
      </c>
      <c r="B43" s="315">
        <v>9</v>
      </c>
      <c r="C43" s="315">
        <v>0</v>
      </c>
      <c r="D43" s="315">
        <v>0</v>
      </c>
      <c r="E43" s="281">
        <f>SUM(B43:D43)</f>
        <v>9</v>
      </c>
      <c r="F43" s="41"/>
    </row>
    <row r="44" spans="1:6" s="15" customFormat="1" ht="12" customHeight="1">
      <c r="A44" s="81" t="s">
        <v>3499</v>
      </c>
      <c r="B44" s="315">
        <v>3</v>
      </c>
      <c r="C44" s="315">
        <v>1</v>
      </c>
      <c r="D44" s="315">
        <v>0</v>
      </c>
      <c r="E44" s="281">
        <f t="shared" ref="E44:E48" si="1">SUM(B44:D44)</f>
        <v>4</v>
      </c>
      <c r="F44" s="41"/>
    </row>
    <row r="45" spans="1:6" s="15" customFormat="1" ht="12" customHeight="1">
      <c r="A45" s="81" t="s">
        <v>3500</v>
      </c>
      <c r="B45" s="315">
        <v>18</v>
      </c>
      <c r="C45" s="315">
        <v>0</v>
      </c>
      <c r="D45" s="315">
        <v>0</v>
      </c>
      <c r="E45" s="281">
        <f t="shared" si="1"/>
        <v>18</v>
      </c>
      <c r="F45" s="41"/>
    </row>
    <row r="46" spans="1:6" s="15" customFormat="1" ht="12" customHeight="1">
      <c r="A46" s="81" t="s">
        <v>3398</v>
      </c>
      <c r="B46" s="315">
        <v>26</v>
      </c>
      <c r="C46" s="315">
        <v>0</v>
      </c>
      <c r="D46" s="315">
        <v>0</v>
      </c>
      <c r="E46" s="281">
        <f t="shared" si="1"/>
        <v>26</v>
      </c>
      <c r="F46" s="41"/>
    </row>
    <row r="47" spans="1:6" s="15" customFormat="1" ht="12" customHeight="1">
      <c r="A47" s="81" t="s">
        <v>3634</v>
      </c>
      <c r="B47" s="316">
        <v>1</v>
      </c>
      <c r="C47" s="316">
        <v>0</v>
      </c>
      <c r="D47" s="315">
        <v>0</v>
      </c>
      <c r="E47" s="281">
        <f t="shared" si="1"/>
        <v>1</v>
      </c>
      <c r="F47" s="41"/>
    </row>
    <row r="48" spans="1:6" s="15" customFormat="1" ht="12" customHeight="1">
      <c r="A48" s="81" t="s">
        <v>3506</v>
      </c>
      <c r="B48" s="315">
        <v>1</v>
      </c>
      <c r="C48" s="315">
        <v>0</v>
      </c>
      <c r="D48" s="315">
        <v>0</v>
      </c>
      <c r="E48" s="281">
        <f t="shared" si="1"/>
        <v>1</v>
      </c>
      <c r="F48" s="40"/>
    </row>
    <row r="49" spans="1:6" s="15" customFormat="1" ht="12" customHeight="1">
      <c r="A49" s="81" t="s">
        <v>3626</v>
      </c>
      <c r="B49" s="315">
        <v>1</v>
      </c>
      <c r="C49" s="315">
        <v>0</v>
      </c>
      <c r="D49" s="315">
        <v>0</v>
      </c>
      <c r="E49" s="281">
        <f>SUM(B49:D49)</f>
        <v>1</v>
      </c>
      <c r="F49" s="40"/>
    </row>
    <row r="50" spans="1:6" s="15" customFormat="1" ht="12" customHeight="1">
      <c r="A50" s="81" t="s">
        <v>3635</v>
      </c>
      <c r="B50" s="315">
        <v>1</v>
      </c>
      <c r="C50" s="315">
        <v>0</v>
      </c>
      <c r="D50" s="315">
        <v>0</v>
      </c>
      <c r="E50" s="281">
        <f t="shared" ref="E50:E51" si="2">SUM(B50:D50)</f>
        <v>1</v>
      </c>
      <c r="F50" s="40"/>
    </row>
    <row r="51" spans="1:6" s="15" customFormat="1" ht="12" customHeight="1">
      <c r="A51" s="81" t="s">
        <v>3264</v>
      </c>
      <c r="B51" s="315">
        <v>3</v>
      </c>
      <c r="C51" s="315">
        <v>0</v>
      </c>
      <c r="D51" s="315">
        <v>0</v>
      </c>
      <c r="E51" s="281">
        <f t="shared" si="2"/>
        <v>3</v>
      </c>
      <c r="F51" s="40"/>
    </row>
    <row r="52" spans="1:6" s="15" customFormat="1" ht="12" customHeight="1">
      <c r="A52" s="81"/>
      <c r="B52" s="315"/>
      <c r="C52" s="315"/>
      <c r="D52" s="315"/>
      <c r="E52" s="281"/>
      <c r="F52" s="40"/>
    </row>
    <row r="53" spans="1:6" s="15" customFormat="1" ht="12" customHeight="1">
      <c r="A53" s="81"/>
      <c r="B53" s="315"/>
      <c r="C53" s="315"/>
      <c r="D53" s="315"/>
      <c r="E53" s="281"/>
      <c r="F53" s="40"/>
    </row>
    <row r="54" spans="1:6" ht="15" customHeight="1"/>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9" activePane="bottomLeft" state="frozen"/>
      <selection activeCell="A19" sqref="A19"/>
      <selection pane="bottomLeft" activeCell="E21" sqref="E21:E24"/>
    </sheetView>
  </sheetViews>
  <sheetFormatPr baseColWidth="10" defaultColWidth="11.44140625" defaultRowHeight="24.75" customHeight="1"/>
  <cols>
    <col min="1" max="1" width="72.5546875" style="11" customWidth="1"/>
    <col min="2" max="2" width="10.6640625" style="11" customWidth="1"/>
    <col min="3" max="5" width="9.6640625" style="11" customWidth="1"/>
    <col min="6" max="6" width="15.109375" style="11" customWidth="1"/>
    <col min="7" max="16384" width="11.44140625" style="11"/>
  </cols>
  <sheetData>
    <row r="1" spans="1:9" s="2" customFormat="1" ht="15.75" customHeight="1">
      <c r="A1" s="327" t="s">
        <v>33</v>
      </c>
      <c r="B1" s="340"/>
      <c r="C1" s="340"/>
      <c r="D1" s="38"/>
      <c r="E1" s="38"/>
      <c r="F1" s="87" t="s">
        <v>102</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34" t="s">
        <v>3649</v>
      </c>
      <c r="B6" s="335"/>
      <c r="C6" s="9"/>
      <c r="D6" s="9"/>
      <c r="E6" s="9"/>
    </row>
    <row r="7" spans="1:9" s="67" customFormat="1" ht="21.75" customHeight="1">
      <c r="A7" s="336"/>
      <c r="B7" s="338"/>
      <c r="C7" s="338"/>
      <c r="D7" s="338"/>
      <c r="E7" s="132"/>
    </row>
    <row r="8" spans="1:9" s="67" customFormat="1" ht="21.75" customHeight="1">
      <c r="A8" s="337"/>
      <c r="B8" s="300" t="s">
        <v>35</v>
      </c>
      <c r="C8" s="300" t="s">
        <v>36</v>
      </c>
      <c r="D8" s="300" t="s">
        <v>37</v>
      </c>
      <c r="E8" s="300" t="s">
        <v>38</v>
      </c>
    </row>
    <row r="9" spans="1:9" s="8" customFormat="1" ht="21" customHeight="1">
      <c r="A9" s="301" t="s">
        <v>38</v>
      </c>
      <c r="B9" s="302">
        <f>SUM(B12:B30)</f>
        <v>132</v>
      </c>
      <c r="C9" s="302">
        <f>SUM(C12:C30)</f>
        <v>2</v>
      </c>
      <c r="D9" s="302">
        <f>SUM(D12:D30)</f>
        <v>0</v>
      </c>
      <c r="E9" s="302">
        <f>SUM(E12:E30)</f>
        <v>134</v>
      </c>
      <c r="F9" s="10"/>
    </row>
    <row r="10" spans="1:9" s="8" customFormat="1" ht="9" customHeight="1">
      <c r="A10" s="62"/>
      <c r="B10" s="88"/>
      <c r="C10" s="66"/>
      <c r="D10" s="66"/>
      <c r="E10" s="302"/>
    </row>
    <row r="11" spans="1:9" s="8" customFormat="1" ht="12" customHeight="1">
      <c r="A11" s="301" t="s">
        <v>1</v>
      </c>
      <c r="B11" s="88"/>
      <c r="C11" s="66"/>
      <c r="D11" s="66"/>
      <c r="E11" s="302"/>
    </row>
    <row r="12" spans="1:9" s="88" customFormat="1" ht="15.6" customHeight="1">
      <c r="A12" s="81" t="s">
        <v>3376</v>
      </c>
      <c r="B12" s="96">
        <v>1</v>
      </c>
      <c r="C12" s="96">
        <v>0</v>
      </c>
      <c r="D12" s="96">
        <v>0</v>
      </c>
      <c r="E12" s="302">
        <f t="shared" ref="E12:E18" si="0">SUM(B12:D12)</f>
        <v>1</v>
      </c>
      <c r="F12" s="41"/>
      <c r="G12" s="11"/>
      <c r="H12" s="11"/>
      <c r="I12" s="11"/>
    </row>
    <row r="13" spans="1:9" s="15" customFormat="1" ht="15.6" customHeight="1">
      <c r="A13" s="81" t="s">
        <v>3378</v>
      </c>
      <c r="B13" s="94">
        <v>1</v>
      </c>
      <c r="C13" s="94">
        <v>0</v>
      </c>
      <c r="D13" s="96">
        <v>0</v>
      </c>
      <c r="E13" s="302">
        <f t="shared" si="0"/>
        <v>1</v>
      </c>
      <c r="F13" s="41"/>
      <c r="G13" s="11"/>
      <c r="H13" s="11"/>
      <c r="I13" s="11"/>
    </row>
    <row r="14" spans="1:9" s="15" customFormat="1" ht="15.6" customHeight="1">
      <c r="A14" s="81" t="s">
        <v>3379</v>
      </c>
      <c r="B14" s="94">
        <v>2</v>
      </c>
      <c r="C14" s="94">
        <v>0</v>
      </c>
      <c r="D14" s="96">
        <v>0</v>
      </c>
      <c r="E14" s="302">
        <f t="shared" si="0"/>
        <v>2</v>
      </c>
      <c r="F14" s="41"/>
      <c r="G14" s="11"/>
      <c r="H14" s="11"/>
      <c r="I14" s="11"/>
    </row>
    <row r="15" spans="1:9" s="15" customFormat="1" ht="15.6" customHeight="1">
      <c r="A15" s="81" t="s">
        <v>3389</v>
      </c>
      <c r="B15" s="94">
        <v>1</v>
      </c>
      <c r="C15" s="94">
        <v>0</v>
      </c>
      <c r="D15" s="96">
        <v>0</v>
      </c>
      <c r="E15" s="302">
        <f t="shared" si="0"/>
        <v>1</v>
      </c>
      <c r="F15" s="41"/>
      <c r="G15" s="11"/>
      <c r="H15" s="11"/>
      <c r="I15" s="11"/>
    </row>
    <row r="16" spans="1:9" s="15" customFormat="1" ht="15.6" customHeight="1">
      <c r="A16" s="81" t="s">
        <v>3392</v>
      </c>
      <c r="B16" s="94">
        <v>4</v>
      </c>
      <c r="C16" s="94">
        <v>0</v>
      </c>
      <c r="D16" s="96">
        <v>0</v>
      </c>
      <c r="E16" s="302">
        <f t="shared" si="0"/>
        <v>4</v>
      </c>
      <c r="F16" s="41"/>
      <c r="G16" s="11"/>
      <c r="H16" s="11"/>
      <c r="I16" s="11"/>
    </row>
    <row r="17" spans="1:9" s="15" customFormat="1" ht="30" customHeight="1">
      <c r="A17" s="81" t="s">
        <v>3394</v>
      </c>
      <c r="B17" s="94">
        <v>80</v>
      </c>
      <c r="C17" s="94">
        <v>0</v>
      </c>
      <c r="D17" s="96">
        <v>0</v>
      </c>
      <c r="E17" s="302">
        <f t="shared" si="0"/>
        <v>80</v>
      </c>
      <c r="F17" s="41"/>
      <c r="G17" s="11"/>
      <c r="H17" s="11"/>
      <c r="I17" s="11"/>
    </row>
    <row r="18" spans="1:9" s="15" customFormat="1" ht="30" customHeight="1">
      <c r="A18" s="81" t="s">
        <v>3395</v>
      </c>
      <c r="B18" s="94">
        <v>29</v>
      </c>
      <c r="C18" s="94">
        <v>2</v>
      </c>
      <c r="D18" s="96">
        <v>0</v>
      </c>
      <c r="E18" s="65">
        <f t="shared" si="0"/>
        <v>31</v>
      </c>
      <c r="F18" s="41"/>
      <c r="G18" s="11"/>
      <c r="H18" s="11"/>
      <c r="I18" s="11"/>
    </row>
    <row r="19" spans="1:9" s="15" customFormat="1" ht="15.6" customHeight="1">
      <c r="A19" s="81" t="s">
        <v>3562</v>
      </c>
      <c r="B19" s="94">
        <v>1</v>
      </c>
      <c r="C19" s="94">
        <v>0</v>
      </c>
      <c r="D19" s="96">
        <v>0</v>
      </c>
      <c r="E19" s="65">
        <f t="shared" ref="E19:E24" si="1">SUM(B19:D19)</f>
        <v>1</v>
      </c>
      <c r="F19" s="41"/>
      <c r="G19" s="11"/>
      <c r="H19" s="11"/>
      <c r="I19" s="11"/>
    </row>
    <row r="20" spans="1:9" s="15" customFormat="1" ht="15.6" customHeight="1">
      <c r="A20" s="81" t="s">
        <v>3428</v>
      </c>
      <c r="B20" s="94">
        <v>4</v>
      </c>
      <c r="C20" s="94">
        <v>0</v>
      </c>
      <c r="D20" s="96">
        <v>0</v>
      </c>
      <c r="E20" s="65">
        <f t="shared" si="1"/>
        <v>4</v>
      </c>
      <c r="F20" s="41"/>
      <c r="G20" s="11"/>
      <c r="H20" s="11"/>
      <c r="I20" s="11"/>
    </row>
    <row r="21" spans="1:9" s="15" customFormat="1" ht="15.6" customHeight="1">
      <c r="A21" s="81" t="s">
        <v>3396</v>
      </c>
      <c r="B21" s="94">
        <v>4</v>
      </c>
      <c r="C21" s="94">
        <v>0</v>
      </c>
      <c r="D21" s="96">
        <v>0</v>
      </c>
      <c r="E21" s="65">
        <f t="shared" si="1"/>
        <v>4</v>
      </c>
      <c r="F21" s="41"/>
      <c r="G21" s="11"/>
      <c r="H21" s="11"/>
      <c r="I21" s="11"/>
    </row>
    <row r="22" spans="1:9" s="15" customFormat="1" ht="15.6" customHeight="1">
      <c r="A22" s="81" t="s">
        <v>3397</v>
      </c>
      <c r="B22" s="94">
        <v>2</v>
      </c>
      <c r="C22" s="94">
        <v>0</v>
      </c>
      <c r="D22" s="96">
        <v>0</v>
      </c>
      <c r="E22" s="65">
        <f t="shared" si="1"/>
        <v>2</v>
      </c>
      <c r="F22" s="41"/>
      <c r="G22" s="11"/>
      <c r="H22" s="11"/>
      <c r="I22" s="11"/>
    </row>
    <row r="23" spans="1:9" s="15" customFormat="1" ht="15.6" customHeight="1">
      <c r="A23" s="81" t="s">
        <v>3398</v>
      </c>
      <c r="B23" s="94">
        <v>2</v>
      </c>
      <c r="C23" s="94">
        <v>0</v>
      </c>
      <c r="D23" s="96">
        <v>0</v>
      </c>
      <c r="E23" s="65">
        <f t="shared" si="1"/>
        <v>2</v>
      </c>
      <c r="F23" s="41"/>
      <c r="G23" s="11"/>
      <c r="H23" s="11"/>
      <c r="I23" s="11"/>
    </row>
    <row r="24" spans="1:9" s="15" customFormat="1" ht="15.6" customHeight="1">
      <c r="A24" s="81" t="s">
        <v>3264</v>
      </c>
      <c r="B24" s="94">
        <v>1</v>
      </c>
      <c r="C24" s="94">
        <v>0</v>
      </c>
      <c r="D24" s="96">
        <v>0</v>
      </c>
      <c r="E24" s="65">
        <f t="shared" si="1"/>
        <v>1</v>
      </c>
      <c r="F24" s="41"/>
      <c r="G24" s="11"/>
      <c r="H24" s="11"/>
      <c r="I24" s="11"/>
    </row>
    <row r="25" spans="1:9" s="15" customFormat="1" ht="15.6" customHeight="1">
      <c r="A25" s="81"/>
      <c r="B25" s="94"/>
      <c r="C25" s="94"/>
      <c r="D25" s="96"/>
      <c r="E25" s="65"/>
      <c r="F25" s="41"/>
      <c r="G25" s="11"/>
      <c r="H25" s="11"/>
      <c r="I25" s="11"/>
    </row>
    <row r="26" spans="1:9" s="15" customFormat="1" ht="15.6" customHeight="1">
      <c r="A26" s="81"/>
      <c r="B26" s="94"/>
      <c r="C26" s="94"/>
      <c r="D26" s="96"/>
      <c r="E26" s="65"/>
      <c r="F26" s="41"/>
      <c r="G26" s="11"/>
      <c r="H26" s="11"/>
      <c r="I26" s="11"/>
    </row>
    <row r="27" spans="1:9" s="15" customFormat="1" ht="15.6" customHeight="1">
      <c r="A27" s="81"/>
      <c r="B27" s="94"/>
      <c r="C27" s="94"/>
      <c r="D27" s="96"/>
      <c r="E27" s="65"/>
      <c r="F27" s="41"/>
      <c r="G27" s="11"/>
      <c r="H27" s="11"/>
      <c r="I27" s="11"/>
    </row>
    <row r="28" spans="1:9" s="88" customFormat="1" ht="15.6" customHeight="1">
      <c r="A28" s="81"/>
      <c r="B28" s="96"/>
      <c r="C28" s="96"/>
      <c r="D28" s="96"/>
      <c r="E28" s="65"/>
      <c r="F28" s="41"/>
      <c r="G28" s="11"/>
      <c r="H28" s="11"/>
      <c r="I28" s="11"/>
    </row>
    <row r="29" spans="1:9" s="88" customFormat="1" ht="15.6" customHeight="1">
      <c r="A29" s="248"/>
      <c r="B29" s="96"/>
      <c r="C29" s="96"/>
      <c r="D29" s="96"/>
      <c r="E29" s="65"/>
      <c r="F29" s="41"/>
      <c r="G29" s="11"/>
      <c r="H29" s="11"/>
      <c r="I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3"/>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6"/>
  <sheetViews>
    <sheetView zoomScaleNormal="100" workbookViewId="0">
      <pane ySplit="8" topLeftCell="A9" activePane="bottomLeft" state="frozen"/>
      <selection activeCell="A9" sqref="A9"/>
      <selection pane="bottomLeft" activeCell="A10" sqref="A10:XFD10"/>
    </sheetView>
  </sheetViews>
  <sheetFormatPr baseColWidth="10" defaultColWidth="11.44140625" defaultRowHeight="24.75" customHeight="1"/>
  <cols>
    <col min="1" max="1" width="73.6640625" style="11" customWidth="1"/>
    <col min="2" max="2" width="11.5546875" style="11" customWidth="1"/>
    <col min="3" max="5" width="9.6640625" style="11" customWidth="1"/>
    <col min="6" max="6" width="14.10937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4" t="s">
        <v>3649</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65">
        <f>SUM(B10:B58)</f>
        <v>1843</v>
      </c>
      <c r="C9" s="65">
        <f>SUM(C10:C58)</f>
        <v>7</v>
      </c>
      <c r="D9" s="65">
        <f>SUM(D10:D58)</f>
        <v>1</v>
      </c>
      <c r="E9" s="65">
        <f>SUM(E10:E58)</f>
        <v>1851</v>
      </c>
      <c r="F9" s="10"/>
    </row>
    <row r="10" spans="1:9" s="88" customFormat="1" ht="12" customHeight="1">
      <c r="A10" s="82" t="s">
        <v>3263</v>
      </c>
      <c r="B10" s="97">
        <v>2</v>
      </c>
      <c r="C10" s="97">
        <v>0</v>
      </c>
      <c r="D10" s="97">
        <v>0</v>
      </c>
      <c r="E10" s="65">
        <f t="shared" ref="E10:E42" si="0">SUM(B10:D10)</f>
        <v>2</v>
      </c>
      <c r="F10" s="40"/>
      <c r="G10" s="15"/>
      <c r="H10" s="15"/>
      <c r="I10" s="15"/>
    </row>
    <row r="11" spans="1:9" s="88" customFormat="1" ht="12" customHeight="1">
      <c r="A11" s="82" t="s">
        <v>3481</v>
      </c>
      <c r="B11" s="97">
        <v>7</v>
      </c>
      <c r="C11" s="97">
        <v>0</v>
      </c>
      <c r="D11" s="97">
        <v>0</v>
      </c>
      <c r="E11" s="65">
        <f t="shared" si="0"/>
        <v>7</v>
      </c>
      <c r="F11" s="41"/>
      <c r="G11" s="11"/>
      <c r="H11" s="11"/>
      <c r="I11" s="11"/>
    </row>
    <row r="12" spans="1:9" s="88" customFormat="1" ht="12" customHeight="1">
      <c r="A12" s="82" t="s">
        <v>3482</v>
      </c>
      <c r="B12" s="97">
        <v>22</v>
      </c>
      <c r="C12" s="97">
        <v>0</v>
      </c>
      <c r="D12" s="97">
        <v>0</v>
      </c>
      <c r="E12" s="65">
        <f t="shared" si="0"/>
        <v>22</v>
      </c>
      <c r="F12" s="41"/>
      <c r="G12" s="11"/>
      <c r="H12" s="11"/>
      <c r="I12" s="11"/>
    </row>
    <row r="13" spans="1:9" s="88" customFormat="1" ht="12" customHeight="1">
      <c r="A13" s="82" t="s">
        <v>3483</v>
      </c>
      <c r="B13" s="97">
        <v>34</v>
      </c>
      <c r="C13" s="97">
        <v>2</v>
      </c>
      <c r="D13" s="97">
        <v>0</v>
      </c>
      <c r="E13" s="65">
        <f t="shared" si="0"/>
        <v>36</v>
      </c>
      <c r="F13" s="41"/>
      <c r="G13" s="11"/>
      <c r="H13" s="11"/>
      <c r="I13" s="11"/>
    </row>
    <row r="14" spans="1:9" s="88" customFormat="1" ht="12" customHeight="1">
      <c r="A14" s="82" t="s">
        <v>3399</v>
      </c>
      <c r="B14" s="97">
        <v>28</v>
      </c>
      <c r="C14" s="97">
        <v>0</v>
      </c>
      <c r="D14" s="97">
        <v>0</v>
      </c>
      <c r="E14" s="65">
        <f t="shared" si="0"/>
        <v>28</v>
      </c>
      <c r="F14" s="41"/>
      <c r="G14" s="11"/>
      <c r="H14" s="11"/>
      <c r="I14" s="11"/>
    </row>
    <row r="15" spans="1:9" s="88" customFormat="1" ht="12" customHeight="1">
      <c r="A15" s="82" t="s">
        <v>3484</v>
      </c>
      <c r="B15" s="97">
        <v>158</v>
      </c>
      <c r="C15" s="97">
        <v>0</v>
      </c>
      <c r="D15" s="97">
        <v>0</v>
      </c>
      <c r="E15" s="65">
        <f t="shared" si="0"/>
        <v>158</v>
      </c>
      <c r="F15" s="41"/>
      <c r="G15" s="11"/>
      <c r="H15" s="11"/>
      <c r="I15" s="11"/>
    </row>
    <row r="16" spans="1:9" s="88" customFormat="1" ht="12" customHeight="1">
      <c r="A16" s="82" t="s">
        <v>3485</v>
      </c>
      <c r="B16" s="97">
        <v>40</v>
      </c>
      <c r="C16" s="97">
        <v>1</v>
      </c>
      <c r="D16" s="97">
        <v>0</v>
      </c>
      <c r="E16" s="65">
        <f t="shared" si="0"/>
        <v>41</v>
      </c>
      <c r="F16" s="40"/>
      <c r="G16" s="11"/>
      <c r="H16" s="11"/>
      <c r="I16" s="11"/>
    </row>
    <row r="17" spans="1:9" s="88" customFormat="1" ht="12" customHeight="1">
      <c r="A17" s="82" t="s">
        <v>3636</v>
      </c>
      <c r="B17" s="97">
        <v>2</v>
      </c>
      <c r="C17" s="97">
        <v>0</v>
      </c>
      <c r="D17" s="97">
        <v>0</v>
      </c>
      <c r="E17" s="65">
        <f t="shared" si="0"/>
        <v>2</v>
      </c>
      <c r="F17" s="41"/>
      <c r="G17" s="11"/>
      <c r="H17" s="11"/>
      <c r="I17" s="11"/>
    </row>
    <row r="18" spans="1:9" s="88" customFormat="1" ht="12" customHeight="1">
      <c r="A18" s="82" t="s">
        <v>3563</v>
      </c>
      <c r="B18" s="97">
        <v>43</v>
      </c>
      <c r="C18" s="97">
        <v>0</v>
      </c>
      <c r="D18" s="97">
        <v>0</v>
      </c>
      <c r="E18" s="65">
        <f t="shared" si="0"/>
        <v>43</v>
      </c>
      <c r="F18" s="41"/>
      <c r="G18" s="15"/>
      <c r="H18" s="15"/>
      <c r="I18" s="15"/>
    </row>
    <row r="19" spans="1:9" s="88" customFormat="1" ht="12" customHeight="1">
      <c r="A19" s="82" t="s">
        <v>3564</v>
      </c>
      <c r="B19" s="97">
        <v>7</v>
      </c>
      <c r="C19" s="97">
        <v>0</v>
      </c>
      <c r="D19" s="97">
        <v>0</v>
      </c>
      <c r="E19" s="65">
        <f t="shared" si="0"/>
        <v>7</v>
      </c>
      <c r="F19" s="41"/>
      <c r="G19" s="15"/>
      <c r="H19" s="15"/>
      <c r="I19" s="15"/>
    </row>
    <row r="20" spans="1:9" s="88" customFormat="1" ht="12" customHeight="1">
      <c r="A20" s="82" t="s">
        <v>3400</v>
      </c>
      <c r="B20" s="97">
        <v>1</v>
      </c>
      <c r="C20" s="97">
        <v>0</v>
      </c>
      <c r="D20" s="97">
        <v>0</v>
      </c>
      <c r="E20" s="65">
        <f t="shared" si="0"/>
        <v>1</v>
      </c>
      <c r="F20" s="41"/>
      <c r="G20" s="15"/>
      <c r="H20" s="15"/>
      <c r="I20" s="15"/>
    </row>
    <row r="21" spans="1:9" s="88" customFormat="1" ht="12" customHeight="1">
      <c r="A21" s="82" t="s">
        <v>3429</v>
      </c>
      <c r="B21" s="97">
        <v>2</v>
      </c>
      <c r="C21" s="97">
        <v>0</v>
      </c>
      <c r="D21" s="97">
        <v>0</v>
      </c>
      <c r="E21" s="65">
        <f t="shared" si="0"/>
        <v>2</v>
      </c>
      <c r="F21" s="41"/>
      <c r="G21" s="15"/>
      <c r="H21" s="15"/>
      <c r="I21" s="15"/>
    </row>
    <row r="22" spans="1:9" s="88" customFormat="1" ht="12" customHeight="1">
      <c r="A22" s="82" t="s">
        <v>3565</v>
      </c>
      <c r="B22" s="97">
        <v>291</v>
      </c>
      <c r="C22" s="97">
        <v>0</v>
      </c>
      <c r="D22" s="97">
        <v>0</v>
      </c>
      <c r="E22" s="65">
        <f t="shared" si="0"/>
        <v>291</v>
      </c>
      <c r="F22" s="41"/>
      <c r="G22" s="11"/>
      <c r="H22" s="11"/>
      <c r="I22" s="11"/>
    </row>
    <row r="23" spans="1:9" s="88" customFormat="1" ht="12" customHeight="1">
      <c r="A23" s="82" t="s">
        <v>3486</v>
      </c>
      <c r="B23" s="97">
        <v>16</v>
      </c>
      <c r="C23" s="97">
        <v>1</v>
      </c>
      <c r="D23" s="97">
        <v>0</v>
      </c>
      <c r="E23" s="65">
        <f t="shared" si="0"/>
        <v>17</v>
      </c>
      <c r="F23" s="41"/>
      <c r="G23" s="11"/>
      <c r="H23" s="11"/>
      <c r="I23" s="11"/>
    </row>
    <row r="24" spans="1:9" s="88" customFormat="1" ht="12" customHeight="1">
      <c r="A24" s="82" t="s">
        <v>3487</v>
      </c>
      <c r="B24" s="97">
        <v>28</v>
      </c>
      <c r="C24" s="97">
        <v>0</v>
      </c>
      <c r="D24" s="97">
        <v>0</v>
      </c>
      <c r="E24" s="65">
        <f t="shared" si="0"/>
        <v>28</v>
      </c>
      <c r="F24" s="41"/>
      <c r="G24" s="11"/>
      <c r="H24" s="11"/>
      <c r="I24" s="11"/>
    </row>
    <row r="25" spans="1:9" s="88" customFormat="1" ht="12" customHeight="1">
      <c r="A25" s="82" t="s">
        <v>3637</v>
      </c>
      <c r="B25" s="97">
        <v>2</v>
      </c>
      <c r="C25" s="97">
        <v>0</v>
      </c>
      <c r="D25" s="97">
        <v>0</v>
      </c>
      <c r="E25" s="65">
        <f t="shared" si="0"/>
        <v>2</v>
      </c>
      <c r="F25" s="41"/>
      <c r="G25" s="11"/>
      <c r="H25" s="11"/>
      <c r="I25" s="11"/>
    </row>
    <row r="26" spans="1:9" s="15" customFormat="1" ht="12" customHeight="1">
      <c r="A26" s="82" t="s">
        <v>3488</v>
      </c>
      <c r="B26" s="97">
        <v>9</v>
      </c>
      <c r="C26" s="97">
        <v>0</v>
      </c>
      <c r="D26" s="97">
        <v>0</v>
      </c>
      <c r="E26" s="65">
        <f t="shared" si="0"/>
        <v>9</v>
      </c>
      <c r="F26" s="41"/>
      <c r="G26" s="11"/>
      <c r="H26" s="11"/>
      <c r="I26" s="11"/>
    </row>
    <row r="27" spans="1:9" s="15" customFormat="1" ht="12" customHeight="1">
      <c r="A27" s="82" t="s">
        <v>3489</v>
      </c>
      <c r="B27" s="97">
        <v>9</v>
      </c>
      <c r="C27" s="97">
        <v>0</v>
      </c>
      <c r="D27" s="97">
        <v>0</v>
      </c>
      <c r="E27" s="65">
        <f t="shared" si="0"/>
        <v>9</v>
      </c>
      <c r="F27" s="41"/>
      <c r="G27" s="11"/>
      <c r="H27" s="11"/>
      <c r="I27" s="11"/>
    </row>
    <row r="28" spans="1:9" s="15" customFormat="1" ht="12" customHeight="1">
      <c r="A28" s="81" t="s">
        <v>3490</v>
      </c>
      <c r="B28" s="97">
        <v>8</v>
      </c>
      <c r="C28" s="97">
        <v>0</v>
      </c>
      <c r="D28" s="97">
        <v>0</v>
      </c>
      <c r="E28" s="65">
        <f t="shared" si="0"/>
        <v>8</v>
      </c>
      <c r="F28" s="41"/>
      <c r="G28" s="11"/>
      <c r="H28" s="11"/>
      <c r="I28" s="11"/>
    </row>
    <row r="29" spans="1:9" s="15" customFormat="1" ht="12" customHeight="1">
      <c r="A29" s="82" t="s">
        <v>3491</v>
      </c>
      <c r="B29" s="97">
        <v>25</v>
      </c>
      <c r="C29" s="97">
        <v>1</v>
      </c>
      <c r="D29" s="97">
        <v>0</v>
      </c>
      <c r="E29" s="65">
        <f t="shared" si="0"/>
        <v>26</v>
      </c>
      <c r="F29" s="41"/>
      <c r="G29" s="11"/>
      <c r="H29" s="11"/>
      <c r="I29" s="11"/>
    </row>
    <row r="30" spans="1:9" s="15" customFormat="1" ht="12" customHeight="1">
      <c r="A30" s="82" t="s">
        <v>3566</v>
      </c>
      <c r="B30" s="97">
        <v>57</v>
      </c>
      <c r="C30" s="97">
        <v>0</v>
      </c>
      <c r="D30" s="97">
        <v>0</v>
      </c>
      <c r="E30" s="65">
        <f t="shared" si="0"/>
        <v>57</v>
      </c>
      <c r="F30" s="41"/>
      <c r="G30" s="11"/>
      <c r="H30" s="11"/>
      <c r="I30" s="11"/>
    </row>
    <row r="31" spans="1:9" s="15" customFormat="1" ht="12" customHeight="1">
      <c r="A31" s="82" t="s">
        <v>3567</v>
      </c>
      <c r="B31" s="97">
        <v>33</v>
      </c>
      <c r="C31" s="97">
        <v>0</v>
      </c>
      <c r="D31" s="97">
        <v>0</v>
      </c>
      <c r="E31" s="65">
        <f t="shared" si="0"/>
        <v>33</v>
      </c>
      <c r="F31" s="41"/>
      <c r="G31" s="11"/>
      <c r="H31" s="11"/>
      <c r="I31" s="11"/>
    </row>
    <row r="32" spans="1:9" s="15" customFormat="1" ht="12" customHeight="1">
      <c r="A32" s="82" t="s">
        <v>3568</v>
      </c>
      <c r="B32" s="97">
        <v>37</v>
      </c>
      <c r="C32" s="97">
        <v>0</v>
      </c>
      <c r="D32" s="97">
        <v>0</v>
      </c>
      <c r="E32" s="65">
        <f t="shared" si="0"/>
        <v>37</v>
      </c>
      <c r="F32" s="41"/>
      <c r="G32" s="11"/>
      <c r="H32" s="11"/>
      <c r="I32" s="11"/>
    </row>
    <row r="33" spans="1:9" s="15" customFormat="1" ht="12" customHeight="1">
      <c r="A33" s="82" t="s">
        <v>3492</v>
      </c>
      <c r="B33" s="97">
        <v>6</v>
      </c>
      <c r="C33" s="97">
        <v>0</v>
      </c>
      <c r="D33" s="97">
        <v>0</v>
      </c>
      <c r="E33" s="65">
        <f t="shared" si="0"/>
        <v>6</v>
      </c>
      <c r="F33" s="41"/>
      <c r="G33" s="11"/>
      <c r="H33" s="11"/>
      <c r="I33" s="11"/>
    </row>
    <row r="34" spans="1:9" s="15" customFormat="1" ht="12" customHeight="1">
      <c r="A34" s="82" t="s">
        <v>3569</v>
      </c>
      <c r="B34" s="97">
        <v>319</v>
      </c>
      <c r="C34" s="97">
        <v>1</v>
      </c>
      <c r="D34" s="97">
        <v>1</v>
      </c>
      <c r="E34" s="65">
        <f t="shared" si="0"/>
        <v>321</v>
      </c>
      <c r="F34" s="40"/>
      <c r="G34" s="11"/>
      <c r="H34" s="11"/>
      <c r="I34" s="11"/>
    </row>
    <row r="35" spans="1:9" s="15" customFormat="1" ht="12" customHeight="1">
      <c r="A35" s="82" t="s">
        <v>3401</v>
      </c>
      <c r="B35" s="97">
        <v>19</v>
      </c>
      <c r="C35" s="97">
        <v>0</v>
      </c>
      <c r="D35" s="97">
        <v>0</v>
      </c>
      <c r="E35" s="65">
        <f t="shared" si="0"/>
        <v>19</v>
      </c>
      <c r="F35" s="41"/>
      <c r="G35" s="11"/>
      <c r="H35" s="11"/>
      <c r="I35" s="11"/>
    </row>
    <row r="36" spans="1:9" s="15" customFormat="1" ht="12" customHeight="1">
      <c r="A36" s="82" t="s">
        <v>3570</v>
      </c>
      <c r="B36" s="97">
        <v>7</v>
      </c>
      <c r="C36" s="97">
        <v>0</v>
      </c>
      <c r="D36" s="97">
        <v>0</v>
      </c>
      <c r="E36" s="65">
        <f t="shared" si="0"/>
        <v>7</v>
      </c>
      <c r="F36" s="41"/>
      <c r="G36" s="11"/>
      <c r="H36" s="11"/>
      <c r="I36" s="11"/>
    </row>
    <row r="37" spans="1:9" s="15" customFormat="1" ht="12" customHeight="1">
      <c r="A37" s="82" t="s">
        <v>3571</v>
      </c>
      <c r="B37" s="97">
        <v>1</v>
      </c>
      <c r="C37" s="97">
        <v>0</v>
      </c>
      <c r="D37" s="97">
        <v>0</v>
      </c>
      <c r="E37" s="65">
        <f t="shared" si="0"/>
        <v>1</v>
      </c>
      <c r="F37" s="41"/>
      <c r="G37" s="11"/>
      <c r="H37" s="11"/>
      <c r="I37" s="11"/>
    </row>
    <row r="38" spans="1:9" s="15" customFormat="1" ht="12" customHeight="1">
      <c r="A38" s="82" t="s">
        <v>3572</v>
      </c>
      <c r="B38" s="97">
        <v>21</v>
      </c>
      <c r="C38" s="97">
        <v>0</v>
      </c>
      <c r="D38" s="97">
        <v>0</v>
      </c>
      <c r="E38" s="65">
        <f t="shared" si="0"/>
        <v>21</v>
      </c>
      <c r="F38" s="41"/>
      <c r="G38" s="11"/>
      <c r="H38" s="11"/>
      <c r="I38" s="11"/>
    </row>
    <row r="39" spans="1:9" s="15" customFormat="1" ht="12" customHeight="1">
      <c r="A39" s="82" t="s">
        <v>3402</v>
      </c>
      <c r="B39" s="97">
        <v>118</v>
      </c>
      <c r="C39" s="97">
        <v>0</v>
      </c>
      <c r="D39" s="97">
        <v>0</v>
      </c>
      <c r="E39" s="65">
        <f t="shared" si="0"/>
        <v>118</v>
      </c>
      <c r="F39" s="41"/>
      <c r="G39" s="11"/>
      <c r="H39" s="11"/>
      <c r="I39" s="11"/>
    </row>
    <row r="40" spans="1:9" s="15" customFormat="1" ht="12" customHeight="1">
      <c r="A40" s="82" t="s">
        <v>3403</v>
      </c>
      <c r="B40" s="97">
        <v>31</v>
      </c>
      <c r="C40" s="97">
        <v>0</v>
      </c>
      <c r="D40" s="97">
        <v>0</v>
      </c>
      <c r="E40" s="65">
        <f t="shared" si="0"/>
        <v>31</v>
      </c>
      <c r="F40" s="41"/>
      <c r="G40" s="11"/>
      <c r="H40" s="11"/>
      <c r="I40" s="11"/>
    </row>
    <row r="41" spans="1:9" s="15" customFormat="1" ht="12" customHeight="1">
      <c r="A41" s="82" t="s">
        <v>3573</v>
      </c>
      <c r="B41" s="97">
        <v>454</v>
      </c>
      <c r="C41" s="97">
        <v>1</v>
      </c>
      <c r="D41" s="97">
        <v>0</v>
      </c>
      <c r="E41" s="65">
        <f t="shared" si="0"/>
        <v>455</v>
      </c>
      <c r="F41" s="41"/>
      <c r="G41" s="11"/>
      <c r="H41" s="11"/>
      <c r="I41" s="11"/>
    </row>
    <row r="42" spans="1:9" s="15" customFormat="1" ht="12" customHeight="1">
      <c r="A42" s="82" t="s">
        <v>3574</v>
      </c>
      <c r="B42" s="97">
        <v>6</v>
      </c>
      <c r="C42" s="97">
        <v>0</v>
      </c>
      <c r="D42" s="97">
        <v>0</v>
      </c>
      <c r="E42" s="65">
        <f t="shared" si="0"/>
        <v>6</v>
      </c>
      <c r="F42" s="41"/>
      <c r="G42" s="11"/>
      <c r="H42" s="11"/>
      <c r="I42" s="11"/>
    </row>
    <row r="43" spans="1:9" s="15" customFormat="1" ht="12" customHeight="1">
      <c r="A43" s="82"/>
      <c r="B43" s="97"/>
      <c r="C43" s="97"/>
      <c r="D43" s="97"/>
      <c r="E43" s="65"/>
      <c r="F43" s="41"/>
      <c r="G43" s="11"/>
      <c r="H43" s="11"/>
      <c r="I43" s="11"/>
    </row>
    <row r="44" spans="1:9" s="15" customFormat="1" ht="15" customHeight="1">
      <c r="E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A11" sqref="A11:D21"/>
    </sheetView>
  </sheetViews>
  <sheetFormatPr baseColWidth="10" defaultColWidth="11.44140625" defaultRowHeight="24.75" customHeight="1"/>
  <cols>
    <col min="1" max="1" width="58.6640625" style="11" customWidth="1"/>
    <col min="2" max="2" width="11.554687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4" t="s">
        <v>3649</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65">
        <f t="shared" ref="B9:D9" si="0">SUM(B11:B27)</f>
        <v>132</v>
      </c>
      <c r="C9" s="65">
        <f t="shared" si="0"/>
        <v>2</v>
      </c>
      <c r="D9" s="65">
        <f t="shared" si="0"/>
        <v>0</v>
      </c>
      <c r="E9" s="65">
        <f>SUM(E11:E27)</f>
        <v>134</v>
      </c>
      <c r="F9" s="10"/>
    </row>
    <row r="10" spans="1:9" s="8" customFormat="1" ht="9" customHeight="1">
      <c r="A10" s="62"/>
      <c r="B10" s="66"/>
      <c r="C10" s="66"/>
      <c r="D10" s="66"/>
      <c r="E10" s="65"/>
    </row>
    <row r="11" spans="1:9" s="88" customFormat="1" ht="12" customHeight="1">
      <c r="A11" s="82" t="s">
        <v>3563</v>
      </c>
      <c r="B11" s="97">
        <v>57</v>
      </c>
      <c r="C11" s="97">
        <v>2</v>
      </c>
      <c r="D11" s="97">
        <v>0</v>
      </c>
      <c r="E11" s="65">
        <f t="shared" ref="E11:E21" si="1">SUM(B11:D11)</f>
        <v>59</v>
      </c>
      <c r="F11" s="40"/>
      <c r="G11" s="15"/>
      <c r="H11" s="15"/>
      <c r="I11" s="15"/>
    </row>
    <row r="12" spans="1:9" s="88" customFormat="1" ht="12" customHeight="1">
      <c r="A12" s="93" t="s">
        <v>3564</v>
      </c>
      <c r="B12" s="97">
        <v>6</v>
      </c>
      <c r="C12" s="97">
        <v>0</v>
      </c>
      <c r="D12" s="97">
        <v>0</v>
      </c>
      <c r="E12" s="65">
        <f t="shared" si="1"/>
        <v>6</v>
      </c>
      <c r="F12" s="41"/>
      <c r="G12" s="15"/>
      <c r="H12" s="15"/>
      <c r="I12" s="15"/>
    </row>
    <row r="13" spans="1:9" s="88" customFormat="1" ht="12" customHeight="1">
      <c r="A13" s="93" t="s">
        <v>3400</v>
      </c>
      <c r="B13" s="97">
        <v>6</v>
      </c>
      <c r="C13" s="97">
        <v>0</v>
      </c>
      <c r="D13" s="97">
        <v>0</v>
      </c>
      <c r="E13" s="65">
        <f t="shared" si="1"/>
        <v>6</v>
      </c>
      <c r="F13" s="41"/>
      <c r="G13" s="15"/>
      <c r="H13" s="15"/>
      <c r="I13" s="15"/>
    </row>
    <row r="14" spans="1:9" s="88" customFormat="1" ht="12" customHeight="1">
      <c r="A14" s="82" t="s">
        <v>3429</v>
      </c>
      <c r="B14" s="97">
        <v>4</v>
      </c>
      <c r="C14" s="97">
        <v>0</v>
      </c>
      <c r="D14" s="97">
        <v>0</v>
      </c>
      <c r="E14" s="65">
        <f t="shared" si="1"/>
        <v>4</v>
      </c>
      <c r="F14" s="41"/>
      <c r="G14" s="15"/>
      <c r="H14" s="15"/>
      <c r="I14" s="15"/>
    </row>
    <row r="15" spans="1:9" s="88" customFormat="1" ht="12" customHeight="1">
      <c r="A15" s="93" t="s">
        <v>3565</v>
      </c>
      <c r="B15" s="97">
        <v>1</v>
      </c>
      <c r="C15" s="97">
        <v>0</v>
      </c>
      <c r="D15" s="97">
        <v>0</v>
      </c>
      <c r="E15" s="65">
        <f t="shared" si="1"/>
        <v>1</v>
      </c>
      <c r="F15" s="41"/>
      <c r="G15" s="15"/>
      <c r="H15" s="15"/>
      <c r="I15" s="15"/>
    </row>
    <row r="16" spans="1:9" s="88" customFormat="1" ht="12" customHeight="1">
      <c r="A16" s="93" t="s">
        <v>3568</v>
      </c>
      <c r="B16" s="97">
        <v>1</v>
      </c>
      <c r="C16" s="97">
        <v>0</v>
      </c>
      <c r="D16" s="97">
        <v>0</v>
      </c>
      <c r="E16" s="65">
        <f t="shared" si="1"/>
        <v>1</v>
      </c>
      <c r="F16" s="41"/>
      <c r="G16" s="15"/>
      <c r="H16" s="15"/>
      <c r="I16" s="15"/>
    </row>
    <row r="17" spans="1:9" s="15" customFormat="1" ht="12" customHeight="1">
      <c r="A17" s="93" t="s">
        <v>3569</v>
      </c>
      <c r="B17" s="97">
        <v>44</v>
      </c>
      <c r="C17" s="97">
        <v>0</v>
      </c>
      <c r="D17" s="97">
        <v>0</v>
      </c>
      <c r="E17" s="65">
        <f t="shared" si="1"/>
        <v>44</v>
      </c>
      <c r="F17" s="41"/>
      <c r="G17" s="11"/>
      <c r="H17" s="11"/>
      <c r="I17" s="11"/>
    </row>
    <row r="18" spans="1:9" s="15" customFormat="1" ht="12" customHeight="1">
      <c r="A18" s="93" t="s">
        <v>3401</v>
      </c>
      <c r="B18" s="97">
        <v>7</v>
      </c>
      <c r="C18" s="97">
        <v>0</v>
      </c>
      <c r="D18" s="97">
        <v>0</v>
      </c>
      <c r="E18" s="65">
        <f t="shared" si="1"/>
        <v>7</v>
      </c>
      <c r="F18" s="40"/>
      <c r="G18" s="11"/>
      <c r="H18" s="11"/>
      <c r="I18" s="11"/>
    </row>
    <row r="19" spans="1:9" s="15" customFormat="1" ht="12" customHeight="1">
      <c r="A19" s="82" t="s">
        <v>3402</v>
      </c>
      <c r="B19" s="97">
        <v>1</v>
      </c>
      <c r="C19" s="97">
        <v>0</v>
      </c>
      <c r="D19" s="97">
        <v>0</v>
      </c>
      <c r="E19" s="65">
        <f t="shared" si="1"/>
        <v>1</v>
      </c>
      <c r="F19" s="41"/>
      <c r="G19" s="11"/>
      <c r="H19" s="11"/>
      <c r="I19" s="11"/>
    </row>
    <row r="20" spans="1:9" s="15" customFormat="1" ht="12" customHeight="1">
      <c r="A20" s="82" t="s">
        <v>3403</v>
      </c>
      <c r="B20" s="97">
        <v>2</v>
      </c>
      <c r="C20" s="97">
        <v>0</v>
      </c>
      <c r="D20" s="97">
        <v>0</v>
      </c>
      <c r="E20" s="65">
        <f t="shared" si="1"/>
        <v>2</v>
      </c>
      <c r="F20" s="41"/>
      <c r="G20" s="11"/>
      <c r="H20" s="11"/>
      <c r="I20" s="11"/>
    </row>
    <row r="21" spans="1:9" s="15" customFormat="1" ht="12" customHeight="1">
      <c r="A21" s="93" t="s">
        <v>3573</v>
      </c>
      <c r="B21" s="249">
        <v>3</v>
      </c>
      <c r="C21" s="249">
        <v>0</v>
      </c>
      <c r="D21" s="249">
        <v>0</v>
      </c>
      <c r="E21" s="65">
        <f t="shared" si="1"/>
        <v>3</v>
      </c>
      <c r="F21" s="40"/>
      <c r="G21" s="11"/>
      <c r="H21" s="11"/>
      <c r="I21" s="11"/>
    </row>
    <row r="22" spans="1:9" s="15" customFormat="1" ht="12" customHeight="1">
      <c r="A22" s="93"/>
      <c r="B22" s="249"/>
      <c r="C22" s="249"/>
      <c r="D22" s="249"/>
      <c r="E22" s="65"/>
      <c r="F22" s="40"/>
      <c r="G22" s="11"/>
      <c r="H22" s="11"/>
      <c r="I22" s="11"/>
    </row>
    <row r="23" spans="1:9" s="15" customFormat="1" ht="12" customHeight="1">
      <c r="A23" s="93"/>
      <c r="B23" s="249"/>
      <c r="C23" s="249"/>
      <c r="D23" s="249"/>
      <c r="E23" s="65"/>
      <c r="F23" s="40"/>
      <c r="G23" s="11"/>
      <c r="H23" s="11"/>
      <c r="I23" s="11"/>
    </row>
    <row r="24" spans="1:9" s="15" customFormat="1" ht="12" customHeight="1">
      <c r="A24" s="93"/>
      <c r="B24" s="249"/>
      <c r="C24" s="249"/>
      <c r="D24" s="249"/>
      <c r="E24" s="65"/>
      <c r="F24" s="40"/>
      <c r="G24" s="11"/>
      <c r="H24" s="11"/>
      <c r="I24" s="11"/>
    </row>
    <row r="25" spans="1:9" s="15" customFormat="1" ht="12" customHeight="1">
      <c r="A25" s="93"/>
      <c r="B25" s="249"/>
      <c r="C25" s="249"/>
      <c r="D25" s="249"/>
      <c r="E25" s="65"/>
      <c r="F25" s="40"/>
      <c r="G25" s="11"/>
      <c r="H25" s="11"/>
      <c r="I25" s="11"/>
    </row>
    <row r="26" spans="1:9" s="15" customFormat="1" ht="12" customHeight="1">
      <c r="A26" s="93"/>
      <c r="B26" s="249"/>
      <c r="C26" s="249"/>
      <c r="D26" s="249"/>
      <c r="E26" s="65"/>
      <c r="F26" s="40"/>
      <c r="G26" s="11"/>
      <c r="H26" s="11"/>
      <c r="I26" s="11"/>
    </row>
    <row r="27" spans="1:9" s="15" customFormat="1" ht="12" customHeight="1">
      <c r="A27" s="93"/>
      <c r="B27" s="249"/>
      <c r="C27" s="249"/>
      <c r="D27" s="249"/>
      <c r="E27" s="65"/>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3"/>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24" activePane="bottomLeft" state="frozen"/>
      <selection pane="bottomLeft" activeCell="A25" sqref="A25:XFD27"/>
    </sheetView>
  </sheetViews>
  <sheetFormatPr baseColWidth="10" defaultColWidth="11.44140625" defaultRowHeight="24.75" customHeight="1"/>
  <cols>
    <col min="1" max="1" width="81" style="11" customWidth="1"/>
    <col min="2" max="2" width="11.6640625" style="11" customWidth="1"/>
    <col min="3" max="5" width="9.6640625" style="11" customWidth="1"/>
    <col min="6" max="6" width="13.554687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4" t="s">
        <v>3649</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83">
        <f>SUM(B11:B56)</f>
        <v>1843</v>
      </c>
      <c r="C9" s="83">
        <f>SUM(C11:C56)</f>
        <v>7</v>
      </c>
      <c r="D9" s="83">
        <f>SUM(D11:D56)</f>
        <v>1</v>
      </c>
      <c r="E9" s="83">
        <f>SUM(E11:E56)</f>
        <v>1851</v>
      </c>
    </row>
    <row r="10" spans="1:9" s="8" customFormat="1" ht="9" customHeight="1">
      <c r="A10" s="62"/>
      <c r="B10" s="84"/>
      <c r="C10" s="84"/>
      <c r="D10" s="84"/>
      <c r="E10" s="65"/>
    </row>
    <row r="11" spans="1:9" s="88" customFormat="1" ht="12" customHeight="1">
      <c r="A11" s="81" t="s">
        <v>3263</v>
      </c>
      <c r="B11" s="96">
        <v>14</v>
      </c>
      <c r="C11" s="96">
        <v>0</v>
      </c>
      <c r="D11" s="96">
        <v>0</v>
      </c>
      <c r="E11" s="83">
        <f t="shared" ref="E11:E49" si="0">SUM(B11:D11)</f>
        <v>14</v>
      </c>
      <c r="F11" s="11"/>
      <c r="G11" s="11"/>
      <c r="H11" s="11"/>
      <c r="I11" s="11"/>
    </row>
    <row r="12" spans="1:9" s="88" customFormat="1" ht="12" customHeight="1">
      <c r="A12" s="81" t="s">
        <v>3501</v>
      </c>
      <c r="B12" s="96">
        <v>3</v>
      </c>
      <c r="C12" s="96">
        <v>1</v>
      </c>
      <c r="D12" s="96">
        <v>0</v>
      </c>
      <c r="E12" s="83">
        <f t="shared" si="0"/>
        <v>4</v>
      </c>
      <c r="F12" s="11"/>
      <c r="G12" s="11"/>
      <c r="H12" s="11"/>
      <c r="I12" s="11"/>
    </row>
    <row r="13" spans="1:9" s="88" customFormat="1" ht="12" customHeight="1">
      <c r="A13" s="81" t="s">
        <v>3265</v>
      </c>
      <c r="B13" s="96">
        <v>9</v>
      </c>
      <c r="C13" s="96">
        <v>0</v>
      </c>
      <c r="D13" s="96">
        <v>0</v>
      </c>
      <c r="E13" s="83">
        <f t="shared" si="0"/>
        <v>9</v>
      </c>
      <c r="F13" s="11"/>
      <c r="G13" s="11"/>
      <c r="H13" s="11"/>
      <c r="I13" s="11"/>
    </row>
    <row r="14" spans="1:9" s="88" customFormat="1" ht="12" customHeight="1">
      <c r="A14" s="81" t="s">
        <v>3575</v>
      </c>
      <c r="B14" s="96">
        <v>4</v>
      </c>
      <c r="C14" s="96">
        <v>0</v>
      </c>
      <c r="D14" s="96">
        <v>0</v>
      </c>
      <c r="E14" s="83">
        <f t="shared" si="0"/>
        <v>4</v>
      </c>
      <c r="F14" s="11"/>
      <c r="G14" s="11"/>
      <c r="H14" s="11"/>
      <c r="I14" s="11"/>
    </row>
    <row r="15" spans="1:9" s="88" customFormat="1" ht="12" customHeight="1">
      <c r="A15" s="81" t="s">
        <v>3576</v>
      </c>
      <c r="B15" s="96">
        <v>10</v>
      </c>
      <c r="C15" s="96">
        <v>0</v>
      </c>
      <c r="D15" s="96">
        <v>0</v>
      </c>
      <c r="E15" s="83">
        <f t="shared" si="0"/>
        <v>10</v>
      </c>
      <c r="F15" s="11"/>
      <c r="G15" s="11"/>
      <c r="H15" s="11"/>
      <c r="I15" s="11"/>
    </row>
    <row r="16" spans="1:9" s="88" customFormat="1" ht="12" customHeight="1">
      <c r="A16" s="81" t="s">
        <v>3577</v>
      </c>
      <c r="B16" s="96">
        <v>426</v>
      </c>
      <c r="C16" s="96">
        <v>0</v>
      </c>
      <c r="D16" s="96">
        <v>0</v>
      </c>
      <c r="E16" s="83">
        <f t="shared" si="0"/>
        <v>426</v>
      </c>
      <c r="F16" s="11"/>
      <c r="G16" s="11"/>
      <c r="H16" s="11"/>
      <c r="I16" s="11"/>
    </row>
    <row r="17" spans="1:9" s="88" customFormat="1" ht="12" customHeight="1">
      <c r="A17" s="81" t="s">
        <v>3638</v>
      </c>
      <c r="B17" s="96">
        <v>1</v>
      </c>
      <c r="C17" s="96">
        <v>0</v>
      </c>
      <c r="D17" s="96">
        <v>0</v>
      </c>
      <c r="E17" s="83">
        <f t="shared" si="0"/>
        <v>1</v>
      </c>
      <c r="F17" s="11"/>
      <c r="G17" s="11"/>
      <c r="H17" s="11"/>
      <c r="I17" s="11"/>
    </row>
    <row r="18" spans="1:9" s="88" customFormat="1" ht="12" customHeight="1">
      <c r="A18" s="81" t="s">
        <v>3457</v>
      </c>
      <c r="B18" s="96">
        <v>3</v>
      </c>
      <c r="C18" s="96">
        <v>0</v>
      </c>
      <c r="D18" s="96">
        <v>0</v>
      </c>
      <c r="E18" s="83">
        <f t="shared" si="0"/>
        <v>3</v>
      </c>
      <c r="F18" s="11"/>
      <c r="G18" s="11"/>
      <c r="H18" s="11"/>
      <c r="I18" s="11"/>
    </row>
    <row r="19" spans="1:9" s="88" customFormat="1" ht="12" customHeight="1">
      <c r="A19" s="81" t="s">
        <v>3266</v>
      </c>
      <c r="B19" s="94">
        <v>19</v>
      </c>
      <c r="C19" s="94">
        <v>0</v>
      </c>
      <c r="D19" s="96">
        <v>0</v>
      </c>
      <c r="E19" s="83">
        <f t="shared" si="0"/>
        <v>19</v>
      </c>
      <c r="F19" s="11"/>
      <c r="G19" s="11"/>
      <c r="H19" s="11"/>
      <c r="I19" s="11"/>
    </row>
    <row r="20" spans="1:9" s="88" customFormat="1" ht="12" customHeight="1">
      <c r="A20" s="81" t="s">
        <v>3578</v>
      </c>
      <c r="B20" s="94">
        <v>23</v>
      </c>
      <c r="C20" s="94">
        <v>1</v>
      </c>
      <c r="D20" s="96">
        <v>0</v>
      </c>
      <c r="E20" s="83">
        <f t="shared" si="0"/>
        <v>24</v>
      </c>
      <c r="F20" s="11"/>
      <c r="G20" s="11"/>
      <c r="H20" s="11"/>
      <c r="I20" s="11"/>
    </row>
    <row r="21" spans="1:9" s="88" customFormat="1" ht="12" customHeight="1">
      <c r="A21" s="81" t="s">
        <v>3579</v>
      </c>
      <c r="B21" s="94">
        <v>9</v>
      </c>
      <c r="C21" s="94">
        <v>0</v>
      </c>
      <c r="D21" s="96">
        <v>0</v>
      </c>
      <c r="E21" s="83">
        <f t="shared" si="0"/>
        <v>9</v>
      </c>
      <c r="F21" s="11"/>
      <c r="G21" s="11"/>
      <c r="H21" s="11"/>
      <c r="I21" s="11"/>
    </row>
    <row r="22" spans="1:9" s="88" customFormat="1" ht="12" customHeight="1">
      <c r="A22" s="81" t="s">
        <v>3580</v>
      </c>
      <c r="B22" s="94">
        <v>15</v>
      </c>
      <c r="C22" s="94">
        <v>1</v>
      </c>
      <c r="D22" s="96">
        <v>0</v>
      </c>
      <c r="E22" s="83">
        <f t="shared" si="0"/>
        <v>16</v>
      </c>
      <c r="F22" s="11"/>
      <c r="G22" s="11"/>
      <c r="H22" s="11"/>
      <c r="I22" s="11"/>
    </row>
    <row r="23" spans="1:9" s="88" customFormat="1" ht="12" customHeight="1">
      <c r="A23" s="81" t="s">
        <v>3267</v>
      </c>
      <c r="B23" s="94">
        <v>11</v>
      </c>
      <c r="C23" s="94">
        <v>0</v>
      </c>
      <c r="D23" s="96">
        <v>0</v>
      </c>
      <c r="E23" s="83">
        <f t="shared" si="0"/>
        <v>11</v>
      </c>
      <c r="F23" s="11"/>
      <c r="G23" s="11"/>
      <c r="H23" s="11"/>
      <c r="I23" s="11"/>
    </row>
    <row r="24" spans="1:9" s="88" customFormat="1" ht="12" customHeight="1">
      <c r="A24" s="81" t="s">
        <v>3581</v>
      </c>
      <c r="B24" s="96">
        <v>19</v>
      </c>
      <c r="C24" s="96">
        <v>0</v>
      </c>
      <c r="D24" s="96">
        <v>0</v>
      </c>
      <c r="E24" s="83">
        <f t="shared" si="0"/>
        <v>19</v>
      </c>
      <c r="F24" s="11"/>
      <c r="G24" s="11"/>
      <c r="H24" s="11"/>
      <c r="I24" s="11"/>
    </row>
    <row r="25" spans="1:9" s="15" customFormat="1" ht="19.8" customHeight="1">
      <c r="A25" s="81" t="s">
        <v>3582</v>
      </c>
      <c r="B25" s="96">
        <v>31</v>
      </c>
      <c r="C25" s="96">
        <v>0</v>
      </c>
      <c r="D25" s="96">
        <v>0</v>
      </c>
      <c r="E25" s="83">
        <f t="shared" si="0"/>
        <v>31</v>
      </c>
      <c r="F25" s="11"/>
      <c r="G25" s="11"/>
      <c r="H25" s="11"/>
      <c r="I25" s="11"/>
    </row>
    <row r="26" spans="1:9" s="15" customFormat="1" ht="19.8" customHeight="1">
      <c r="A26" s="81" t="s">
        <v>3583</v>
      </c>
      <c r="B26" s="96">
        <v>72</v>
      </c>
      <c r="C26" s="96">
        <v>0</v>
      </c>
      <c r="D26" s="96">
        <v>0</v>
      </c>
      <c r="E26" s="83">
        <f t="shared" si="0"/>
        <v>72</v>
      </c>
      <c r="F26" s="11"/>
      <c r="G26" s="11"/>
      <c r="H26" s="11"/>
      <c r="I26" s="11"/>
    </row>
    <row r="27" spans="1:9" s="15" customFormat="1" ht="19.8" customHeight="1">
      <c r="A27" s="81" t="s">
        <v>3584</v>
      </c>
      <c r="B27" s="96">
        <v>106</v>
      </c>
      <c r="C27" s="96">
        <v>0</v>
      </c>
      <c r="D27" s="96">
        <v>0</v>
      </c>
      <c r="E27" s="83">
        <f t="shared" si="0"/>
        <v>106</v>
      </c>
      <c r="F27" s="11"/>
      <c r="G27" s="11"/>
      <c r="H27" s="11"/>
      <c r="I27" s="11"/>
    </row>
    <row r="28" spans="1:9" s="15" customFormat="1" ht="22.2" customHeight="1">
      <c r="A28" s="81" t="s">
        <v>3651</v>
      </c>
      <c r="B28" s="96">
        <v>1</v>
      </c>
      <c r="C28" s="96">
        <v>0</v>
      </c>
      <c r="D28" s="96">
        <v>0</v>
      </c>
      <c r="E28" s="83">
        <f t="shared" si="0"/>
        <v>1</v>
      </c>
      <c r="F28" s="11"/>
      <c r="G28" s="11"/>
      <c r="H28" s="11"/>
      <c r="I28" s="11"/>
    </row>
    <row r="29" spans="1:9" s="15" customFormat="1" ht="12" customHeight="1">
      <c r="A29" s="81" t="s">
        <v>3268</v>
      </c>
      <c r="B29" s="96">
        <v>17</v>
      </c>
      <c r="C29" s="96">
        <v>1</v>
      </c>
      <c r="D29" s="96">
        <v>0</v>
      </c>
      <c r="E29" s="83">
        <f t="shared" si="0"/>
        <v>18</v>
      </c>
      <c r="F29" s="11"/>
      <c r="G29" s="11"/>
      <c r="H29" s="11"/>
      <c r="I29" s="11"/>
    </row>
    <row r="30" spans="1:9" s="15" customFormat="1" ht="12" customHeight="1">
      <c r="A30" s="81" t="s">
        <v>3585</v>
      </c>
      <c r="B30" s="96">
        <v>60</v>
      </c>
      <c r="C30" s="96">
        <v>1</v>
      </c>
      <c r="D30" s="96">
        <v>0</v>
      </c>
      <c r="E30" s="83">
        <f t="shared" si="0"/>
        <v>61</v>
      </c>
      <c r="F30" s="11"/>
      <c r="G30" s="11"/>
      <c r="H30" s="11"/>
      <c r="I30" s="11"/>
    </row>
    <row r="31" spans="1:9" s="15" customFormat="1" ht="12" customHeight="1">
      <c r="A31" s="81" t="s">
        <v>3586</v>
      </c>
      <c r="B31" s="96">
        <v>166</v>
      </c>
      <c r="C31" s="96">
        <v>0</v>
      </c>
      <c r="D31" s="96">
        <v>0</v>
      </c>
      <c r="E31" s="83">
        <f t="shared" si="0"/>
        <v>166</v>
      </c>
      <c r="F31" s="11"/>
      <c r="G31" s="11"/>
      <c r="H31" s="11"/>
      <c r="I31" s="11"/>
    </row>
    <row r="32" spans="1:9" s="15" customFormat="1" ht="12" customHeight="1">
      <c r="A32" s="81" t="s">
        <v>3269</v>
      </c>
      <c r="B32" s="96">
        <v>11</v>
      </c>
      <c r="C32" s="96">
        <v>1</v>
      </c>
      <c r="D32" s="96">
        <v>0</v>
      </c>
      <c r="E32" s="83">
        <f t="shared" si="0"/>
        <v>12</v>
      </c>
      <c r="F32" s="11"/>
      <c r="G32" s="11"/>
      <c r="H32" s="11"/>
      <c r="I32" s="11"/>
    </row>
    <row r="33" spans="1:9" s="15" customFormat="1" ht="12" customHeight="1">
      <c r="A33" s="81" t="s">
        <v>3620</v>
      </c>
      <c r="B33" s="96">
        <v>1</v>
      </c>
      <c r="C33" s="96">
        <v>0</v>
      </c>
      <c r="D33" s="96">
        <v>0</v>
      </c>
      <c r="E33" s="83">
        <f t="shared" si="0"/>
        <v>1</v>
      </c>
      <c r="F33" s="11"/>
      <c r="G33" s="11"/>
      <c r="H33" s="11"/>
      <c r="I33" s="11"/>
    </row>
    <row r="34" spans="1:9" s="15" customFormat="1" ht="12" customHeight="1">
      <c r="A34" s="81" t="s">
        <v>3270</v>
      </c>
      <c r="B34" s="96">
        <v>27</v>
      </c>
      <c r="C34" s="96">
        <v>0</v>
      </c>
      <c r="D34" s="96">
        <v>0</v>
      </c>
      <c r="E34" s="83">
        <f t="shared" si="0"/>
        <v>27</v>
      </c>
      <c r="F34" s="11"/>
      <c r="G34" s="11"/>
      <c r="H34" s="11"/>
      <c r="I34" s="11"/>
    </row>
    <row r="35" spans="1:9" s="15" customFormat="1" ht="12" customHeight="1">
      <c r="A35" s="81" t="s">
        <v>3271</v>
      </c>
      <c r="B35" s="96">
        <v>14</v>
      </c>
      <c r="C35" s="96">
        <v>0</v>
      </c>
      <c r="D35" s="96">
        <v>0</v>
      </c>
      <c r="E35" s="83">
        <f t="shared" si="0"/>
        <v>14</v>
      </c>
      <c r="F35" s="11"/>
      <c r="G35" s="11"/>
      <c r="H35" s="11"/>
      <c r="I35" s="11"/>
    </row>
    <row r="36" spans="1:9" s="15" customFormat="1" ht="12" customHeight="1">
      <c r="A36" s="81" t="s">
        <v>3272</v>
      </c>
      <c r="B36" s="96">
        <v>238</v>
      </c>
      <c r="C36" s="96">
        <v>0</v>
      </c>
      <c r="D36" s="96">
        <v>0</v>
      </c>
      <c r="E36" s="83">
        <f t="shared" si="0"/>
        <v>238</v>
      </c>
      <c r="F36" s="11"/>
      <c r="G36" s="11"/>
      <c r="H36" s="11"/>
      <c r="I36" s="11"/>
    </row>
    <row r="37" spans="1:9" s="15" customFormat="1" ht="12" customHeight="1">
      <c r="A37" s="81" t="s">
        <v>3273</v>
      </c>
      <c r="B37" s="96">
        <v>44</v>
      </c>
      <c r="C37" s="96">
        <v>0</v>
      </c>
      <c r="D37" s="96">
        <v>0</v>
      </c>
      <c r="E37" s="83">
        <f t="shared" si="0"/>
        <v>44</v>
      </c>
      <c r="F37" s="11"/>
      <c r="G37" s="11"/>
      <c r="H37" s="11"/>
      <c r="I37" s="11"/>
    </row>
    <row r="38" spans="1:9" s="15" customFormat="1" ht="12" customHeight="1">
      <c r="A38" s="81" t="s">
        <v>3274</v>
      </c>
      <c r="B38" s="96">
        <v>175</v>
      </c>
      <c r="C38" s="96">
        <v>0</v>
      </c>
      <c r="D38" s="96">
        <v>0</v>
      </c>
      <c r="E38" s="83">
        <f t="shared" si="0"/>
        <v>175</v>
      </c>
      <c r="F38" s="11"/>
      <c r="G38" s="11"/>
      <c r="H38" s="11"/>
      <c r="I38" s="11"/>
    </row>
    <row r="39" spans="1:9" s="15" customFormat="1" ht="12" customHeight="1">
      <c r="A39" s="81" t="s">
        <v>3275</v>
      </c>
      <c r="B39" s="96">
        <v>89</v>
      </c>
      <c r="C39" s="96">
        <v>0</v>
      </c>
      <c r="D39" s="96">
        <v>0</v>
      </c>
      <c r="E39" s="83">
        <f t="shared" si="0"/>
        <v>89</v>
      </c>
      <c r="F39" s="11"/>
      <c r="G39" s="11"/>
      <c r="H39" s="11"/>
      <c r="I39" s="11"/>
    </row>
    <row r="40" spans="1:9" s="15" customFormat="1" ht="12" customHeight="1">
      <c r="A40" s="81" t="s">
        <v>3276</v>
      </c>
      <c r="B40" s="96">
        <v>43</v>
      </c>
      <c r="C40" s="96">
        <v>0</v>
      </c>
      <c r="D40" s="96">
        <v>0</v>
      </c>
      <c r="E40" s="83">
        <f t="shared" si="0"/>
        <v>43</v>
      </c>
      <c r="F40" s="11"/>
      <c r="G40" s="11"/>
      <c r="H40" s="11"/>
      <c r="I40" s="11"/>
    </row>
    <row r="41" spans="1:9" s="15" customFormat="1" ht="12" customHeight="1">
      <c r="A41" s="81" t="s">
        <v>3277</v>
      </c>
      <c r="B41" s="96">
        <v>40</v>
      </c>
      <c r="C41" s="96">
        <v>0</v>
      </c>
      <c r="D41" s="96">
        <v>0</v>
      </c>
      <c r="E41" s="83">
        <f t="shared" si="0"/>
        <v>40</v>
      </c>
      <c r="F41" s="11"/>
      <c r="G41" s="11"/>
      <c r="H41" s="11"/>
      <c r="I41" s="11"/>
    </row>
    <row r="42" spans="1:9" s="15" customFormat="1" ht="12" customHeight="1">
      <c r="A42" s="81" t="s">
        <v>3587</v>
      </c>
      <c r="B42" s="96">
        <v>65</v>
      </c>
      <c r="C42" s="96">
        <v>0</v>
      </c>
      <c r="D42" s="96">
        <v>0</v>
      </c>
      <c r="E42" s="83">
        <f t="shared" si="0"/>
        <v>65</v>
      </c>
      <c r="F42" s="11"/>
      <c r="G42" s="11"/>
      <c r="H42" s="11"/>
      <c r="I42" s="11"/>
    </row>
    <row r="43" spans="1:9" s="15" customFormat="1" ht="12" customHeight="1">
      <c r="A43" s="81" t="s">
        <v>3278</v>
      </c>
      <c r="B43" s="96">
        <v>41</v>
      </c>
      <c r="C43" s="96">
        <v>0</v>
      </c>
      <c r="D43" s="96">
        <v>0</v>
      </c>
      <c r="E43" s="83">
        <f t="shared" si="0"/>
        <v>41</v>
      </c>
      <c r="F43" s="11"/>
      <c r="G43" s="11"/>
      <c r="H43" s="11"/>
      <c r="I43" s="11"/>
    </row>
    <row r="44" spans="1:9" s="15" customFormat="1" ht="12" customHeight="1">
      <c r="A44" s="81" t="s">
        <v>3459</v>
      </c>
      <c r="B44" s="96">
        <v>3</v>
      </c>
      <c r="C44" s="96">
        <v>0</v>
      </c>
      <c r="D44" s="96">
        <v>0</v>
      </c>
      <c r="E44" s="83">
        <f t="shared" si="0"/>
        <v>3</v>
      </c>
      <c r="F44" s="11"/>
      <c r="G44" s="11"/>
      <c r="H44" s="11"/>
      <c r="I44" s="11"/>
    </row>
    <row r="45" spans="1:9" s="15" customFormat="1" ht="22.2" customHeight="1">
      <c r="A45" s="81" t="s">
        <v>3588</v>
      </c>
      <c r="B45" s="96">
        <v>1</v>
      </c>
      <c r="C45" s="96">
        <v>0</v>
      </c>
      <c r="D45" s="96">
        <v>0</v>
      </c>
      <c r="E45" s="83">
        <f t="shared" si="0"/>
        <v>1</v>
      </c>
      <c r="F45" s="11"/>
      <c r="G45" s="11"/>
      <c r="H45" s="11"/>
      <c r="I45" s="11"/>
    </row>
    <row r="46" spans="1:9" s="15" customFormat="1" ht="22.2" customHeight="1">
      <c r="A46" s="81" t="s">
        <v>3589</v>
      </c>
      <c r="B46" s="96">
        <v>14</v>
      </c>
      <c r="C46" s="96">
        <v>0</v>
      </c>
      <c r="D46" s="96">
        <v>0</v>
      </c>
      <c r="E46" s="83">
        <f t="shared" si="0"/>
        <v>14</v>
      </c>
      <c r="F46" s="11"/>
      <c r="G46" s="11"/>
      <c r="H46" s="11"/>
      <c r="I46" s="11"/>
    </row>
    <row r="47" spans="1:9" s="15" customFormat="1" ht="12" customHeight="1">
      <c r="A47" s="81" t="s">
        <v>3590</v>
      </c>
      <c r="B47" s="96">
        <v>2</v>
      </c>
      <c r="C47" s="96">
        <v>0</v>
      </c>
      <c r="D47" s="96">
        <v>0</v>
      </c>
      <c r="E47" s="83">
        <f t="shared" si="0"/>
        <v>2</v>
      </c>
      <c r="F47" s="11"/>
      <c r="G47" s="11"/>
      <c r="H47" s="11"/>
      <c r="I47" s="11"/>
    </row>
    <row r="48" spans="1:9" s="15" customFormat="1" ht="12" customHeight="1">
      <c r="A48" s="81" t="s">
        <v>3507</v>
      </c>
      <c r="B48" s="96">
        <v>7</v>
      </c>
      <c r="C48" s="96">
        <v>0</v>
      </c>
      <c r="D48" s="96">
        <v>0</v>
      </c>
      <c r="E48" s="83">
        <f t="shared" si="0"/>
        <v>7</v>
      </c>
      <c r="F48" s="11"/>
      <c r="G48" s="11"/>
      <c r="H48" s="11"/>
      <c r="I48" s="11"/>
    </row>
    <row r="49" spans="1:9" s="15" customFormat="1" ht="12" customHeight="1">
      <c r="A49" s="81" t="s">
        <v>3279</v>
      </c>
      <c r="B49" s="96">
        <v>9</v>
      </c>
      <c r="C49" s="96">
        <v>1</v>
      </c>
      <c r="D49" s="96">
        <v>1</v>
      </c>
      <c r="E49" s="83">
        <f t="shared" si="0"/>
        <v>11</v>
      </c>
      <c r="F49" s="11"/>
      <c r="G49" s="11"/>
      <c r="H49" s="11"/>
      <c r="I49" s="11"/>
    </row>
    <row r="50" spans="1:9" s="15" customFormat="1" ht="21.6" customHeight="1">
      <c r="A50" s="81"/>
      <c r="B50" s="96"/>
      <c r="C50" s="96"/>
      <c r="D50" s="96"/>
      <c r="E50" s="83"/>
      <c r="F50" s="11"/>
      <c r="G50" s="11"/>
      <c r="H50" s="11"/>
      <c r="I50" s="11"/>
    </row>
    <row r="51" spans="1:9" s="15" customFormat="1" ht="12" customHeight="1">
      <c r="A51" s="81"/>
      <c r="B51" s="96"/>
      <c r="C51" s="96"/>
      <c r="D51" s="96"/>
      <c r="E51" s="83"/>
      <c r="F51" s="11"/>
      <c r="G51" s="11"/>
      <c r="H51" s="11"/>
      <c r="I51" s="11"/>
    </row>
    <row r="52" spans="1:9" s="15" customFormat="1" ht="12" customHeight="1">
      <c r="A52" s="81"/>
      <c r="B52" s="96"/>
      <c r="C52" s="96"/>
      <c r="D52" s="96"/>
      <c r="E52" s="83"/>
      <c r="F52" s="11"/>
      <c r="G52" s="11"/>
      <c r="H52" s="11"/>
      <c r="I52" s="11"/>
    </row>
    <row r="53" spans="1:9" s="15" customFormat="1" ht="12" customHeight="1">
      <c r="A53" s="81"/>
      <c r="B53" s="97"/>
      <c r="C53" s="97"/>
      <c r="D53" s="97"/>
      <c r="E53" s="83"/>
      <c r="F53" s="11"/>
      <c r="G53" s="11"/>
      <c r="H53" s="11"/>
      <c r="I53" s="11"/>
    </row>
    <row r="54" spans="1:9" s="15" customFormat="1" ht="12" customHeight="1">
      <c r="A54" s="81"/>
      <c r="B54" s="97"/>
      <c r="C54" s="97"/>
      <c r="D54" s="97"/>
      <c r="E54" s="83"/>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9" activePane="bottomLeft" state="frozen"/>
      <selection pane="bottomLeft" activeCell="A10" sqref="A10:XFD36"/>
    </sheetView>
  </sheetViews>
  <sheetFormatPr baseColWidth="10" defaultColWidth="11.44140625" defaultRowHeight="24.75" customHeight="1"/>
  <cols>
    <col min="1" max="1" width="79.44140625" style="11" customWidth="1"/>
    <col min="2" max="2" width="11.6640625" style="11" customWidth="1"/>
    <col min="3" max="5" width="9.6640625" style="11" customWidth="1"/>
    <col min="6" max="6" width="14.3320312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4" t="s">
        <v>3649</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83">
        <f>SUM(B11:B50)</f>
        <v>132</v>
      </c>
      <c r="C9" s="83">
        <f>SUM(C11:C50)</f>
        <v>2</v>
      </c>
      <c r="D9" s="83">
        <f>SUM(D11:D50)</f>
        <v>0</v>
      </c>
      <c r="E9" s="83">
        <f>SUM(E11:E50)</f>
        <v>134</v>
      </c>
    </row>
    <row r="10" spans="1:9" s="8" customFormat="1" ht="12.6" customHeight="1">
      <c r="A10" s="62"/>
      <c r="B10" s="84"/>
      <c r="C10" s="84"/>
      <c r="D10" s="84"/>
      <c r="E10" s="65"/>
    </row>
    <row r="11" spans="1:9" s="88" customFormat="1" ht="12.6" customHeight="1">
      <c r="A11" s="81" t="s">
        <v>3263</v>
      </c>
      <c r="B11" s="96">
        <v>1</v>
      </c>
      <c r="C11" s="96">
        <v>0</v>
      </c>
      <c r="D11" s="96">
        <v>0</v>
      </c>
      <c r="E11" s="65">
        <f t="shared" ref="E11:E30" si="0">SUM(B11:D11)</f>
        <v>1</v>
      </c>
      <c r="F11" s="11"/>
      <c r="G11" s="11"/>
      <c r="H11" s="11"/>
      <c r="I11" s="11"/>
    </row>
    <row r="12" spans="1:9" s="88" customFormat="1" ht="12.6" customHeight="1">
      <c r="A12" s="81" t="s">
        <v>3578</v>
      </c>
      <c r="B12" s="96">
        <v>1</v>
      </c>
      <c r="C12" s="96">
        <v>0</v>
      </c>
      <c r="D12" s="96">
        <v>0</v>
      </c>
      <c r="E12" s="65">
        <f t="shared" si="0"/>
        <v>1</v>
      </c>
      <c r="F12" s="11"/>
      <c r="G12" s="11"/>
      <c r="H12" s="11"/>
      <c r="I12" s="11"/>
    </row>
    <row r="13" spans="1:9" s="88" customFormat="1" ht="12.6" customHeight="1">
      <c r="A13" s="81" t="s">
        <v>3579</v>
      </c>
      <c r="B13" s="96">
        <v>1</v>
      </c>
      <c r="C13" s="96">
        <v>0</v>
      </c>
      <c r="D13" s="96">
        <v>0</v>
      </c>
      <c r="E13" s="65">
        <f t="shared" si="0"/>
        <v>1</v>
      </c>
      <c r="F13" s="11"/>
      <c r="G13" s="11"/>
      <c r="H13" s="11"/>
      <c r="I13" s="11"/>
    </row>
    <row r="14" spans="1:9" s="88" customFormat="1" ht="12.6" customHeight="1">
      <c r="A14" s="81" t="s">
        <v>3580</v>
      </c>
      <c r="B14" s="96">
        <v>2</v>
      </c>
      <c r="C14" s="96">
        <v>0</v>
      </c>
      <c r="D14" s="96">
        <v>0</v>
      </c>
      <c r="E14" s="65">
        <f t="shared" si="0"/>
        <v>2</v>
      </c>
      <c r="F14" s="11"/>
      <c r="G14" s="11"/>
      <c r="H14" s="11"/>
      <c r="I14" s="11"/>
    </row>
    <row r="15" spans="1:9" s="88" customFormat="1" ht="12.6" customHeight="1">
      <c r="A15" s="81" t="s">
        <v>3267</v>
      </c>
      <c r="B15" s="96">
        <v>2</v>
      </c>
      <c r="C15" s="96">
        <v>0</v>
      </c>
      <c r="D15" s="96">
        <v>0</v>
      </c>
      <c r="E15" s="65">
        <f t="shared" si="0"/>
        <v>2</v>
      </c>
      <c r="F15" s="11"/>
      <c r="G15" s="11"/>
      <c r="H15" s="11"/>
      <c r="I15" s="11"/>
    </row>
    <row r="16" spans="1:9" s="88" customFormat="1" ht="12.6" customHeight="1">
      <c r="A16" s="81" t="s">
        <v>3582</v>
      </c>
      <c r="B16" s="96">
        <v>54</v>
      </c>
      <c r="C16" s="96">
        <v>1</v>
      </c>
      <c r="D16" s="96">
        <v>0</v>
      </c>
      <c r="E16" s="65">
        <f t="shared" si="0"/>
        <v>55</v>
      </c>
      <c r="F16" s="11"/>
      <c r="G16" s="11"/>
      <c r="H16" s="11"/>
      <c r="I16" s="11"/>
    </row>
    <row r="17" spans="1:9" s="88" customFormat="1" ht="12.6" customHeight="1">
      <c r="A17" s="81" t="s">
        <v>3584</v>
      </c>
      <c r="B17" s="96">
        <v>1</v>
      </c>
      <c r="C17" s="96">
        <v>1</v>
      </c>
      <c r="D17" s="96">
        <v>0</v>
      </c>
      <c r="E17" s="65">
        <f t="shared" si="0"/>
        <v>2</v>
      </c>
      <c r="F17" s="11"/>
      <c r="G17" s="11"/>
      <c r="H17" s="11"/>
      <c r="I17" s="11"/>
    </row>
    <row r="18" spans="1:9" s="88" customFormat="1" ht="12.6" customHeight="1">
      <c r="A18" s="81" t="s">
        <v>3268</v>
      </c>
      <c r="B18" s="96">
        <v>2</v>
      </c>
      <c r="C18" s="96">
        <v>0</v>
      </c>
      <c r="D18" s="96">
        <v>0</v>
      </c>
      <c r="E18" s="65">
        <f t="shared" si="0"/>
        <v>2</v>
      </c>
      <c r="F18" s="11"/>
      <c r="G18" s="11"/>
      <c r="H18" s="11"/>
      <c r="I18" s="11"/>
    </row>
    <row r="19" spans="1:9" s="88" customFormat="1" ht="12.6" customHeight="1">
      <c r="A19" s="81" t="s">
        <v>3585</v>
      </c>
      <c r="B19" s="96">
        <v>1</v>
      </c>
      <c r="C19" s="96">
        <v>0</v>
      </c>
      <c r="D19" s="96">
        <v>0</v>
      </c>
      <c r="E19" s="65">
        <f t="shared" si="0"/>
        <v>1</v>
      </c>
      <c r="F19" s="11"/>
      <c r="G19" s="11"/>
      <c r="H19" s="11"/>
      <c r="I19" s="11"/>
    </row>
    <row r="20" spans="1:9" s="88" customFormat="1" ht="12.6" customHeight="1">
      <c r="A20" s="81" t="s">
        <v>3586</v>
      </c>
      <c r="B20" s="96">
        <v>34</v>
      </c>
      <c r="C20" s="96">
        <v>0</v>
      </c>
      <c r="D20" s="96">
        <v>0</v>
      </c>
      <c r="E20" s="65">
        <f t="shared" si="0"/>
        <v>34</v>
      </c>
      <c r="F20" s="11"/>
      <c r="G20" s="11"/>
      <c r="H20" s="11"/>
      <c r="I20" s="11"/>
    </row>
    <row r="21" spans="1:9" s="88" customFormat="1" ht="12.6" customHeight="1">
      <c r="A21" s="81" t="s">
        <v>3271</v>
      </c>
      <c r="B21" s="96">
        <v>4</v>
      </c>
      <c r="C21" s="96">
        <v>0</v>
      </c>
      <c r="D21" s="96">
        <v>0</v>
      </c>
      <c r="E21" s="65">
        <f t="shared" si="0"/>
        <v>4</v>
      </c>
      <c r="F21" s="11"/>
      <c r="G21" s="11"/>
      <c r="H21" s="11"/>
      <c r="I21" s="11"/>
    </row>
    <row r="22" spans="1:9" s="88" customFormat="1" ht="12.6" customHeight="1">
      <c r="A22" s="81" t="s">
        <v>3272</v>
      </c>
      <c r="B22" s="96">
        <v>14</v>
      </c>
      <c r="C22" s="96">
        <v>0</v>
      </c>
      <c r="D22" s="96">
        <v>0</v>
      </c>
      <c r="E22" s="65">
        <f t="shared" si="0"/>
        <v>14</v>
      </c>
      <c r="F22" s="11"/>
      <c r="G22" s="11"/>
      <c r="H22" s="11"/>
      <c r="I22" s="11"/>
    </row>
    <row r="23" spans="1:9" s="88" customFormat="1" ht="12.6" customHeight="1">
      <c r="A23" s="81" t="s">
        <v>3274</v>
      </c>
      <c r="B23" s="96">
        <v>1</v>
      </c>
      <c r="C23" s="96">
        <v>0</v>
      </c>
      <c r="D23" s="96">
        <v>0</v>
      </c>
      <c r="E23" s="65">
        <f t="shared" si="0"/>
        <v>1</v>
      </c>
      <c r="F23" s="11"/>
      <c r="G23" s="11"/>
      <c r="H23" s="11"/>
      <c r="I23" s="11"/>
    </row>
    <row r="24" spans="1:9" s="88" customFormat="1" ht="12.6" customHeight="1">
      <c r="A24" s="81" t="s">
        <v>3275</v>
      </c>
      <c r="B24" s="96">
        <v>2</v>
      </c>
      <c r="C24" s="96">
        <v>0</v>
      </c>
      <c r="D24" s="96">
        <v>0</v>
      </c>
      <c r="E24" s="65">
        <f t="shared" si="0"/>
        <v>2</v>
      </c>
      <c r="F24" s="11"/>
      <c r="G24" s="11"/>
      <c r="H24" s="11"/>
      <c r="I24" s="11"/>
    </row>
    <row r="25" spans="1:9" s="88" customFormat="1" ht="12.6" customHeight="1">
      <c r="A25" s="81" t="s">
        <v>3277</v>
      </c>
      <c r="B25" s="96">
        <v>1</v>
      </c>
      <c r="C25" s="96">
        <v>0</v>
      </c>
      <c r="D25" s="96">
        <v>0</v>
      </c>
      <c r="E25" s="65">
        <f t="shared" si="0"/>
        <v>1</v>
      </c>
      <c r="F25" s="11"/>
      <c r="G25" s="11"/>
      <c r="H25" s="11"/>
      <c r="I25" s="11"/>
    </row>
    <row r="26" spans="1:9" s="88" customFormat="1" ht="12.6" customHeight="1">
      <c r="A26" s="81" t="s">
        <v>3587</v>
      </c>
      <c r="B26" s="96">
        <v>5</v>
      </c>
      <c r="C26" s="96">
        <v>0</v>
      </c>
      <c r="D26" s="96">
        <v>0</v>
      </c>
      <c r="E26" s="65">
        <f t="shared" si="0"/>
        <v>5</v>
      </c>
      <c r="F26" s="11"/>
      <c r="G26" s="11"/>
      <c r="H26" s="11"/>
      <c r="I26" s="11"/>
    </row>
    <row r="27" spans="1:9" s="88" customFormat="1" ht="12.6" customHeight="1">
      <c r="A27" s="81" t="s">
        <v>3278</v>
      </c>
      <c r="B27" s="96">
        <v>3</v>
      </c>
      <c r="C27" s="96">
        <v>0</v>
      </c>
      <c r="D27" s="96">
        <v>0</v>
      </c>
      <c r="E27" s="65">
        <f t="shared" si="0"/>
        <v>3</v>
      </c>
      <c r="F27" s="11"/>
      <c r="G27" s="11"/>
      <c r="H27" s="11"/>
      <c r="I27" s="11"/>
    </row>
    <row r="28" spans="1:9" s="88" customFormat="1" ht="12.6" customHeight="1">
      <c r="A28" s="81" t="s">
        <v>3459</v>
      </c>
      <c r="B28" s="96">
        <v>1</v>
      </c>
      <c r="C28" s="96">
        <v>0</v>
      </c>
      <c r="D28" s="96">
        <v>0</v>
      </c>
      <c r="E28" s="65">
        <f t="shared" si="0"/>
        <v>1</v>
      </c>
      <c r="F28" s="11"/>
      <c r="G28" s="11"/>
      <c r="H28" s="11"/>
      <c r="I28" s="11"/>
    </row>
    <row r="29" spans="1:9" s="88" customFormat="1" ht="12.6" customHeight="1">
      <c r="A29" s="81" t="s">
        <v>3652</v>
      </c>
      <c r="B29" s="96">
        <v>1</v>
      </c>
      <c r="C29" s="96">
        <v>0</v>
      </c>
      <c r="D29" s="96">
        <v>0</v>
      </c>
      <c r="E29" s="65">
        <f t="shared" si="0"/>
        <v>1</v>
      </c>
      <c r="F29" s="11"/>
      <c r="G29" s="11"/>
      <c r="H29" s="11"/>
      <c r="I29" s="11"/>
    </row>
    <row r="30" spans="1:9" s="88" customFormat="1" ht="12.6" customHeight="1">
      <c r="A30" s="81" t="s">
        <v>3279</v>
      </c>
      <c r="B30" s="96">
        <v>1</v>
      </c>
      <c r="C30" s="96">
        <v>0</v>
      </c>
      <c r="D30" s="96">
        <v>0</v>
      </c>
      <c r="E30" s="65">
        <f t="shared" si="0"/>
        <v>1</v>
      </c>
      <c r="F30" s="11"/>
      <c r="G30" s="11"/>
      <c r="H30" s="11"/>
      <c r="I30" s="11"/>
    </row>
    <row r="31" spans="1:9" s="88" customFormat="1" ht="12.6" customHeight="1">
      <c r="A31" s="81"/>
      <c r="B31" s="96"/>
      <c r="C31" s="96"/>
      <c r="D31" s="96"/>
      <c r="E31" s="65"/>
      <c r="F31" s="11"/>
      <c r="G31" s="11"/>
      <c r="H31" s="11"/>
      <c r="I31" s="11"/>
    </row>
    <row r="32" spans="1:9" s="88" customFormat="1" ht="12.6" customHeight="1">
      <c r="A32" s="81"/>
      <c r="B32" s="96"/>
      <c r="C32" s="96"/>
      <c r="D32" s="96"/>
      <c r="E32" s="65"/>
      <c r="F32" s="11"/>
      <c r="G32" s="11"/>
      <c r="H32" s="11"/>
      <c r="I32" s="11"/>
    </row>
    <row r="33" spans="1:9" s="88" customFormat="1" ht="12.6" customHeight="1">
      <c r="A33" s="81"/>
      <c r="B33" s="96"/>
      <c r="C33" s="96"/>
      <c r="D33" s="96"/>
      <c r="E33" s="65"/>
      <c r="F33" s="11"/>
      <c r="G33" s="11"/>
      <c r="H33" s="11"/>
      <c r="I33" s="11"/>
    </row>
    <row r="34" spans="1:9" s="88" customFormat="1" ht="12.6" customHeight="1">
      <c r="A34" s="81"/>
      <c r="B34" s="96"/>
      <c r="C34" s="96"/>
      <c r="D34" s="96"/>
      <c r="E34" s="65"/>
      <c r="F34" s="11"/>
      <c r="G34" s="11"/>
      <c r="H34" s="11"/>
      <c r="I34" s="11"/>
    </row>
    <row r="35" spans="1:9" s="88" customFormat="1" ht="12.6" customHeight="1">
      <c r="A35" s="81"/>
      <c r="B35" s="96"/>
      <c r="C35" s="96"/>
      <c r="D35" s="96"/>
      <c r="E35" s="65"/>
      <c r="F35" s="11"/>
      <c r="G35" s="11"/>
      <c r="H35" s="11"/>
      <c r="I35" s="11"/>
    </row>
    <row r="36" spans="1:9" s="88" customFormat="1" ht="12.6" customHeight="1">
      <c r="A36" s="81"/>
      <c r="B36" s="96"/>
      <c r="C36" s="96"/>
      <c r="D36" s="96"/>
      <c r="E36" s="65"/>
      <c r="F36" s="11"/>
      <c r="G36" s="11"/>
      <c r="H36" s="11"/>
      <c r="I36" s="11"/>
    </row>
    <row r="37" spans="1:9" s="88" customFormat="1" ht="25.2" customHeight="1">
      <c r="A37" s="81"/>
      <c r="B37" s="96"/>
      <c r="C37" s="96"/>
      <c r="D37" s="96"/>
      <c r="E37" s="65"/>
      <c r="F37" s="11"/>
      <c r="G37" s="11"/>
      <c r="H37" s="11"/>
      <c r="I37" s="11"/>
    </row>
    <row r="38" spans="1:9" s="88" customFormat="1" ht="25.2" customHeight="1">
      <c r="A38" s="81"/>
      <c r="B38" s="96"/>
      <c r="C38" s="96"/>
      <c r="D38" s="96"/>
      <c r="E38" s="65"/>
      <c r="F38" s="11"/>
      <c r="G38" s="11"/>
      <c r="H38" s="11"/>
      <c r="I38" s="11"/>
    </row>
    <row r="39" spans="1:9" s="88" customFormat="1" ht="25.2" customHeight="1">
      <c r="A39" s="81"/>
      <c r="B39" s="96"/>
      <c r="C39" s="96"/>
      <c r="D39" s="96"/>
      <c r="E39" s="65"/>
      <c r="F39" s="11"/>
      <c r="G39" s="11"/>
      <c r="H39" s="11"/>
      <c r="I39" s="11"/>
    </row>
    <row r="40" spans="1:9" s="88" customFormat="1" ht="25.2" customHeight="1">
      <c r="A40" s="81"/>
      <c r="B40" s="96"/>
      <c r="C40" s="96"/>
      <c r="D40" s="96"/>
      <c r="E40" s="65"/>
      <c r="F40" s="11"/>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9" activePane="bottomLeft" state="frozen"/>
      <selection pane="bottomLeft" activeCell="F32" sqref="F32"/>
    </sheetView>
  </sheetViews>
  <sheetFormatPr baseColWidth="10" defaultColWidth="11.44140625" defaultRowHeight="24.75" customHeight="1"/>
  <cols>
    <col min="1" max="1" width="82.109375" style="11" customWidth="1"/>
    <col min="2" max="2" width="10.6640625" style="11" customWidth="1"/>
    <col min="3" max="5" width="9.6640625" style="11" customWidth="1"/>
    <col min="6" max="6" width="16"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4" t="s">
        <v>3649</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114">
        <f>SUM(B11:B50)</f>
        <v>1843</v>
      </c>
      <c r="C9" s="114">
        <f>SUM(C11:C50)</f>
        <v>7</v>
      </c>
      <c r="D9" s="114">
        <f>SUM(D11:D50)</f>
        <v>1</v>
      </c>
      <c r="E9" s="114">
        <f>SUM(E11:E50)</f>
        <v>1851</v>
      </c>
      <c r="F9" s="10"/>
    </row>
    <row r="10" spans="1:9" s="8" customFormat="1" ht="9" customHeight="1">
      <c r="A10" s="62"/>
      <c r="B10" s="116"/>
      <c r="C10" s="116"/>
      <c r="D10" s="116"/>
      <c r="E10" s="114"/>
    </row>
    <row r="11" spans="1:9" s="88" customFormat="1" ht="12.6" customHeight="1">
      <c r="A11" s="81" t="s">
        <v>3263</v>
      </c>
      <c r="B11" s="145">
        <v>6</v>
      </c>
      <c r="C11" s="145">
        <v>0</v>
      </c>
      <c r="D11" s="145">
        <v>0</v>
      </c>
      <c r="E11" s="114">
        <f t="shared" ref="E11:E45" si="0">SUM(B11:D11)</f>
        <v>6</v>
      </c>
      <c r="F11" s="40"/>
      <c r="G11" s="11"/>
      <c r="H11" s="11"/>
      <c r="I11" s="11"/>
    </row>
    <row r="12" spans="1:9" s="88" customFormat="1" ht="12.6" customHeight="1">
      <c r="A12" s="81" t="s">
        <v>3639</v>
      </c>
      <c r="B12" s="145">
        <v>1</v>
      </c>
      <c r="C12" s="145">
        <v>0</v>
      </c>
      <c r="D12" s="145">
        <v>0</v>
      </c>
      <c r="E12" s="114">
        <f t="shared" si="0"/>
        <v>1</v>
      </c>
      <c r="F12" s="41"/>
      <c r="G12" s="11"/>
      <c r="H12" s="11"/>
      <c r="I12" s="11"/>
    </row>
    <row r="13" spans="1:9" s="88" customFormat="1" ht="12.6" customHeight="1">
      <c r="A13" s="81" t="s">
        <v>3591</v>
      </c>
      <c r="B13" s="145">
        <v>11</v>
      </c>
      <c r="C13" s="145">
        <v>0</v>
      </c>
      <c r="D13" s="145">
        <v>0</v>
      </c>
      <c r="E13" s="114">
        <f t="shared" si="0"/>
        <v>11</v>
      </c>
      <c r="F13" s="41"/>
      <c r="G13" s="11"/>
      <c r="H13" s="11"/>
      <c r="I13" s="11"/>
    </row>
    <row r="14" spans="1:9" s="88" customFormat="1" ht="12.6" customHeight="1">
      <c r="A14" s="81" t="s">
        <v>3640</v>
      </c>
      <c r="B14" s="145">
        <v>1</v>
      </c>
      <c r="C14" s="145">
        <v>0</v>
      </c>
      <c r="D14" s="145">
        <v>0</v>
      </c>
      <c r="E14" s="114">
        <f t="shared" si="0"/>
        <v>1</v>
      </c>
      <c r="F14" s="41"/>
      <c r="G14" s="11"/>
      <c r="H14" s="11"/>
      <c r="I14" s="11"/>
    </row>
    <row r="15" spans="1:9" s="88" customFormat="1" ht="12.6" customHeight="1">
      <c r="A15" s="81" t="s">
        <v>3592</v>
      </c>
      <c r="B15" s="145">
        <v>420</v>
      </c>
      <c r="C15" s="145">
        <v>0</v>
      </c>
      <c r="D15" s="145">
        <v>0</v>
      </c>
      <c r="E15" s="114">
        <f t="shared" si="0"/>
        <v>420</v>
      </c>
      <c r="F15" s="41"/>
      <c r="G15" s="11"/>
      <c r="H15" s="11"/>
      <c r="I15" s="11"/>
    </row>
    <row r="16" spans="1:9" s="88" customFormat="1" ht="12.6" customHeight="1">
      <c r="A16" s="81" t="s">
        <v>3593</v>
      </c>
      <c r="B16" s="145">
        <v>18</v>
      </c>
      <c r="C16" s="145">
        <v>1</v>
      </c>
      <c r="D16" s="145">
        <v>0</v>
      </c>
      <c r="E16" s="114">
        <f t="shared" si="0"/>
        <v>19</v>
      </c>
      <c r="F16" s="41"/>
      <c r="G16" s="11"/>
      <c r="H16" s="11"/>
      <c r="I16" s="11"/>
    </row>
    <row r="17" spans="1:9" s="88" customFormat="1" ht="12.6" customHeight="1">
      <c r="A17" s="81" t="s">
        <v>3594</v>
      </c>
      <c r="B17" s="145">
        <v>8</v>
      </c>
      <c r="C17" s="145">
        <v>0</v>
      </c>
      <c r="D17" s="145">
        <v>0</v>
      </c>
      <c r="E17" s="114">
        <f t="shared" si="0"/>
        <v>8</v>
      </c>
      <c r="F17" s="40"/>
      <c r="G17" s="11"/>
      <c r="H17" s="11"/>
      <c r="I17" s="11"/>
    </row>
    <row r="18" spans="1:9" s="88" customFormat="1" ht="12.6" customHeight="1">
      <c r="A18" s="81" t="s">
        <v>3641</v>
      </c>
      <c r="B18" s="145">
        <v>1</v>
      </c>
      <c r="C18" s="145">
        <v>0</v>
      </c>
      <c r="D18" s="145">
        <v>0</v>
      </c>
      <c r="E18" s="114">
        <f t="shared" si="0"/>
        <v>1</v>
      </c>
      <c r="F18" s="41"/>
      <c r="G18" s="11"/>
      <c r="H18" s="11"/>
      <c r="I18" s="11"/>
    </row>
    <row r="19" spans="1:9" s="88" customFormat="1" ht="12.6" customHeight="1">
      <c r="A19" s="81" t="s">
        <v>3629</v>
      </c>
      <c r="B19" s="145">
        <v>1</v>
      </c>
      <c r="C19" s="145">
        <v>0</v>
      </c>
      <c r="D19" s="145">
        <v>0</v>
      </c>
      <c r="E19" s="114">
        <f t="shared" si="0"/>
        <v>1</v>
      </c>
      <c r="F19" s="41"/>
      <c r="G19" s="11"/>
      <c r="H19" s="11"/>
      <c r="I19" s="11"/>
    </row>
    <row r="20" spans="1:9" s="88" customFormat="1" ht="12.6" customHeight="1">
      <c r="A20" s="81" t="s">
        <v>3280</v>
      </c>
      <c r="B20" s="145">
        <v>206</v>
      </c>
      <c r="C20" s="145">
        <v>1</v>
      </c>
      <c r="D20" s="145">
        <v>0</v>
      </c>
      <c r="E20" s="114">
        <f t="shared" si="0"/>
        <v>207</v>
      </c>
      <c r="F20" s="41"/>
      <c r="G20" s="11"/>
      <c r="H20" s="11"/>
      <c r="I20" s="11"/>
    </row>
    <row r="21" spans="1:9" s="88" customFormat="1" ht="12.6" customHeight="1">
      <c r="A21" s="81" t="s">
        <v>3281</v>
      </c>
      <c r="B21" s="145">
        <v>109</v>
      </c>
      <c r="C21" s="145">
        <v>0</v>
      </c>
      <c r="D21" s="145">
        <v>0</v>
      </c>
      <c r="E21" s="114">
        <f t="shared" si="0"/>
        <v>109</v>
      </c>
      <c r="F21" s="41"/>
      <c r="G21" s="11"/>
      <c r="H21" s="11"/>
      <c r="I21" s="11"/>
    </row>
    <row r="22" spans="1:9" s="88" customFormat="1" ht="12.6" customHeight="1">
      <c r="A22" s="81" t="s">
        <v>3595</v>
      </c>
      <c r="B22" s="145">
        <v>37</v>
      </c>
      <c r="C22" s="145">
        <v>0</v>
      </c>
      <c r="D22" s="145">
        <v>0</v>
      </c>
      <c r="E22" s="114">
        <f t="shared" si="0"/>
        <v>37</v>
      </c>
      <c r="F22" s="41"/>
      <c r="G22" s="11"/>
      <c r="H22" s="11"/>
      <c r="I22" s="11"/>
    </row>
    <row r="23" spans="1:9" s="88" customFormat="1" ht="12.6" customHeight="1">
      <c r="A23" s="81" t="s">
        <v>3596</v>
      </c>
      <c r="B23" s="145">
        <v>31</v>
      </c>
      <c r="C23" s="145">
        <v>1</v>
      </c>
      <c r="D23" s="145">
        <v>0</v>
      </c>
      <c r="E23" s="114">
        <f t="shared" si="0"/>
        <v>32</v>
      </c>
      <c r="F23" s="41"/>
      <c r="G23" s="11"/>
      <c r="H23" s="11"/>
      <c r="I23" s="11"/>
    </row>
    <row r="24" spans="1:9" s="88" customFormat="1" ht="12.6" customHeight="1">
      <c r="A24" s="81" t="s">
        <v>3597</v>
      </c>
      <c r="B24" s="145">
        <v>71</v>
      </c>
      <c r="C24" s="145">
        <v>2</v>
      </c>
      <c r="D24" s="145">
        <v>0</v>
      </c>
      <c r="E24" s="114">
        <f t="shared" si="0"/>
        <v>73</v>
      </c>
      <c r="F24" s="41"/>
      <c r="G24" s="11"/>
      <c r="H24" s="11"/>
      <c r="I24" s="11"/>
    </row>
    <row r="25" spans="1:9" s="88" customFormat="1" ht="12.6" customHeight="1">
      <c r="A25" s="81" t="s">
        <v>3598</v>
      </c>
      <c r="B25" s="145">
        <v>42</v>
      </c>
      <c r="C25" s="145">
        <v>0</v>
      </c>
      <c r="D25" s="145">
        <v>0</v>
      </c>
      <c r="E25" s="114">
        <f t="shared" si="0"/>
        <v>42</v>
      </c>
      <c r="F25" s="41"/>
      <c r="G25" s="11"/>
      <c r="H25" s="11"/>
      <c r="I25" s="11"/>
    </row>
    <row r="26" spans="1:9" s="88" customFormat="1" ht="12.6" customHeight="1">
      <c r="A26" s="81" t="s">
        <v>3599</v>
      </c>
      <c r="B26" s="145">
        <v>31</v>
      </c>
      <c r="C26" s="145">
        <v>0</v>
      </c>
      <c r="D26" s="145">
        <v>0</v>
      </c>
      <c r="E26" s="114">
        <f t="shared" si="0"/>
        <v>31</v>
      </c>
      <c r="F26" s="41"/>
      <c r="G26" s="11"/>
      <c r="H26" s="11"/>
      <c r="I26" s="11"/>
    </row>
    <row r="27" spans="1:9" s="88" customFormat="1" ht="12.6" customHeight="1">
      <c r="A27" s="81" t="s">
        <v>3600</v>
      </c>
      <c r="B27" s="145">
        <v>40</v>
      </c>
      <c r="C27" s="145">
        <v>0</v>
      </c>
      <c r="D27" s="145">
        <v>0</v>
      </c>
      <c r="E27" s="114">
        <f t="shared" si="0"/>
        <v>40</v>
      </c>
      <c r="F27" s="41"/>
      <c r="G27" s="11"/>
      <c r="H27" s="11"/>
      <c r="I27" s="11"/>
    </row>
    <row r="28" spans="1:9" s="88" customFormat="1" ht="12.6" customHeight="1">
      <c r="A28" s="81" t="s">
        <v>3601</v>
      </c>
      <c r="B28" s="145">
        <v>23</v>
      </c>
      <c r="C28" s="145">
        <v>0</v>
      </c>
      <c r="D28" s="145">
        <v>0</v>
      </c>
      <c r="E28" s="114">
        <f t="shared" si="0"/>
        <v>23</v>
      </c>
      <c r="F28" s="41"/>
      <c r="G28" s="11"/>
      <c r="H28" s="11"/>
      <c r="I28" s="11"/>
    </row>
    <row r="29" spans="1:9" s="88" customFormat="1" ht="12.6" customHeight="1">
      <c r="A29" s="81" t="s">
        <v>3602</v>
      </c>
      <c r="B29" s="145">
        <v>109</v>
      </c>
      <c r="C29" s="145">
        <v>0</v>
      </c>
      <c r="D29" s="145">
        <v>0</v>
      </c>
      <c r="E29" s="114">
        <f t="shared" si="0"/>
        <v>109</v>
      </c>
      <c r="F29" s="41"/>
      <c r="G29" s="11"/>
      <c r="H29" s="11"/>
      <c r="I29" s="11"/>
    </row>
    <row r="30" spans="1:9" s="88" customFormat="1" ht="12.6" customHeight="1">
      <c r="A30" s="81" t="s">
        <v>3603</v>
      </c>
      <c r="B30" s="145">
        <v>17</v>
      </c>
      <c r="C30" s="145">
        <v>0</v>
      </c>
      <c r="D30" s="145">
        <v>0</v>
      </c>
      <c r="E30" s="114">
        <f t="shared" si="0"/>
        <v>17</v>
      </c>
      <c r="F30" s="41"/>
      <c r="G30" s="11"/>
      <c r="H30" s="11"/>
      <c r="I30" s="11"/>
    </row>
    <row r="31" spans="1:9" s="88" customFormat="1" ht="12.6" customHeight="1">
      <c r="A31" s="81" t="s">
        <v>3604</v>
      </c>
      <c r="B31" s="145">
        <v>2</v>
      </c>
      <c r="C31" s="145">
        <v>0</v>
      </c>
      <c r="D31" s="145">
        <v>0</v>
      </c>
      <c r="E31" s="114">
        <f t="shared" si="0"/>
        <v>2</v>
      </c>
      <c r="F31" s="41"/>
      <c r="G31" s="11"/>
      <c r="H31" s="11"/>
      <c r="I31" s="11"/>
    </row>
    <row r="32" spans="1:9" s="88" customFormat="1" ht="12.6" customHeight="1">
      <c r="A32" s="81" t="s">
        <v>3605</v>
      </c>
      <c r="B32" s="145">
        <v>21</v>
      </c>
      <c r="C32" s="145">
        <v>0</v>
      </c>
      <c r="D32" s="145">
        <v>0</v>
      </c>
      <c r="E32" s="114">
        <f t="shared" si="0"/>
        <v>21</v>
      </c>
      <c r="F32" s="41"/>
      <c r="G32" s="11"/>
      <c r="H32" s="11"/>
      <c r="I32" s="11"/>
    </row>
    <row r="33" spans="1:9" s="88" customFormat="1" ht="12.6" customHeight="1">
      <c r="A33" s="81" t="s">
        <v>3606</v>
      </c>
      <c r="B33" s="145">
        <v>12</v>
      </c>
      <c r="C33" s="145">
        <v>1</v>
      </c>
      <c r="D33" s="145">
        <v>0</v>
      </c>
      <c r="E33" s="114">
        <f t="shared" si="0"/>
        <v>13</v>
      </c>
      <c r="F33" s="41"/>
      <c r="G33" s="11"/>
      <c r="H33" s="11"/>
      <c r="I33" s="11"/>
    </row>
    <row r="34" spans="1:9" s="88" customFormat="1" ht="12.6" customHeight="1">
      <c r="A34" s="81" t="s">
        <v>3607</v>
      </c>
      <c r="B34" s="145">
        <v>6</v>
      </c>
      <c r="C34" s="145">
        <v>1</v>
      </c>
      <c r="D34" s="145">
        <v>0</v>
      </c>
      <c r="E34" s="114">
        <f t="shared" si="0"/>
        <v>7</v>
      </c>
      <c r="F34" s="41"/>
      <c r="G34" s="11"/>
      <c r="H34" s="11"/>
      <c r="I34" s="11"/>
    </row>
    <row r="35" spans="1:9" s="88" customFormat="1" ht="12.6" customHeight="1">
      <c r="A35" s="81" t="s">
        <v>3608</v>
      </c>
      <c r="B35" s="145">
        <v>15</v>
      </c>
      <c r="C35" s="145">
        <v>0</v>
      </c>
      <c r="D35" s="145">
        <v>0</v>
      </c>
      <c r="E35" s="114">
        <f t="shared" si="0"/>
        <v>15</v>
      </c>
      <c r="F35" s="41"/>
      <c r="G35" s="11"/>
      <c r="H35" s="11"/>
      <c r="I35" s="11"/>
    </row>
    <row r="36" spans="1:9" s="88" customFormat="1" ht="12.6" customHeight="1">
      <c r="A36" s="81" t="s">
        <v>3609</v>
      </c>
      <c r="B36" s="145">
        <v>4</v>
      </c>
      <c r="C36" s="145">
        <v>0</v>
      </c>
      <c r="D36" s="145">
        <v>0</v>
      </c>
      <c r="E36" s="114">
        <f t="shared" si="0"/>
        <v>4</v>
      </c>
      <c r="F36" s="41"/>
      <c r="G36" s="11"/>
      <c r="H36" s="11"/>
      <c r="I36" s="11"/>
    </row>
    <row r="37" spans="1:9" s="88" customFormat="1" ht="12.6" customHeight="1">
      <c r="A37" s="81" t="s">
        <v>3610</v>
      </c>
      <c r="B37" s="145">
        <v>563</v>
      </c>
      <c r="C37" s="145">
        <v>0</v>
      </c>
      <c r="D37" s="145">
        <v>0</v>
      </c>
      <c r="E37" s="114">
        <f t="shared" si="0"/>
        <v>563</v>
      </c>
      <c r="F37" s="41"/>
      <c r="G37" s="11"/>
      <c r="H37" s="11"/>
      <c r="I37" s="11"/>
    </row>
    <row r="38" spans="1:9" s="88" customFormat="1" ht="12.6" customHeight="1">
      <c r="A38" s="81" t="s">
        <v>3642</v>
      </c>
      <c r="B38" s="145">
        <v>3</v>
      </c>
      <c r="C38" s="145">
        <v>0</v>
      </c>
      <c r="D38" s="145">
        <v>0</v>
      </c>
      <c r="E38" s="114">
        <f t="shared" si="0"/>
        <v>3</v>
      </c>
      <c r="F38" s="41"/>
      <c r="G38" s="11"/>
      <c r="H38" s="11"/>
      <c r="I38" s="11"/>
    </row>
    <row r="39" spans="1:9" s="88" customFormat="1" ht="12.6" customHeight="1">
      <c r="A39" s="81" t="s">
        <v>3509</v>
      </c>
      <c r="B39" s="145">
        <v>1</v>
      </c>
      <c r="C39" s="145">
        <v>0</v>
      </c>
      <c r="D39" s="145">
        <v>0</v>
      </c>
      <c r="E39" s="114">
        <f t="shared" si="0"/>
        <v>1</v>
      </c>
      <c r="F39" s="41"/>
      <c r="G39" s="11"/>
      <c r="H39" s="11"/>
      <c r="I39" s="11"/>
    </row>
    <row r="40" spans="1:9" s="88" customFormat="1" ht="12.6" customHeight="1">
      <c r="A40" s="81" t="s">
        <v>3611</v>
      </c>
      <c r="B40" s="145">
        <v>5</v>
      </c>
      <c r="C40" s="145">
        <v>0</v>
      </c>
      <c r="D40" s="145">
        <v>0</v>
      </c>
      <c r="E40" s="114">
        <f t="shared" si="0"/>
        <v>5</v>
      </c>
      <c r="F40" s="41"/>
      <c r="G40" s="11"/>
      <c r="H40" s="11"/>
      <c r="I40" s="11"/>
    </row>
    <row r="41" spans="1:9" s="88" customFormat="1" ht="12.6" customHeight="1">
      <c r="A41" s="81" t="s">
        <v>3618</v>
      </c>
      <c r="B41" s="145">
        <v>3</v>
      </c>
      <c r="C41" s="145">
        <v>0</v>
      </c>
      <c r="D41" s="145">
        <v>0</v>
      </c>
      <c r="E41" s="114">
        <f t="shared" si="0"/>
        <v>3</v>
      </c>
      <c r="F41" s="41"/>
      <c r="G41" s="11"/>
      <c r="H41" s="11"/>
      <c r="I41" s="11"/>
    </row>
    <row r="42" spans="1:9" s="88" customFormat="1" ht="12.6" customHeight="1">
      <c r="A42" s="81" t="s">
        <v>3502</v>
      </c>
      <c r="B42" s="145">
        <v>16</v>
      </c>
      <c r="C42" s="145">
        <v>0</v>
      </c>
      <c r="D42" s="145">
        <v>0</v>
      </c>
      <c r="E42" s="114">
        <f t="shared" si="0"/>
        <v>16</v>
      </c>
      <c r="F42" s="41"/>
      <c r="G42" s="11"/>
      <c r="H42" s="11"/>
      <c r="I42" s="11"/>
    </row>
    <row r="43" spans="1:9" s="88" customFormat="1" ht="12.6" customHeight="1">
      <c r="A43" s="81" t="s">
        <v>3612</v>
      </c>
      <c r="B43" s="145">
        <v>4</v>
      </c>
      <c r="C43" s="145">
        <v>0</v>
      </c>
      <c r="D43" s="145">
        <v>0</v>
      </c>
      <c r="E43" s="114">
        <f t="shared" si="0"/>
        <v>4</v>
      </c>
      <c r="F43" s="41"/>
      <c r="G43" s="11"/>
      <c r="H43" s="11"/>
      <c r="I43" s="11"/>
    </row>
    <row r="44" spans="1:9" s="88" customFormat="1" ht="12.6" customHeight="1">
      <c r="A44" s="81" t="s">
        <v>3643</v>
      </c>
      <c r="B44" s="145">
        <v>0</v>
      </c>
      <c r="C44" s="145">
        <v>0</v>
      </c>
      <c r="D44" s="145">
        <v>1</v>
      </c>
      <c r="E44" s="114">
        <f t="shared" si="0"/>
        <v>1</v>
      </c>
      <c r="F44" s="41"/>
      <c r="G44" s="11"/>
      <c r="H44" s="11"/>
      <c r="I44" s="11"/>
    </row>
    <row r="45" spans="1:9" s="88" customFormat="1" ht="12.6" customHeight="1">
      <c r="A45" s="81" t="s">
        <v>3613</v>
      </c>
      <c r="B45" s="145">
        <v>5</v>
      </c>
      <c r="C45" s="145">
        <v>0</v>
      </c>
      <c r="D45" s="145">
        <v>0</v>
      </c>
      <c r="E45" s="114">
        <f t="shared" si="0"/>
        <v>5</v>
      </c>
      <c r="F45" s="41"/>
      <c r="G45" s="11"/>
      <c r="H45" s="11"/>
      <c r="I45" s="11"/>
    </row>
    <row r="46" spans="1:9" s="88" customFormat="1" ht="12.6" customHeight="1">
      <c r="A46" s="81"/>
      <c r="B46" s="145"/>
      <c r="C46" s="145"/>
      <c r="D46" s="145"/>
      <c r="E46" s="114"/>
      <c r="F46" s="41"/>
      <c r="G46" s="11"/>
      <c r="H46" s="11"/>
      <c r="I46" s="11"/>
    </row>
    <row r="47" spans="1:9" s="88" customFormat="1" ht="12" customHeight="1">
      <c r="A47" s="81"/>
      <c r="B47" s="145"/>
      <c r="C47" s="145"/>
      <c r="D47" s="145"/>
      <c r="E47" s="114"/>
      <c r="F47" s="41"/>
      <c r="G47" s="11"/>
      <c r="H47" s="11"/>
      <c r="I47" s="11"/>
    </row>
    <row r="48" spans="1:9" s="88" customFormat="1" ht="12" customHeight="1">
      <c r="A48" s="81"/>
      <c r="B48" s="145"/>
      <c r="C48" s="145"/>
      <c r="D48" s="145"/>
      <c r="E48" s="114"/>
      <c r="F48" s="41"/>
      <c r="G48" s="11"/>
      <c r="H48" s="11"/>
      <c r="I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activeCell="E19" sqref="E19:E20"/>
    </sheetView>
  </sheetViews>
  <sheetFormatPr baseColWidth="10" defaultColWidth="11.44140625" defaultRowHeight="24.75" customHeight="1"/>
  <cols>
    <col min="1" max="1" width="82.44140625" style="11" customWidth="1"/>
    <col min="2" max="2" width="10.6640625" style="11" customWidth="1"/>
    <col min="3" max="5" width="9.6640625" style="11" customWidth="1"/>
    <col min="6" max="6" width="14.4414062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4" t="s">
        <v>3649</v>
      </c>
      <c r="B6" s="335"/>
      <c r="C6" s="9"/>
      <c r="D6" s="9"/>
      <c r="E6" s="9"/>
    </row>
    <row r="7" spans="1:9" s="67" customFormat="1" ht="21.75" customHeight="1">
      <c r="A7" s="336"/>
      <c r="B7" s="338"/>
      <c r="C7" s="338"/>
      <c r="D7" s="338"/>
      <c r="E7" s="132"/>
    </row>
    <row r="8" spans="1:9" s="48" customFormat="1" ht="21.75" customHeight="1">
      <c r="A8" s="337"/>
      <c r="B8" s="45" t="s">
        <v>35</v>
      </c>
      <c r="C8" s="45" t="s">
        <v>36</v>
      </c>
      <c r="D8" s="45" t="s">
        <v>37</v>
      </c>
      <c r="E8" s="45" t="s">
        <v>38</v>
      </c>
    </row>
    <row r="9" spans="1:9" s="88" customFormat="1" ht="21" customHeight="1">
      <c r="A9" s="54" t="s">
        <v>38</v>
      </c>
      <c r="B9" s="65">
        <f>SUM(B11:B31)</f>
        <v>132</v>
      </c>
      <c r="C9" s="65">
        <f>SUM(C11:C31)</f>
        <v>2</v>
      </c>
      <c r="D9" s="65">
        <f>SUM(D11:D31)</f>
        <v>0</v>
      </c>
      <c r="E9" s="65">
        <f>SUM(E11:E31)</f>
        <v>134</v>
      </c>
      <c r="F9" s="117"/>
    </row>
    <row r="10" spans="1:9" s="8" customFormat="1" ht="9" customHeight="1">
      <c r="A10" s="62"/>
      <c r="B10" s="66"/>
      <c r="C10" s="66"/>
      <c r="D10" s="66"/>
      <c r="E10" s="65"/>
    </row>
    <row r="11" spans="1:9" s="88" customFormat="1" ht="12.6" customHeight="1">
      <c r="A11" s="81" t="s">
        <v>3263</v>
      </c>
      <c r="B11" s="98">
        <v>1</v>
      </c>
      <c r="C11" s="98">
        <v>0</v>
      </c>
      <c r="D11" s="98">
        <v>0</v>
      </c>
      <c r="E11" s="65">
        <f t="shared" ref="E11:E20" si="0">SUM(B11:D11)</f>
        <v>1</v>
      </c>
      <c r="F11" s="40"/>
      <c r="G11" s="11"/>
      <c r="H11" s="11"/>
      <c r="I11" s="11"/>
    </row>
    <row r="12" spans="1:9" s="88" customFormat="1" ht="12.6" customHeight="1">
      <c r="A12" s="81" t="s">
        <v>3280</v>
      </c>
      <c r="B12" s="98">
        <v>34</v>
      </c>
      <c r="C12" s="98">
        <v>0</v>
      </c>
      <c r="D12" s="98">
        <v>0</v>
      </c>
      <c r="E12" s="65">
        <f t="shared" si="0"/>
        <v>34</v>
      </c>
      <c r="F12" s="40"/>
      <c r="G12" s="11"/>
      <c r="H12" s="11"/>
      <c r="I12" s="11"/>
    </row>
    <row r="13" spans="1:9" s="88" customFormat="1" ht="12.6" customHeight="1">
      <c r="A13" s="81" t="s">
        <v>3281</v>
      </c>
      <c r="B13" s="98">
        <v>13</v>
      </c>
      <c r="C13" s="98">
        <v>0</v>
      </c>
      <c r="D13" s="98">
        <v>0</v>
      </c>
      <c r="E13" s="65">
        <f t="shared" si="0"/>
        <v>13</v>
      </c>
      <c r="F13" s="40"/>
      <c r="G13" s="11"/>
      <c r="H13" s="11"/>
      <c r="I13" s="11"/>
    </row>
    <row r="14" spans="1:9" s="88" customFormat="1" ht="12.6" customHeight="1">
      <c r="A14" s="81" t="s">
        <v>3595</v>
      </c>
      <c r="B14" s="98">
        <v>1</v>
      </c>
      <c r="C14" s="98">
        <v>0</v>
      </c>
      <c r="D14" s="98">
        <v>0</v>
      </c>
      <c r="E14" s="65">
        <f t="shared" ref="E14" si="1">SUM(B14:D14)</f>
        <v>1</v>
      </c>
      <c r="F14" s="40"/>
      <c r="G14" s="11"/>
      <c r="H14" s="11"/>
      <c r="I14" s="11"/>
    </row>
    <row r="15" spans="1:9" s="88" customFormat="1" ht="12.6" customHeight="1">
      <c r="A15" s="81" t="s">
        <v>3598</v>
      </c>
      <c r="B15" s="98">
        <v>3</v>
      </c>
      <c r="C15" s="98">
        <v>0</v>
      </c>
      <c r="D15" s="98">
        <v>0</v>
      </c>
      <c r="E15" s="65">
        <f t="shared" si="0"/>
        <v>3</v>
      </c>
      <c r="F15" s="40"/>
      <c r="G15" s="11"/>
      <c r="H15" s="11"/>
      <c r="I15" s="11"/>
    </row>
    <row r="16" spans="1:9" s="88" customFormat="1" ht="12.6" customHeight="1">
      <c r="A16" s="81" t="s">
        <v>3599</v>
      </c>
      <c r="B16" s="98">
        <v>34</v>
      </c>
      <c r="C16" s="98">
        <v>0</v>
      </c>
      <c r="D16" s="98">
        <v>0</v>
      </c>
      <c r="E16" s="65">
        <f t="shared" si="0"/>
        <v>34</v>
      </c>
      <c r="F16" s="40"/>
      <c r="G16" s="11"/>
      <c r="H16" s="11"/>
      <c r="I16" s="11"/>
    </row>
    <row r="17" spans="1:9" s="88" customFormat="1" ht="12.6" customHeight="1">
      <c r="A17" s="81" t="s">
        <v>3600</v>
      </c>
      <c r="B17" s="98">
        <v>33</v>
      </c>
      <c r="C17" s="98">
        <v>2</v>
      </c>
      <c r="D17" s="98">
        <v>0</v>
      </c>
      <c r="E17" s="65">
        <f t="shared" si="0"/>
        <v>35</v>
      </c>
      <c r="F17" s="40"/>
      <c r="G17" s="11"/>
      <c r="H17" s="11"/>
      <c r="I17" s="11"/>
    </row>
    <row r="18" spans="1:9" s="88" customFormat="1" ht="12.6" customHeight="1">
      <c r="A18" s="81" t="s">
        <v>3602</v>
      </c>
      <c r="B18" s="98">
        <v>1</v>
      </c>
      <c r="C18" s="98">
        <v>0</v>
      </c>
      <c r="D18" s="98">
        <v>0</v>
      </c>
      <c r="E18" s="65">
        <f t="shared" si="0"/>
        <v>1</v>
      </c>
      <c r="F18" s="40"/>
      <c r="G18" s="11"/>
      <c r="H18" s="11"/>
      <c r="I18" s="11"/>
    </row>
    <row r="19" spans="1:9" s="88" customFormat="1" ht="12.6" customHeight="1">
      <c r="A19" s="81" t="s">
        <v>3610</v>
      </c>
      <c r="B19" s="98">
        <v>11</v>
      </c>
      <c r="C19" s="98">
        <v>0</v>
      </c>
      <c r="D19" s="98">
        <v>0</v>
      </c>
      <c r="E19" s="65">
        <f t="shared" si="0"/>
        <v>11</v>
      </c>
      <c r="F19" s="40"/>
      <c r="G19" s="11"/>
      <c r="H19" s="11"/>
      <c r="I19" s="11"/>
    </row>
    <row r="20" spans="1:9" s="88" customFormat="1" ht="12.6" customHeight="1">
      <c r="A20" s="81" t="s">
        <v>3613</v>
      </c>
      <c r="B20" s="98">
        <v>1</v>
      </c>
      <c r="C20" s="98">
        <v>0</v>
      </c>
      <c r="D20" s="98">
        <v>0</v>
      </c>
      <c r="E20" s="65">
        <f t="shared" si="0"/>
        <v>1</v>
      </c>
      <c r="F20" s="40"/>
      <c r="G20" s="11"/>
      <c r="H20" s="11"/>
      <c r="I20" s="11"/>
    </row>
    <row r="21" spans="1:9" s="88" customFormat="1" ht="12.6" customHeight="1">
      <c r="A21" s="81"/>
      <c r="B21" s="98"/>
      <c r="C21" s="98"/>
      <c r="D21" s="98"/>
      <c r="E21" s="65"/>
      <c r="F21" s="40"/>
      <c r="G21" s="11"/>
    </row>
    <row r="22" spans="1:9" s="88" customFormat="1" ht="12.6" customHeight="1">
      <c r="A22" s="81"/>
      <c r="B22" s="98"/>
      <c r="C22" s="98"/>
      <c r="D22" s="98"/>
      <c r="E22" s="65"/>
      <c r="F22" s="40"/>
      <c r="G22" s="11"/>
    </row>
    <row r="23" spans="1:9" s="88" customFormat="1" ht="12.6" customHeight="1">
      <c r="A23" s="81"/>
      <c r="B23" s="98"/>
      <c r="C23" s="98"/>
      <c r="D23" s="98"/>
      <c r="E23" s="65"/>
      <c r="F23" s="40"/>
      <c r="G23" s="11"/>
    </row>
    <row r="24" spans="1:9" s="88" customFormat="1" ht="12.6" customHeight="1">
      <c r="A24" s="81"/>
      <c r="B24" s="98"/>
      <c r="C24" s="98"/>
      <c r="D24" s="98"/>
      <c r="E24" s="65"/>
      <c r="F24" s="40"/>
      <c r="G24" s="11"/>
    </row>
    <row r="25" spans="1:9" s="88" customFormat="1" ht="12.6" customHeight="1">
      <c r="A25" s="81"/>
      <c r="B25" s="98"/>
      <c r="C25" s="98"/>
      <c r="D25" s="98"/>
      <c r="E25" s="65"/>
      <c r="F25" s="40"/>
      <c r="G25" s="11"/>
    </row>
    <row r="26" spans="1:9" s="88" customFormat="1" ht="12.6" customHeight="1">
      <c r="A26" s="81"/>
      <c r="B26" s="98"/>
      <c r="C26" s="98"/>
      <c r="D26" s="98"/>
      <c r="E26" s="65"/>
      <c r="F26" s="40"/>
      <c r="G26" s="11"/>
    </row>
    <row r="27" spans="1:9" s="88" customFormat="1" ht="12.6" customHeight="1">
      <c r="A27" s="81"/>
      <c r="B27" s="98"/>
      <c r="C27" s="98"/>
      <c r="D27" s="98"/>
      <c r="E27" s="65"/>
      <c r="F27" s="40"/>
      <c r="G27" s="11"/>
    </row>
    <row r="28" spans="1:9" s="88" customFormat="1" ht="12.6" customHeight="1">
      <c r="A28" s="81"/>
      <c r="B28" s="98"/>
      <c r="C28" s="98"/>
      <c r="D28" s="98"/>
      <c r="E28" s="65"/>
      <c r="F28" s="40"/>
      <c r="G28" s="11"/>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3"/>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activeCell="A11" sqref="A11:D35"/>
    </sheetView>
  </sheetViews>
  <sheetFormatPr baseColWidth="10" defaultColWidth="11.44140625" defaultRowHeight="24.75" customHeight="1"/>
  <cols>
    <col min="1" max="1" width="60.5546875" style="11" customWidth="1"/>
    <col min="2" max="2" width="10.88671875" style="11" customWidth="1"/>
    <col min="3" max="5" width="9.6640625" style="11" customWidth="1"/>
    <col min="6" max="6" width="15.4414062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4" t="s">
        <v>3649</v>
      </c>
      <c r="B6" s="335"/>
      <c r="C6" s="9"/>
      <c r="D6" s="9"/>
      <c r="E6" s="9"/>
    </row>
    <row r="7" spans="1:9" s="67" customFormat="1" ht="21.75" customHeight="1">
      <c r="A7" s="336"/>
      <c r="B7" s="338" t="s">
        <v>34</v>
      </c>
      <c r="C7" s="338"/>
      <c r="D7" s="338"/>
      <c r="E7" s="132"/>
    </row>
    <row r="8" spans="1:9" s="67" customFormat="1" ht="21.75" customHeight="1">
      <c r="A8" s="337"/>
      <c r="B8" s="45" t="s">
        <v>35</v>
      </c>
      <c r="C8" s="45" t="s">
        <v>36</v>
      </c>
      <c r="D8" s="45" t="s">
        <v>37</v>
      </c>
      <c r="E8" s="45" t="s">
        <v>38</v>
      </c>
    </row>
    <row r="9" spans="1:9" s="8" customFormat="1" ht="21" customHeight="1">
      <c r="A9" s="54" t="s">
        <v>38</v>
      </c>
      <c r="B9" s="65">
        <f>SUM(B11:B42)</f>
        <v>1843</v>
      </c>
      <c r="C9" s="65">
        <f>SUM(C11:C42)</f>
        <v>7</v>
      </c>
      <c r="D9" s="65">
        <f>SUM(D11:D42)</f>
        <v>1</v>
      </c>
      <c r="E9" s="65">
        <f>SUM(E11:E42)</f>
        <v>1851</v>
      </c>
      <c r="F9" s="10"/>
    </row>
    <row r="10" spans="1:9" s="8" customFormat="1" ht="9" customHeight="1">
      <c r="A10" s="62"/>
      <c r="B10" s="66"/>
      <c r="C10" s="66"/>
      <c r="D10" s="66"/>
      <c r="E10" s="65"/>
    </row>
    <row r="11" spans="1:9" s="88" customFormat="1" ht="12" customHeight="1">
      <c r="A11" s="85" t="s">
        <v>3282</v>
      </c>
      <c r="B11" s="96">
        <v>48</v>
      </c>
      <c r="C11" s="96">
        <v>0</v>
      </c>
      <c r="D11" s="96">
        <v>0</v>
      </c>
      <c r="E11" s="65">
        <f t="shared" ref="E11:E35" si="0">SUM(B11:D11)</f>
        <v>48</v>
      </c>
      <c r="F11" s="40"/>
      <c r="G11" s="15"/>
      <c r="H11" s="15"/>
      <c r="I11" s="15"/>
    </row>
    <row r="12" spans="1:9" s="88" customFormat="1" ht="12" customHeight="1">
      <c r="A12" s="85" t="s">
        <v>3283</v>
      </c>
      <c r="B12" s="96">
        <v>201</v>
      </c>
      <c r="C12" s="96">
        <v>2</v>
      </c>
      <c r="D12" s="96">
        <v>0</v>
      </c>
      <c r="E12" s="65">
        <f t="shared" si="0"/>
        <v>203</v>
      </c>
      <c r="F12" s="41"/>
      <c r="G12" s="15"/>
      <c r="H12" s="15"/>
      <c r="I12" s="15"/>
    </row>
    <row r="13" spans="1:9" s="88" customFormat="1" ht="12" customHeight="1">
      <c r="A13" s="85" t="s">
        <v>3284</v>
      </c>
      <c r="B13" s="96">
        <v>170</v>
      </c>
      <c r="C13" s="96">
        <v>0</v>
      </c>
      <c r="D13" s="96">
        <v>0</v>
      </c>
      <c r="E13" s="65">
        <f t="shared" si="0"/>
        <v>170</v>
      </c>
      <c r="F13" s="41"/>
      <c r="G13" s="11"/>
      <c r="H13" s="11"/>
      <c r="I13" s="11"/>
    </row>
    <row r="14" spans="1:9" s="88" customFormat="1" ht="12" customHeight="1">
      <c r="A14" s="85" t="s">
        <v>3285</v>
      </c>
      <c r="B14" s="96">
        <v>176</v>
      </c>
      <c r="C14" s="96">
        <v>0</v>
      </c>
      <c r="D14" s="96">
        <v>0</v>
      </c>
      <c r="E14" s="65">
        <f t="shared" si="0"/>
        <v>176</v>
      </c>
      <c r="F14" s="41"/>
      <c r="G14" s="15"/>
      <c r="H14" s="15"/>
      <c r="I14" s="15"/>
    </row>
    <row r="15" spans="1:9" s="88" customFormat="1" ht="12" customHeight="1">
      <c r="A15" s="85" t="s">
        <v>3286</v>
      </c>
      <c r="B15" s="96">
        <v>66</v>
      </c>
      <c r="C15" s="96">
        <v>2</v>
      </c>
      <c r="D15" s="96">
        <v>0</v>
      </c>
      <c r="E15" s="65">
        <f t="shared" si="0"/>
        <v>68</v>
      </c>
      <c r="F15" s="41"/>
      <c r="G15" s="15"/>
      <c r="H15" s="15"/>
      <c r="I15" s="15"/>
    </row>
    <row r="16" spans="1:9" s="88" customFormat="1" ht="12" customHeight="1">
      <c r="A16" s="93" t="s">
        <v>3287</v>
      </c>
      <c r="B16" s="96">
        <v>8</v>
      </c>
      <c r="C16" s="96">
        <v>1</v>
      </c>
      <c r="D16" s="96">
        <v>0</v>
      </c>
      <c r="E16" s="65">
        <f t="shared" si="0"/>
        <v>9</v>
      </c>
      <c r="F16" s="41"/>
      <c r="G16" s="15"/>
      <c r="H16" s="15"/>
      <c r="I16" s="15"/>
    </row>
    <row r="17" spans="1:11" s="88" customFormat="1" ht="12" customHeight="1">
      <c r="A17" s="85" t="s">
        <v>3288</v>
      </c>
      <c r="B17" s="96">
        <v>5</v>
      </c>
      <c r="C17" s="96">
        <v>0</v>
      </c>
      <c r="D17" s="96">
        <v>0</v>
      </c>
      <c r="E17" s="65">
        <f t="shared" si="0"/>
        <v>5</v>
      </c>
      <c r="F17" s="41"/>
      <c r="G17" s="11"/>
      <c r="H17" s="11"/>
      <c r="I17" s="11"/>
    </row>
    <row r="18" spans="1:11" s="88" customFormat="1" ht="12" customHeight="1">
      <c r="A18" s="85" t="s">
        <v>3289</v>
      </c>
      <c r="B18" s="96">
        <v>90</v>
      </c>
      <c r="C18" s="96">
        <v>0</v>
      </c>
      <c r="D18" s="96">
        <v>0</v>
      </c>
      <c r="E18" s="65">
        <f t="shared" si="0"/>
        <v>90</v>
      </c>
      <c r="F18" s="40"/>
      <c r="G18" s="11"/>
      <c r="H18" s="11"/>
      <c r="I18" s="11"/>
    </row>
    <row r="19" spans="1:11" s="88" customFormat="1" ht="12" customHeight="1">
      <c r="A19" s="85" t="s">
        <v>3290</v>
      </c>
      <c r="B19" s="96">
        <v>253</v>
      </c>
      <c r="C19" s="96">
        <v>0</v>
      </c>
      <c r="D19" s="96">
        <v>0</v>
      </c>
      <c r="E19" s="65">
        <f t="shared" si="0"/>
        <v>253</v>
      </c>
      <c r="F19" s="41"/>
      <c r="G19" s="15"/>
      <c r="H19" s="15"/>
      <c r="I19" s="15"/>
    </row>
    <row r="20" spans="1:11" s="88" customFormat="1" ht="12" customHeight="1">
      <c r="A20" s="85" t="s">
        <v>3291</v>
      </c>
      <c r="B20" s="96">
        <v>170</v>
      </c>
      <c r="C20" s="96">
        <v>1</v>
      </c>
      <c r="D20" s="96">
        <v>0</v>
      </c>
      <c r="E20" s="65">
        <f t="shared" si="0"/>
        <v>171</v>
      </c>
      <c r="F20" s="41"/>
      <c r="G20" s="15"/>
      <c r="H20" s="15"/>
      <c r="I20" s="15"/>
    </row>
    <row r="21" spans="1:11" s="88" customFormat="1" ht="12" customHeight="1">
      <c r="A21" s="93" t="s">
        <v>3430</v>
      </c>
      <c r="B21" s="96">
        <v>3</v>
      </c>
      <c r="C21" s="96">
        <v>0</v>
      </c>
      <c r="D21" s="96">
        <v>0</v>
      </c>
      <c r="E21" s="65">
        <f t="shared" si="0"/>
        <v>3</v>
      </c>
      <c r="F21" s="41"/>
      <c r="G21" s="15"/>
      <c r="H21" s="15"/>
      <c r="I21" s="15"/>
    </row>
    <row r="22" spans="1:11" s="88" customFormat="1" ht="12" customHeight="1">
      <c r="A22" s="85" t="s">
        <v>3292</v>
      </c>
      <c r="B22" s="96">
        <v>172</v>
      </c>
      <c r="C22" s="96">
        <v>0</v>
      </c>
      <c r="D22" s="96">
        <v>0</v>
      </c>
      <c r="E22" s="65">
        <f t="shared" si="0"/>
        <v>172</v>
      </c>
      <c r="F22" s="41"/>
      <c r="G22" s="11"/>
      <c r="H22" s="11"/>
      <c r="I22" s="11"/>
    </row>
    <row r="23" spans="1:11" s="88" customFormat="1" ht="12" customHeight="1">
      <c r="A23" s="85" t="s">
        <v>3293</v>
      </c>
      <c r="B23" s="96">
        <v>13</v>
      </c>
      <c r="C23" s="96">
        <v>0</v>
      </c>
      <c r="D23" s="96">
        <v>0</v>
      </c>
      <c r="E23" s="65">
        <f t="shared" si="0"/>
        <v>13</v>
      </c>
      <c r="F23" s="41"/>
      <c r="G23" s="11"/>
      <c r="H23" s="11"/>
      <c r="I23" s="11"/>
    </row>
    <row r="24" spans="1:11" s="88" customFormat="1" ht="12" customHeight="1">
      <c r="A24" s="85" t="s">
        <v>3294</v>
      </c>
      <c r="B24" s="96">
        <v>11</v>
      </c>
      <c r="C24" s="96">
        <v>0</v>
      </c>
      <c r="D24" s="96">
        <v>0</v>
      </c>
      <c r="E24" s="65">
        <f t="shared" si="0"/>
        <v>11</v>
      </c>
      <c r="F24" s="41"/>
      <c r="G24" s="11"/>
      <c r="H24" s="11"/>
      <c r="I24" s="11"/>
    </row>
    <row r="25" spans="1:11" s="88" customFormat="1" ht="12" customHeight="1">
      <c r="A25" s="85" t="s">
        <v>3644</v>
      </c>
      <c r="B25" s="96">
        <v>3</v>
      </c>
      <c r="C25" s="96">
        <v>0</v>
      </c>
      <c r="D25" s="96">
        <v>0</v>
      </c>
      <c r="E25" s="65">
        <f t="shared" si="0"/>
        <v>3</v>
      </c>
      <c r="F25" s="41"/>
      <c r="G25" s="15"/>
      <c r="H25" s="15"/>
      <c r="I25" s="15"/>
    </row>
    <row r="26" spans="1:11" s="88" customFormat="1" ht="12" customHeight="1">
      <c r="A26" s="85" t="s">
        <v>3460</v>
      </c>
      <c r="B26" s="96">
        <v>5</v>
      </c>
      <c r="C26" s="96">
        <v>0</v>
      </c>
      <c r="D26" s="96">
        <v>0</v>
      </c>
      <c r="E26" s="65">
        <f t="shared" si="0"/>
        <v>5</v>
      </c>
      <c r="F26" s="41"/>
      <c r="G26" s="11"/>
      <c r="H26" s="11"/>
      <c r="I26" s="11"/>
      <c r="K26" s="15"/>
    </row>
    <row r="27" spans="1:11" s="88" customFormat="1" ht="12" customHeight="1">
      <c r="A27" s="85" t="s">
        <v>3508</v>
      </c>
      <c r="B27" s="96">
        <v>1</v>
      </c>
      <c r="C27" s="96">
        <v>0</v>
      </c>
      <c r="D27" s="96">
        <v>0</v>
      </c>
      <c r="E27" s="65">
        <f t="shared" si="0"/>
        <v>1</v>
      </c>
      <c r="F27" s="41"/>
      <c r="G27" s="11"/>
      <c r="H27" s="11"/>
      <c r="I27" s="11"/>
      <c r="K27" s="15"/>
    </row>
    <row r="28" spans="1:11" s="88" customFormat="1" ht="12" customHeight="1">
      <c r="A28" s="137" t="s">
        <v>3614</v>
      </c>
      <c r="B28" s="96">
        <v>423</v>
      </c>
      <c r="C28" s="96">
        <v>0</v>
      </c>
      <c r="D28" s="96">
        <v>0</v>
      </c>
      <c r="E28" s="65">
        <f t="shared" si="0"/>
        <v>423</v>
      </c>
      <c r="F28" s="41"/>
      <c r="G28" s="11"/>
      <c r="H28" s="11"/>
      <c r="I28" s="11"/>
      <c r="K28" s="15"/>
    </row>
    <row r="29" spans="1:11" s="15" customFormat="1" ht="12" customHeight="1">
      <c r="A29" s="85" t="s">
        <v>3631</v>
      </c>
      <c r="B29" s="96">
        <v>1</v>
      </c>
      <c r="C29" s="96">
        <v>0</v>
      </c>
      <c r="D29" s="96">
        <v>0</v>
      </c>
      <c r="E29" s="65">
        <f t="shared" si="0"/>
        <v>1</v>
      </c>
      <c r="F29" s="40"/>
      <c r="G29" s="11"/>
      <c r="H29" s="11"/>
      <c r="I29" s="11"/>
    </row>
    <row r="30" spans="1:11" s="15" customFormat="1" ht="12" customHeight="1">
      <c r="A30" s="93" t="s">
        <v>3645</v>
      </c>
      <c r="B30" s="96">
        <v>1</v>
      </c>
      <c r="C30" s="96">
        <v>0</v>
      </c>
      <c r="D30" s="96">
        <v>0</v>
      </c>
      <c r="E30" s="65">
        <f t="shared" si="0"/>
        <v>1</v>
      </c>
      <c r="F30" s="41"/>
      <c r="G30" s="11"/>
      <c r="H30" s="11"/>
      <c r="I30" s="11"/>
    </row>
    <row r="31" spans="1:11" s="15" customFormat="1" ht="12" customHeight="1">
      <c r="A31" s="93" t="s">
        <v>3646</v>
      </c>
      <c r="B31" s="96">
        <v>1</v>
      </c>
      <c r="C31" s="96">
        <v>0</v>
      </c>
      <c r="D31" s="96">
        <v>0</v>
      </c>
      <c r="E31" s="65">
        <f t="shared" si="0"/>
        <v>1</v>
      </c>
      <c r="F31" s="41"/>
      <c r="G31" s="11"/>
      <c r="H31" s="11"/>
      <c r="I31" s="11"/>
    </row>
    <row r="32" spans="1:11" s="15" customFormat="1" ht="12" customHeight="1">
      <c r="A32" s="85" t="s">
        <v>3647</v>
      </c>
      <c r="B32" s="96">
        <v>1</v>
      </c>
      <c r="C32" s="96">
        <v>0</v>
      </c>
      <c r="D32" s="96">
        <v>0</v>
      </c>
      <c r="E32" s="65">
        <f t="shared" si="0"/>
        <v>1</v>
      </c>
      <c r="F32" s="41"/>
      <c r="G32" s="11"/>
      <c r="H32" s="11"/>
      <c r="I32" s="11"/>
    </row>
    <row r="33" spans="1:9" s="15" customFormat="1" ht="17.399999999999999" customHeight="1">
      <c r="A33" s="85" t="s">
        <v>3295</v>
      </c>
      <c r="B33" s="96">
        <v>5</v>
      </c>
      <c r="C33" s="96">
        <v>0</v>
      </c>
      <c r="D33" s="96">
        <v>0</v>
      </c>
      <c r="E33" s="65">
        <f t="shared" si="0"/>
        <v>5</v>
      </c>
      <c r="F33" s="41"/>
      <c r="G33" s="11"/>
      <c r="H33" s="11"/>
      <c r="I33" s="11"/>
    </row>
    <row r="34" spans="1:9" s="15" customFormat="1" ht="12" customHeight="1">
      <c r="A34" s="85" t="s">
        <v>3648</v>
      </c>
      <c r="B34" s="96">
        <v>0</v>
      </c>
      <c r="C34" s="96">
        <v>0</v>
      </c>
      <c r="D34" s="96">
        <v>1</v>
      </c>
      <c r="E34" s="65">
        <f t="shared" si="0"/>
        <v>1</v>
      </c>
      <c r="F34" s="41"/>
      <c r="G34" s="11"/>
      <c r="H34" s="11"/>
      <c r="I34" s="11"/>
    </row>
    <row r="35" spans="1:9" s="15" customFormat="1" ht="12" customHeight="1">
      <c r="A35" s="85" t="s">
        <v>3296</v>
      </c>
      <c r="B35" s="96">
        <v>16</v>
      </c>
      <c r="C35" s="96">
        <v>1</v>
      </c>
      <c r="D35" s="96">
        <v>0</v>
      </c>
      <c r="E35" s="65">
        <f t="shared" si="0"/>
        <v>17</v>
      </c>
      <c r="F35" s="41"/>
      <c r="G35" s="11"/>
      <c r="H35" s="11"/>
      <c r="I35" s="11"/>
    </row>
    <row r="36" spans="1:9" s="15" customFormat="1" ht="12" customHeight="1">
      <c r="A36" s="85"/>
      <c r="B36" s="96"/>
      <c r="C36" s="96"/>
      <c r="D36" s="96"/>
      <c r="E36" s="65"/>
      <c r="F36" s="41"/>
      <c r="G36" s="11"/>
      <c r="H36" s="11"/>
      <c r="I36" s="11"/>
    </row>
    <row r="37" spans="1:9" s="15" customFormat="1" ht="12" customHeight="1">
      <c r="A37" s="85"/>
      <c r="B37" s="96"/>
      <c r="C37" s="96"/>
      <c r="D37" s="96"/>
      <c r="E37" s="65"/>
      <c r="F37" s="41"/>
      <c r="G37" s="11"/>
      <c r="H37" s="11"/>
      <c r="I37" s="11"/>
    </row>
    <row r="38" spans="1:9" s="15" customFormat="1" ht="12" customHeight="1">
      <c r="A38" s="85"/>
      <c r="B38" s="96"/>
      <c r="C38" s="96"/>
      <c r="D38" s="96"/>
      <c r="E38" s="65"/>
      <c r="F38" s="41"/>
      <c r="G38" s="11"/>
      <c r="H38" s="11"/>
      <c r="I38" s="11"/>
    </row>
    <row r="39" spans="1:9" s="15" customFormat="1" ht="12" customHeight="1">
      <c r="A39" s="85"/>
      <c r="B39" s="96"/>
      <c r="C39" s="96"/>
      <c r="D39" s="96"/>
      <c r="E39" s="65"/>
      <c r="F39" s="41"/>
      <c r="G39" s="11"/>
      <c r="H39" s="11"/>
      <c r="I39" s="11"/>
    </row>
    <row r="40" spans="1:9" s="15" customFormat="1" ht="12" customHeight="1">
      <c r="A40" s="85"/>
      <c r="B40" s="96"/>
      <c r="C40" s="96"/>
      <c r="D40" s="96"/>
      <c r="E40" s="65"/>
      <c r="F40" s="41"/>
      <c r="G40" s="11"/>
      <c r="H40" s="11"/>
      <c r="I40" s="11"/>
    </row>
    <row r="41" spans="1:9" s="15" customFormat="1" ht="12" customHeight="1">
      <c r="A41" s="85"/>
      <c r="B41" s="96"/>
      <c r="C41" s="96"/>
      <c r="D41" s="96"/>
      <c r="E41" s="65"/>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3"/>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V201"/>
  <sheetViews>
    <sheetView tabSelected="1" zoomScaleNormal="100" workbookViewId="0">
      <selection activeCell="D32" sqref="D32"/>
    </sheetView>
  </sheetViews>
  <sheetFormatPr baseColWidth="10" defaultColWidth="11.44140625" defaultRowHeight="13.2"/>
  <cols>
    <col min="1" max="1" width="3.33203125" style="179" customWidth="1"/>
    <col min="2" max="2" width="67" style="64" customWidth="1"/>
    <col min="3" max="3" width="9.6640625" style="64" customWidth="1"/>
    <col min="4" max="4" width="9.33203125" style="11" customWidth="1"/>
    <col min="5" max="5" width="12.33203125" style="11" customWidth="1"/>
    <col min="6" max="6" width="12.5546875" style="11" customWidth="1"/>
    <col min="7" max="16384" width="11.44140625" style="11"/>
  </cols>
  <sheetData>
    <row r="1" spans="1:6" s="2" customFormat="1" ht="15.75" customHeight="1">
      <c r="A1" s="327" t="s">
        <v>33</v>
      </c>
      <c r="B1" s="328"/>
      <c r="C1" s="328"/>
      <c r="D1" s="329"/>
      <c r="E1" s="1"/>
      <c r="F1" s="319" t="s">
        <v>102</v>
      </c>
    </row>
    <row r="2" spans="1:6" s="2" customFormat="1" ht="5.25" customHeight="1">
      <c r="A2" s="146"/>
      <c r="B2" s="48"/>
      <c r="C2" s="48"/>
      <c r="D2" s="1"/>
      <c r="E2" s="1"/>
      <c r="F2" s="1"/>
    </row>
    <row r="3" spans="1:6" s="2" customFormat="1" ht="15" customHeight="1">
      <c r="A3" s="147" t="s">
        <v>3326</v>
      </c>
      <c r="B3" s="42"/>
      <c r="C3" s="42"/>
      <c r="D3" s="4"/>
      <c r="E3" s="4"/>
      <c r="F3" s="4"/>
    </row>
    <row r="4" spans="1:6" s="2" customFormat="1" ht="15" customHeight="1">
      <c r="A4" s="148"/>
      <c r="B4" s="43"/>
      <c r="C4" s="43"/>
      <c r="D4" s="5"/>
      <c r="E4" s="5"/>
      <c r="F4" s="5"/>
    </row>
    <row r="5" spans="1:6" s="8" customFormat="1" ht="6" customHeight="1">
      <c r="A5" s="149"/>
      <c r="B5" s="50"/>
      <c r="C5" s="50"/>
      <c r="D5" s="7"/>
      <c r="E5" s="7"/>
      <c r="F5" s="7"/>
    </row>
    <row r="6" spans="1:6" s="8" customFormat="1" ht="15" customHeight="1" thickBot="1">
      <c r="A6" s="330" t="s">
        <v>3649</v>
      </c>
      <c r="B6" s="331"/>
      <c r="C6" s="331"/>
      <c r="D6" s="150"/>
      <c r="E6" s="150"/>
      <c r="F6" s="151"/>
    </row>
    <row r="7" spans="1:6" s="2" customFormat="1" ht="31.5" customHeight="1">
      <c r="A7" s="46"/>
      <c r="B7" s="46"/>
      <c r="C7" s="332" t="s">
        <v>3327</v>
      </c>
      <c r="D7" s="332"/>
      <c r="E7" s="333" t="s">
        <v>3328</v>
      </c>
      <c r="F7" s="333"/>
    </row>
    <row r="8" spans="1:6" s="2" customFormat="1" ht="15.75" customHeight="1" thickBot="1">
      <c r="A8" s="152"/>
      <c r="B8" s="152"/>
      <c r="C8" s="153">
        <v>2020</v>
      </c>
      <c r="D8" s="153">
        <v>2021</v>
      </c>
      <c r="E8" s="154" t="s">
        <v>3329</v>
      </c>
      <c r="F8" s="154" t="s">
        <v>3330</v>
      </c>
    </row>
    <row r="9" spans="1:6" s="8" customFormat="1" ht="24.9" customHeight="1">
      <c r="A9" s="155" t="s">
        <v>3331</v>
      </c>
      <c r="B9" s="54"/>
      <c r="D9" s="156"/>
      <c r="E9" s="156"/>
      <c r="F9" s="156"/>
    </row>
    <row r="10" spans="1:6" s="8" customFormat="1" ht="24.9" customHeight="1">
      <c r="A10" s="232" t="s">
        <v>3360</v>
      </c>
      <c r="C10" s="156">
        <v>1530</v>
      </c>
      <c r="D10" s="114">
        <f>SUM(D11:D12)</f>
        <v>1985</v>
      </c>
      <c r="E10" s="114">
        <f>D10-C10</f>
        <v>455</v>
      </c>
      <c r="F10" s="159">
        <f>((D10/C10)-1)</f>
        <v>0.29738562091503273</v>
      </c>
    </row>
    <row r="11" spans="1:6" s="8" customFormat="1" ht="15" customHeight="1">
      <c r="A11" s="157"/>
      <c r="B11" s="158" t="s">
        <v>3332</v>
      </c>
      <c r="C11" s="114">
        <v>1384</v>
      </c>
      <c r="D11" s="114">
        <f>'ATR-A2.1'!F9</f>
        <v>1851</v>
      </c>
      <c r="E11" s="114">
        <f>D11-C11</f>
        <v>467</v>
      </c>
      <c r="F11" s="159">
        <f>((D11/C11)-1)</f>
        <v>0.33742774566473988</v>
      </c>
    </row>
    <row r="12" spans="1:6" s="8" customFormat="1" ht="15" customHeight="1">
      <c r="A12" s="157"/>
      <c r="B12" s="158" t="s">
        <v>3333</v>
      </c>
      <c r="C12" s="114">
        <v>146</v>
      </c>
      <c r="D12" s="114">
        <f>'ATR-A2_II'!F9</f>
        <v>134</v>
      </c>
      <c r="E12" s="114">
        <f>D12-C12</f>
        <v>-12</v>
      </c>
      <c r="F12" s="159">
        <f>((D12/C12)-1)</f>
        <v>-8.2191780821917804E-2</v>
      </c>
    </row>
    <row r="13" spans="1:6" s="8" customFormat="1" ht="8.4" customHeight="1">
      <c r="A13" s="157"/>
      <c r="B13" s="158"/>
      <c r="C13" s="114"/>
      <c r="D13" s="114"/>
      <c r="E13" s="114"/>
      <c r="F13" s="159"/>
    </row>
    <row r="14" spans="1:6" s="8" customFormat="1" ht="15" customHeight="1">
      <c r="A14" s="157"/>
      <c r="B14" s="158" t="s">
        <v>3479</v>
      </c>
      <c r="C14" s="114">
        <v>1297</v>
      </c>
      <c r="D14" s="247">
        <f>'ATR-A2.2'!F9</f>
        <v>1750</v>
      </c>
      <c r="E14" s="114">
        <f>D14-C14</f>
        <v>453</v>
      </c>
      <c r="F14" s="159">
        <f>((D14/C14)-1)</f>
        <v>0.34926754047802611</v>
      </c>
    </row>
    <row r="15" spans="1:6" s="8" customFormat="1" ht="15" customHeight="1">
      <c r="A15" s="157"/>
      <c r="B15" s="158" t="s">
        <v>3480</v>
      </c>
      <c r="C15" s="114">
        <v>87</v>
      </c>
      <c r="D15" s="247">
        <f>D11-D14</f>
        <v>101</v>
      </c>
      <c r="E15" s="114">
        <f>D15-C15</f>
        <v>14</v>
      </c>
      <c r="F15" s="159">
        <f>((D15/C15)-1)</f>
        <v>0.16091954022988508</v>
      </c>
    </row>
    <row r="16" spans="1:6" s="8" customFormat="1" ht="9.9" customHeight="1">
      <c r="A16" s="160"/>
      <c r="B16" s="57"/>
      <c r="C16" s="114"/>
      <c r="D16" s="156"/>
      <c r="E16" s="161"/>
      <c r="F16" s="161"/>
    </row>
    <row r="17" spans="1:6" s="8" customFormat="1" ht="15" customHeight="1">
      <c r="A17" s="162" t="s">
        <v>3334</v>
      </c>
      <c r="B17" s="57"/>
      <c r="C17" s="114"/>
      <c r="D17" s="156"/>
      <c r="E17" s="161"/>
      <c r="F17" s="161"/>
    </row>
    <row r="18" spans="1:6" s="8" customFormat="1" ht="15" customHeight="1">
      <c r="A18" s="162" t="s">
        <v>3335</v>
      </c>
      <c r="B18" s="57"/>
      <c r="C18" s="114"/>
      <c r="D18" s="156"/>
      <c r="E18" s="161"/>
      <c r="F18" s="161"/>
    </row>
    <row r="19" spans="1:6" s="8" customFormat="1" ht="15" customHeight="1">
      <c r="A19" s="160"/>
      <c r="B19" s="57" t="s">
        <v>35</v>
      </c>
      <c r="C19" s="114">
        <v>1371</v>
      </c>
      <c r="D19" s="156">
        <f>'ATR-A2.1'!C9</f>
        <v>1843</v>
      </c>
      <c r="E19" s="114">
        <f>D19-C19</f>
        <v>472</v>
      </c>
      <c r="F19" s="159">
        <f>((D19/C19)-1)</f>
        <v>0.34427425237053244</v>
      </c>
    </row>
    <row r="20" spans="1:6" s="8" customFormat="1" ht="15" customHeight="1">
      <c r="A20" s="160"/>
      <c r="B20" s="57" t="s">
        <v>36</v>
      </c>
      <c r="C20" s="114">
        <v>11</v>
      </c>
      <c r="D20" s="156">
        <f>'ATR-A2.1'!D9</f>
        <v>7</v>
      </c>
      <c r="E20" s="114">
        <f>D20-C20</f>
        <v>-4</v>
      </c>
      <c r="F20" s="159">
        <f>((D20/C20)-1)</f>
        <v>-0.36363636363636365</v>
      </c>
    </row>
    <row r="21" spans="1:6" s="8" customFormat="1" ht="15" customHeight="1">
      <c r="A21" s="160"/>
      <c r="B21" s="57" t="s">
        <v>3336</v>
      </c>
      <c r="C21" s="114">
        <v>2</v>
      </c>
      <c r="D21" s="156">
        <f>'ATR-A2.1'!E9</f>
        <v>1</v>
      </c>
      <c r="E21" s="114">
        <f>D21-C21</f>
        <v>-1</v>
      </c>
      <c r="F21" s="159">
        <f>((D21/C21)-1)</f>
        <v>-0.5</v>
      </c>
    </row>
    <row r="22" spans="1:6" s="8" customFormat="1" ht="9.9" customHeight="1">
      <c r="A22" s="162"/>
      <c r="B22" s="55"/>
      <c r="C22" s="114"/>
      <c r="D22" s="156"/>
      <c r="E22" s="161"/>
      <c r="F22" s="161"/>
    </row>
    <row r="23" spans="1:6" s="88" customFormat="1" ht="15" customHeight="1">
      <c r="A23" s="163" t="s">
        <v>3337</v>
      </c>
      <c r="B23" s="164"/>
      <c r="C23" s="114"/>
      <c r="D23" s="156"/>
      <c r="E23" s="161"/>
      <c r="F23" s="161"/>
    </row>
    <row r="24" spans="1:6" s="88" customFormat="1" ht="15" customHeight="1">
      <c r="A24" s="165"/>
      <c r="B24" s="166" t="s">
        <v>3338</v>
      </c>
      <c r="C24" s="114">
        <v>986</v>
      </c>
      <c r="D24" s="156">
        <f>'ATR-A3'!E23</f>
        <v>1077</v>
      </c>
      <c r="E24" s="114">
        <f>D24-C24</f>
        <v>91</v>
      </c>
      <c r="F24" s="159">
        <f>((D24/C24)-1)</f>
        <v>9.2292089249492948E-2</v>
      </c>
    </row>
    <row r="25" spans="1:6" s="88" customFormat="1" ht="15" customHeight="1">
      <c r="A25" s="165"/>
      <c r="B25" s="167" t="s">
        <v>3339</v>
      </c>
      <c r="C25" s="114">
        <v>398</v>
      </c>
      <c r="D25" s="156">
        <f>'ATR-A3'!E37</f>
        <v>774</v>
      </c>
      <c r="E25" s="114">
        <f>D25-C25</f>
        <v>376</v>
      </c>
      <c r="F25" s="159">
        <f>((D25/C25)-1)</f>
        <v>0.94472361809045236</v>
      </c>
    </row>
    <row r="26" spans="1:6" s="88" customFormat="1" ht="9.9" customHeight="1">
      <c r="A26" s="162"/>
      <c r="B26" s="55"/>
      <c r="C26" s="114"/>
      <c r="D26" s="156"/>
      <c r="E26" s="161"/>
      <c r="F26" s="161"/>
    </row>
    <row r="27" spans="1:6" s="88" customFormat="1" ht="15" customHeight="1">
      <c r="A27" s="163" t="s">
        <v>3340</v>
      </c>
      <c r="B27" s="168"/>
      <c r="C27" s="114"/>
      <c r="D27" s="156"/>
      <c r="E27" s="161"/>
      <c r="F27" s="161"/>
    </row>
    <row r="28" spans="1:6" s="88" customFormat="1" ht="15" customHeight="1">
      <c r="A28" s="162"/>
      <c r="B28" s="167" t="s">
        <v>3341</v>
      </c>
      <c r="C28" s="114">
        <v>536</v>
      </c>
      <c r="D28" s="114">
        <v>563</v>
      </c>
      <c r="E28" s="114">
        <f>D28-C28</f>
        <v>27</v>
      </c>
      <c r="F28" s="159">
        <f>((D28/C28)-1)</f>
        <v>5.0373134328358216E-2</v>
      </c>
    </row>
    <row r="29" spans="1:6" s="88" customFormat="1" ht="15" customHeight="1">
      <c r="A29" s="165"/>
      <c r="B29" s="167" t="s">
        <v>3342</v>
      </c>
      <c r="C29" s="114">
        <v>350</v>
      </c>
      <c r="D29" s="114">
        <v>353</v>
      </c>
      <c r="E29" s="114">
        <f>D29-C29</f>
        <v>3</v>
      </c>
      <c r="F29" s="159">
        <f>((D29/C29)-1)</f>
        <v>8.5714285714286742E-3</v>
      </c>
    </row>
    <row r="30" spans="1:6" s="88" customFormat="1" ht="15" customHeight="1">
      <c r="A30" s="165"/>
      <c r="B30" s="167" t="s">
        <v>3343</v>
      </c>
      <c r="C30" s="114">
        <v>210</v>
      </c>
      <c r="D30" s="114">
        <v>241</v>
      </c>
      <c r="E30" s="114">
        <f>D30-C30</f>
        <v>31</v>
      </c>
      <c r="F30" s="159">
        <f>((D30/C30)-1)</f>
        <v>0.14761904761904754</v>
      </c>
    </row>
    <row r="31" spans="1:6" s="88" customFormat="1" ht="15" customHeight="1">
      <c r="A31" s="165"/>
      <c r="B31" s="167" t="s">
        <v>3344</v>
      </c>
      <c r="C31" s="114">
        <v>132</v>
      </c>
      <c r="D31" s="114">
        <v>149</v>
      </c>
      <c r="E31" s="114">
        <f>D31-C31</f>
        <v>17</v>
      </c>
      <c r="F31" s="159">
        <f>((D31/C31)-1)</f>
        <v>0.1287878787878789</v>
      </c>
    </row>
    <row r="32" spans="1:6" s="88" customFormat="1" ht="15" customHeight="1">
      <c r="A32" s="165"/>
      <c r="B32" s="167" t="s">
        <v>3345</v>
      </c>
      <c r="C32" s="114">
        <v>156</v>
      </c>
      <c r="D32" s="114">
        <f>D11-SUM(D28:D31)</f>
        <v>545</v>
      </c>
      <c r="E32" s="114">
        <f>D32-C32</f>
        <v>389</v>
      </c>
      <c r="F32" s="159">
        <f>((D32/C32)-1)</f>
        <v>2.4935897435897436</v>
      </c>
    </row>
    <row r="33" spans="1:6" s="88" customFormat="1" ht="9.9" customHeight="1">
      <c r="A33" s="165"/>
      <c r="B33" s="167"/>
      <c r="D33" s="156"/>
      <c r="E33" s="161"/>
      <c r="F33" s="161"/>
    </row>
    <row r="34" spans="1:6" s="88" customFormat="1" ht="15" customHeight="1">
      <c r="A34" s="163" t="s">
        <v>3346</v>
      </c>
      <c r="B34" s="167"/>
      <c r="D34" s="156"/>
      <c r="E34" s="161"/>
      <c r="F34" s="161"/>
    </row>
    <row r="35" spans="1:6" s="88" customFormat="1" ht="15" customHeight="1">
      <c r="A35" s="165"/>
      <c r="B35" s="167" t="s">
        <v>3347</v>
      </c>
      <c r="C35" s="156">
        <v>86</v>
      </c>
      <c r="D35" s="156">
        <f>'ATR-I2.1'!D18</f>
        <v>89</v>
      </c>
      <c r="E35" s="114">
        <f t="shared" ref="E35:E46" si="0">D35-C35</f>
        <v>3</v>
      </c>
      <c r="F35" s="159">
        <f t="shared" ref="F35:F46" si="1">((D35/C35)-1)</f>
        <v>3.488372093023262E-2</v>
      </c>
    </row>
    <row r="36" spans="1:6" s="88" customFormat="1" ht="15" customHeight="1">
      <c r="A36" s="165"/>
      <c r="B36" s="167" t="s">
        <v>3348</v>
      </c>
      <c r="C36" s="156">
        <v>3</v>
      </c>
      <c r="D36" s="156">
        <f>'ATR-I2.1'!D19</f>
        <v>6</v>
      </c>
      <c r="E36" s="114">
        <f t="shared" si="0"/>
        <v>3</v>
      </c>
      <c r="F36" s="159">
        <f t="shared" si="1"/>
        <v>1</v>
      </c>
    </row>
    <row r="37" spans="1:6" s="88" customFormat="1" ht="15" customHeight="1">
      <c r="A37" s="165"/>
      <c r="B37" s="167" t="s">
        <v>3349</v>
      </c>
      <c r="C37" s="156">
        <v>403</v>
      </c>
      <c r="D37" s="156">
        <f>'ATR-I2.1'!D20</f>
        <v>406</v>
      </c>
      <c r="E37" s="114">
        <f t="shared" si="0"/>
        <v>3</v>
      </c>
      <c r="F37" s="159">
        <f t="shared" si="1"/>
        <v>7.4441687344912744E-3</v>
      </c>
    </row>
    <row r="38" spans="1:6" s="88" customFormat="1" ht="15" customHeight="1">
      <c r="A38" s="165"/>
      <c r="B38" s="167" t="s">
        <v>3350</v>
      </c>
      <c r="C38" s="156">
        <v>23</v>
      </c>
      <c r="D38" s="156">
        <f>'ATR-I2.1'!D22</f>
        <v>23</v>
      </c>
      <c r="E38" s="114">
        <f t="shared" si="0"/>
        <v>0</v>
      </c>
      <c r="F38" s="159">
        <f t="shared" si="1"/>
        <v>0</v>
      </c>
    </row>
    <row r="39" spans="1:6" s="88" customFormat="1" ht="15" customHeight="1">
      <c r="A39" s="165"/>
      <c r="B39" s="167" t="s">
        <v>3351</v>
      </c>
      <c r="C39" s="156">
        <v>207</v>
      </c>
      <c r="D39" s="156">
        <f>'ATR-I2.1'!D23</f>
        <v>219</v>
      </c>
      <c r="E39" s="114">
        <f t="shared" si="0"/>
        <v>12</v>
      </c>
      <c r="F39" s="159">
        <f t="shared" si="1"/>
        <v>5.7971014492753659E-2</v>
      </c>
    </row>
    <row r="40" spans="1:6" s="88" customFormat="1" ht="15" customHeight="1">
      <c r="A40" s="165"/>
      <c r="B40" s="167" t="s">
        <v>3352</v>
      </c>
      <c r="C40" s="156">
        <v>152</v>
      </c>
      <c r="D40" s="156">
        <f>'ATR-I2.1'!D24</f>
        <v>159</v>
      </c>
      <c r="E40" s="114">
        <f t="shared" si="0"/>
        <v>7</v>
      </c>
      <c r="F40" s="159">
        <f t="shared" si="1"/>
        <v>4.6052631578947345E-2</v>
      </c>
    </row>
    <row r="41" spans="1:6" s="88" customFormat="1" ht="15" customHeight="1">
      <c r="A41" s="165"/>
      <c r="B41" s="166" t="s">
        <v>3353</v>
      </c>
      <c r="C41" s="156">
        <v>64</v>
      </c>
      <c r="D41" s="156">
        <f>'ATR-I2.1'!D25</f>
        <v>69</v>
      </c>
      <c r="E41" s="114">
        <f t="shared" si="0"/>
        <v>5</v>
      </c>
      <c r="F41" s="159">
        <f t="shared" si="1"/>
        <v>7.8125E-2</v>
      </c>
    </row>
    <row r="42" spans="1:6" s="88" customFormat="1" ht="15" customHeight="1">
      <c r="A42" s="165"/>
      <c r="B42" s="167" t="s">
        <v>3354</v>
      </c>
      <c r="C42" s="156">
        <v>41</v>
      </c>
      <c r="D42" s="156">
        <f>'ATR-I2.1'!D26</f>
        <v>66</v>
      </c>
      <c r="E42" s="114">
        <f t="shared" si="0"/>
        <v>25</v>
      </c>
      <c r="F42" s="159">
        <f t="shared" si="1"/>
        <v>0.60975609756097571</v>
      </c>
    </row>
    <row r="43" spans="1:6" s="88" customFormat="1" ht="15" customHeight="1">
      <c r="A43" s="165"/>
      <c r="B43" s="166" t="s">
        <v>3355</v>
      </c>
      <c r="C43" s="156">
        <v>125</v>
      </c>
      <c r="D43" s="156">
        <f>'ATR-I2.1'!D31</f>
        <v>126</v>
      </c>
      <c r="E43" s="114">
        <f t="shared" si="0"/>
        <v>1</v>
      </c>
      <c r="F43" s="159">
        <f t="shared" si="1"/>
        <v>8.0000000000000071E-3</v>
      </c>
    </row>
    <row r="44" spans="1:6" s="88" customFormat="1" ht="15" customHeight="1">
      <c r="A44" s="165"/>
      <c r="B44" s="167" t="s">
        <v>3356</v>
      </c>
      <c r="C44" s="156">
        <v>51</v>
      </c>
      <c r="D44" s="156">
        <f>'ATR-I2.1'!D32</f>
        <v>71</v>
      </c>
      <c r="E44" s="114">
        <f t="shared" si="0"/>
        <v>20</v>
      </c>
      <c r="F44" s="159">
        <f t="shared" si="1"/>
        <v>0.39215686274509798</v>
      </c>
    </row>
    <row r="45" spans="1:6" s="88" customFormat="1" ht="15" customHeight="1">
      <c r="A45" s="165"/>
      <c r="B45" s="62" t="s">
        <v>3357</v>
      </c>
      <c r="C45" s="156">
        <v>161</v>
      </c>
      <c r="D45" s="156">
        <f>'ATR-I2.1'!D34</f>
        <v>531</v>
      </c>
      <c r="E45" s="114">
        <f t="shared" si="0"/>
        <v>370</v>
      </c>
      <c r="F45" s="159">
        <f t="shared" si="1"/>
        <v>2.298136645962733</v>
      </c>
    </row>
    <row r="46" spans="1:6" s="88" customFormat="1" ht="15" customHeight="1">
      <c r="A46" s="165"/>
      <c r="B46" s="167" t="s">
        <v>3358</v>
      </c>
      <c r="C46" s="156">
        <v>68</v>
      </c>
      <c r="D46" s="156">
        <f>D11-SUM(D35:D45)</f>
        <v>86</v>
      </c>
      <c r="E46" s="114">
        <f t="shared" si="0"/>
        <v>18</v>
      </c>
      <c r="F46" s="159">
        <f t="shared" si="1"/>
        <v>0.26470588235294112</v>
      </c>
    </row>
    <row r="47" spans="1:6" s="88" customFormat="1" ht="9.9" customHeight="1">
      <c r="A47" s="165"/>
      <c r="B47" s="167"/>
      <c r="D47" s="156"/>
      <c r="E47" s="161"/>
      <c r="F47" s="161"/>
    </row>
    <row r="48" spans="1:6" s="88" customFormat="1" ht="15" customHeight="1">
      <c r="A48" s="162" t="s">
        <v>3359</v>
      </c>
      <c r="B48" s="55"/>
      <c r="D48" s="156"/>
      <c r="E48" s="161"/>
      <c r="F48" s="161"/>
    </row>
    <row r="49" spans="1:204" s="88" customFormat="1" ht="15" customHeight="1">
      <c r="A49" s="163" t="s">
        <v>3346</v>
      </c>
      <c r="B49" s="167"/>
      <c r="D49" s="156"/>
      <c r="E49" s="161"/>
      <c r="F49" s="161"/>
    </row>
    <row r="50" spans="1:204" s="88" customFormat="1" ht="15" customHeight="1">
      <c r="A50" s="162"/>
      <c r="B50" s="158" t="s">
        <v>3360</v>
      </c>
      <c r="C50" s="114">
        <v>278.82257898797877</v>
      </c>
      <c r="D50" s="114">
        <f>'ATR-I2.1'!I9</f>
        <v>359.29887221693809</v>
      </c>
      <c r="E50" s="114">
        <f t="shared" ref="E50:E61" si="2">D50-C50</f>
        <v>80.476293228959321</v>
      </c>
      <c r="F50" s="159">
        <f t="shared" ref="F50:F61" si="3">((D50/C50)-1)</f>
        <v>0.28862903973221266</v>
      </c>
    </row>
    <row r="51" spans="1:204" s="88" customFormat="1" ht="15" customHeight="1">
      <c r="A51" s="165"/>
      <c r="B51" s="166" t="s">
        <v>3347</v>
      </c>
      <c r="C51" s="114">
        <v>314.97216525051277</v>
      </c>
      <c r="D51" s="114">
        <f>'ATR-I2.1'!I18</f>
        <v>334.66195382417089</v>
      </c>
      <c r="E51" s="114">
        <f t="shared" si="2"/>
        <v>19.68978857365812</v>
      </c>
      <c r="F51" s="159">
        <f t="shared" si="3"/>
        <v>6.2512789211065289E-2</v>
      </c>
    </row>
    <row r="52" spans="1:204" s="88" customFormat="1" ht="15" customHeight="1">
      <c r="A52" s="165"/>
      <c r="B52" s="166" t="s">
        <v>3348</v>
      </c>
      <c r="C52" s="114">
        <v>547.44525547445255</v>
      </c>
      <c r="D52" s="114">
        <f>'ATR-I2.1'!I19</f>
        <v>1039.8613518197574</v>
      </c>
      <c r="E52" s="114">
        <f t="shared" si="2"/>
        <v>492.41609634530482</v>
      </c>
      <c r="F52" s="159">
        <f t="shared" si="3"/>
        <v>0.89948006932409008</v>
      </c>
    </row>
    <row r="53" spans="1:204" s="88" customFormat="1" ht="15" customHeight="1">
      <c r="A53" s="165"/>
      <c r="B53" s="166" t="s">
        <v>3349</v>
      </c>
      <c r="C53" s="114">
        <v>411.03155661628216</v>
      </c>
      <c r="D53" s="114">
        <f>'ATR-I2.1'!I20</f>
        <v>400.5287769074443</v>
      </c>
      <c r="E53" s="114">
        <f t="shared" si="2"/>
        <v>-10.502779708837863</v>
      </c>
      <c r="F53" s="159">
        <f t="shared" si="3"/>
        <v>-2.5552246633566145E-2</v>
      </c>
    </row>
    <row r="54" spans="1:204" s="88" customFormat="1" ht="15" customHeight="1">
      <c r="A54" s="162"/>
      <c r="B54" s="158" t="s">
        <v>3350</v>
      </c>
      <c r="C54" s="114">
        <v>553.94990366088632</v>
      </c>
      <c r="D54" s="114">
        <f>'ATR-I2.1'!I22</f>
        <v>533.64269141531327</v>
      </c>
      <c r="E54" s="114">
        <f t="shared" si="2"/>
        <v>-20.307212245573055</v>
      </c>
      <c r="F54" s="159">
        <f t="shared" si="3"/>
        <v>-3.6658932714617065E-2</v>
      </c>
    </row>
    <row r="55" spans="1:204" s="88" customFormat="1" ht="15" customHeight="1">
      <c r="A55" s="165"/>
      <c r="B55" s="167" t="s">
        <v>3351</v>
      </c>
      <c r="C55" s="114">
        <v>613.69700563296772</v>
      </c>
      <c r="D55" s="114">
        <f>'ATR-I2.1'!I23</f>
        <v>642.47367031419606</v>
      </c>
      <c r="E55" s="114">
        <f t="shared" si="2"/>
        <v>28.77666468122834</v>
      </c>
      <c r="F55" s="159">
        <f t="shared" si="3"/>
        <v>4.689067148298709E-2</v>
      </c>
    </row>
    <row r="56" spans="1:204" s="88" customFormat="1" ht="15" customHeight="1">
      <c r="A56" s="165"/>
      <c r="B56" s="167" t="s">
        <v>3352</v>
      </c>
      <c r="C56" s="114">
        <v>201.40186296723246</v>
      </c>
      <c r="D56" s="114">
        <f>'ATR-I2.1'!I24</f>
        <v>208.04166066965863</v>
      </c>
      <c r="E56" s="114">
        <f t="shared" si="2"/>
        <v>6.639797702426165</v>
      </c>
      <c r="F56" s="159">
        <f t="shared" si="3"/>
        <v>3.2967906078934517E-2</v>
      </c>
    </row>
    <row r="57" spans="1:204" s="88" customFormat="1" ht="15" customHeight="1">
      <c r="A57" s="165"/>
      <c r="B57" s="166" t="s">
        <v>3353</v>
      </c>
      <c r="C57" s="114">
        <v>348.64084545405024</v>
      </c>
      <c r="D57" s="114">
        <f>'ATR-I2.1'!I25</f>
        <v>373.5181075082553</v>
      </c>
      <c r="E57" s="114">
        <f t="shared" si="2"/>
        <v>24.877262054205062</v>
      </c>
      <c r="F57" s="159">
        <f t="shared" si="3"/>
        <v>7.135498430141296E-2</v>
      </c>
    </row>
    <row r="58" spans="1:204" s="88" customFormat="1" ht="15" customHeight="1">
      <c r="A58" s="162"/>
      <c r="B58" s="158" t="s">
        <v>3354</v>
      </c>
      <c r="C58" s="114">
        <v>127.00576172480019</v>
      </c>
      <c r="D58" s="114">
        <f>'ATR-I2.1'!I26</f>
        <v>175.95307917888562</v>
      </c>
      <c r="E58" s="114">
        <f t="shared" si="2"/>
        <v>48.947317454085422</v>
      </c>
      <c r="F58" s="159">
        <f t="shared" si="3"/>
        <v>0.38539446391531351</v>
      </c>
    </row>
    <row r="59" spans="1:204" s="88" customFormat="1" ht="15" customHeight="1">
      <c r="A59" s="165"/>
      <c r="B59" s="167" t="s">
        <v>3355</v>
      </c>
      <c r="C59" s="114">
        <v>462.56892276949264</v>
      </c>
      <c r="D59" s="114">
        <f>'ATR-I2.1'!I31</f>
        <v>435.00776799585708</v>
      </c>
      <c r="E59" s="114">
        <f t="shared" si="2"/>
        <v>-27.561154773635565</v>
      </c>
      <c r="F59" s="159">
        <f t="shared" si="3"/>
        <v>-5.9582806835836277E-2</v>
      </c>
    </row>
    <row r="60" spans="1:204" s="88" customFormat="1" ht="15" customHeight="1">
      <c r="A60" s="165"/>
      <c r="B60" s="167" t="s">
        <v>3356</v>
      </c>
      <c r="C60" s="114">
        <v>184.24189877533325</v>
      </c>
      <c r="D60" s="114">
        <f>'ATR-I2.1'!I32</f>
        <v>253.33618782559051</v>
      </c>
      <c r="E60" s="114">
        <f t="shared" si="2"/>
        <v>69.09428905025726</v>
      </c>
      <c r="F60" s="159">
        <f t="shared" si="3"/>
        <v>0.37501941474513156</v>
      </c>
    </row>
    <row r="61" spans="1:204" s="88" customFormat="1" ht="15" customHeight="1">
      <c r="A61" s="165"/>
      <c r="B61" s="62" t="s">
        <v>3357</v>
      </c>
      <c r="C61" s="114">
        <v>341.7751077334579</v>
      </c>
      <c r="D61" s="114">
        <f>'ATR-I2.1'!I34</f>
        <v>1087.668988119623</v>
      </c>
      <c r="E61" s="114">
        <f t="shared" si="2"/>
        <v>745.89388038616516</v>
      </c>
      <c r="F61" s="159">
        <f t="shared" si="3"/>
        <v>2.1824113679100048</v>
      </c>
    </row>
    <row r="62" spans="1:204" s="88" customFormat="1" ht="9.9" customHeight="1">
      <c r="A62" s="162"/>
      <c r="B62" s="55"/>
      <c r="D62" s="156"/>
      <c r="E62" s="161"/>
      <c r="F62" s="161"/>
      <c r="G62" s="169"/>
      <c r="H62" s="170"/>
      <c r="I62" s="169"/>
      <c r="J62" s="170"/>
      <c r="K62" s="169"/>
      <c r="L62" s="170"/>
      <c r="M62" s="169"/>
      <c r="N62" s="170"/>
      <c r="O62" s="169"/>
      <c r="P62" s="170"/>
      <c r="Q62" s="169"/>
      <c r="R62" s="170"/>
      <c r="S62" s="169"/>
      <c r="T62" s="170"/>
      <c r="U62" s="169"/>
      <c r="V62" s="170"/>
      <c r="W62" s="169"/>
      <c r="X62" s="170"/>
      <c r="Y62" s="169"/>
      <c r="Z62" s="170"/>
      <c r="AA62" s="169"/>
      <c r="AB62" s="170"/>
      <c r="AC62" s="169"/>
      <c r="AD62" s="170"/>
      <c r="AE62" s="169"/>
      <c r="AF62" s="170"/>
      <c r="AG62" s="169"/>
      <c r="AH62" s="170"/>
      <c r="AI62" s="169"/>
      <c r="AJ62" s="170"/>
      <c r="AK62" s="169"/>
      <c r="AL62" s="170"/>
      <c r="AM62" s="169"/>
      <c r="AN62" s="170"/>
      <c r="AO62" s="169"/>
      <c r="AP62" s="170"/>
      <c r="AQ62" s="169"/>
      <c r="AR62" s="170"/>
      <c r="AS62" s="169"/>
      <c r="AT62" s="170"/>
      <c r="AU62" s="169"/>
      <c r="AV62" s="170"/>
      <c r="AW62" s="169"/>
      <c r="AX62" s="170"/>
      <c r="AY62" s="169"/>
      <c r="AZ62" s="170"/>
      <c r="BA62" s="169"/>
      <c r="BB62" s="170"/>
      <c r="BC62" s="169"/>
      <c r="BD62" s="170"/>
      <c r="BE62" s="169"/>
      <c r="BF62" s="170"/>
      <c r="BG62" s="169"/>
      <c r="BH62" s="170"/>
      <c r="BI62" s="169"/>
      <c r="BJ62" s="170"/>
      <c r="BK62" s="169"/>
      <c r="BL62" s="170"/>
      <c r="BM62" s="169"/>
      <c r="BN62" s="170"/>
      <c r="BO62" s="169"/>
      <c r="BP62" s="170"/>
      <c r="BQ62" s="169"/>
      <c r="BR62" s="170"/>
      <c r="BS62" s="169"/>
      <c r="BT62" s="170"/>
      <c r="BU62" s="169"/>
      <c r="BV62" s="170"/>
      <c r="BW62" s="169"/>
      <c r="BX62" s="170"/>
      <c r="BY62" s="169"/>
      <c r="BZ62" s="170"/>
      <c r="CA62" s="169"/>
      <c r="CB62" s="170"/>
      <c r="CC62" s="169"/>
      <c r="CD62" s="170"/>
      <c r="CE62" s="169"/>
      <c r="CF62" s="170"/>
      <c r="CG62" s="169"/>
      <c r="CH62" s="170"/>
      <c r="CI62" s="169"/>
      <c r="CJ62" s="170"/>
      <c r="CK62" s="169"/>
      <c r="CL62" s="170"/>
      <c r="CM62" s="169"/>
      <c r="CN62" s="170"/>
      <c r="CO62" s="169"/>
      <c r="CP62" s="170"/>
      <c r="CQ62" s="169"/>
      <c r="CR62" s="170"/>
      <c r="CS62" s="169"/>
      <c r="CT62" s="170"/>
      <c r="CU62" s="169"/>
      <c r="CV62" s="170"/>
      <c r="CW62" s="169"/>
      <c r="CX62" s="170"/>
      <c r="CY62" s="169"/>
      <c r="CZ62" s="170"/>
      <c r="DA62" s="169"/>
      <c r="DB62" s="170"/>
      <c r="DC62" s="169"/>
      <c r="DD62" s="170"/>
      <c r="DE62" s="169"/>
      <c r="DF62" s="170"/>
      <c r="DG62" s="169"/>
      <c r="DH62" s="170"/>
      <c r="DI62" s="169"/>
      <c r="DJ62" s="170"/>
      <c r="DK62" s="169"/>
      <c r="DL62" s="170"/>
      <c r="DM62" s="169"/>
      <c r="DN62" s="170"/>
      <c r="DO62" s="169"/>
      <c r="DP62" s="170"/>
      <c r="DQ62" s="169"/>
      <c r="DR62" s="170"/>
      <c r="DS62" s="169"/>
      <c r="DT62" s="170"/>
      <c r="DU62" s="169"/>
      <c r="DV62" s="170"/>
      <c r="DW62" s="169"/>
      <c r="DX62" s="170"/>
      <c r="DY62" s="169"/>
      <c r="DZ62" s="170"/>
      <c r="EA62" s="169"/>
      <c r="EB62" s="170"/>
      <c r="EC62" s="169"/>
      <c r="ED62" s="170"/>
      <c r="EE62" s="169"/>
      <c r="EF62" s="170"/>
      <c r="EG62" s="169"/>
      <c r="EH62" s="170"/>
      <c r="EI62" s="169"/>
      <c r="EJ62" s="170"/>
      <c r="EK62" s="169"/>
      <c r="EL62" s="170"/>
      <c r="EM62" s="169"/>
      <c r="EN62" s="170"/>
      <c r="EO62" s="169"/>
      <c r="EP62" s="170"/>
      <c r="EQ62" s="169"/>
      <c r="ER62" s="170"/>
      <c r="ES62" s="169"/>
      <c r="ET62" s="170"/>
      <c r="EU62" s="169"/>
      <c r="EV62" s="170"/>
      <c r="EW62" s="169"/>
      <c r="EX62" s="170"/>
      <c r="EY62" s="169"/>
      <c r="EZ62" s="170"/>
      <c r="FA62" s="169"/>
      <c r="FB62" s="170"/>
      <c r="FC62" s="169"/>
      <c r="FD62" s="170"/>
      <c r="FE62" s="169"/>
      <c r="FF62" s="170"/>
      <c r="FG62" s="169"/>
      <c r="FH62" s="170"/>
      <c r="FI62" s="169"/>
      <c r="FJ62" s="170"/>
      <c r="FK62" s="169"/>
      <c r="FL62" s="170"/>
      <c r="FM62" s="169"/>
      <c r="FN62" s="170"/>
      <c r="FO62" s="169"/>
      <c r="FP62" s="170"/>
      <c r="FQ62" s="169"/>
      <c r="FR62" s="170"/>
      <c r="FS62" s="169"/>
      <c r="FT62" s="170"/>
      <c r="FU62" s="169"/>
      <c r="FV62" s="170"/>
      <c r="FW62" s="169"/>
      <c r="FX62" s="170"/>
      <c r="FY62" s="169"/>
      <c r="FZ62" s="170"/>
      <c r="GA62" s="169"/>
      <c r="GB62" s="170"/>
      <c r="GC62" s="169"/>
      <c r="GD62" s="170"/>
      <c r="GE62" s="169"/>
      <c r="GF62" s="170"/>
      <c r="GG62" s="169"/>
      <c r="GH62" s="170"/>
      <c r="GI62" s="169"/>
      <c r="GJ62" s="170"/>
      <c r="GK62" s="169"/>
      <c r="GL62" s="170"/>
      <c r="GM62" s="169"/>
      <c r="GN62" s="170"/>
      <c r="GO62" s="169"/>
      <c r="GP62" s="170"/>
      <c r="GQ62" s="169"/>
      <c r="GR62" s="170"/>
      <c r="GS62" s="169"/>
      <c r="GT62" s="170"/>
      <c r="GU62" s="169"/>
      <c r="GV62" s="170"/>
    </row>
    <row r="63" spans="1:204" s="88" customFormat="1" ht="15" customHeight="1">
      <c r="A63" s="163" t="s">
        <v>3361</v>
      </c>
      <c r="B63" s="167"/>
      <c r="D63" s="156"/>
      <c r="E63" s="161"/>
      <c r="F63" s="161"/>
    </row>
    <row r="64" spans="1:204" s="88" customFormat="1" ht="15" customHeight="1">
      <c r="A64" s="171" t="s">
        <v>3335</v>
      </c>
      <c r="B64" s="166"/>
      <c r="D64" s="156"/>
      <c r="E64" s="161"/>
      <c r="F64" s="161"/>
    </row>
    <row r="65" spans="1:6" s="88" customFormat="1" ht="15" customHeight="1">
      <c r="A65" s="172"/>
      <c r="B65" s="166" t="s">
        <v>35</v>
      </c>
      <c r="C65" s="156">
        <v>146</v>
      </c>
      <c r="D65" s="156">
        <f>'ATR-A2_II'!C9</f>
        <v>132</v>
      </c>
      <c r="E65" s="114">
        <f>D65-C65</f>
        <v>-14</v>
      </c>
      <c r="F65" s="159">
        <f>((D65/C65)-1)</f>
        <v>-9.589041095890416E-2</v>
      </c>
    </row>
    <row r="66" spans="1:6" s="88" customFormat="1" ht="15" customHeight="1">
      <c r="A66" s="162"/>
      <c r="B66" s="166" t="s">
        <v>36</v>
      </c>
      <c r="C66" s="156">
        <v>0</v>
      </c>
      <c r="D66" s="156">
        <f>'ATR-A2_II'!D9</f>
        <v>2</v>
      </c>
      <c r="E66" s="114">
        <f>D66-C66</f>
        <v>2</v>
      </c>
      <c r="F66" s="159">
        <v>0</v>
      </c>
    </row>
    <row r="67" spans="1:6" s="88" customFormat="1" ht="15" customHeight="1">
      <c r="A67" s="172"/>
      <c r="B67" s="166" t="s">
        <v>3336</v>
      </c>
      <c r="C67" s="156">
        <v>0</v>
      </c>
      <c r="D67" s="156">
        <f>'ATR-A2_II'!E9</f>
        <v>0</v>
      </c>
      <c r="E67" s="114">
        <v>0</v>
      </c>
      <c r="F67" s="159">
        <v>0</v>
      </c>
    </row>
    <row r="68" spans="1:6" s="88" customFormat="1" ht="9.9" customHeight="1">
      <c r="A68" s="165"/>
      <c r="B68" s="167"/>
      <c r="D68" s="156"/>
      <c r="E68" s="161"/>
      <c r="F68" s="161"/>
    </row>
    <row r="69" spans="1:6" s="88" customFormat="1" ht="15" customHeight="1">
      <c r="A69" s="162" t="s">
        <v>3337</v>
      </c>
      <c r="B69" s="55"/>
      <c r="D69" s="156"/>
      <c r="E69" s="161"/>
      <c r="F69" s="161"/>
    </row>
    <row r="70" spans="1:6" s="88" customFormat="1" ht="15" customHeight="1">
      <c r="A70" s="165"/>
      <c r="B70" s="167" t="s">
        <v>3338</v>
      </c>
      <c r="C70" s="156">
        <v>71</v>
      </c>
      <c r="D70" s="156">
        <f>'ATR-A3_II'!E22</f>
        <v>47</v>
      </c>
      <c r="E70" s="114">
        <f>D70-C70</f>
        <v>-24</v>
      </c>
      <c r="F70" s="159">
        <f>((D70/C70)-1)</f>
        <v>-0.3380281690140845</v>
      </c>
    </row>
    <row r="71" spans="1:6" s="88" customFormat="1" ht="15" customHeight="1">
      <c r="A71" s="165"/>
      <c r="B71" s="166" t="s">
        <v>3339</v>
      </c>
      <c r="C71" s="156">
        <v>75</v>
      </c>
      <c r="D71" s="156">
        <f>'ATR-A3_II'!E35</f>
        <v>87</v>
      </c>
      <c r="E71" s="114">
        <f>D71-C71</f>
        <v>12</v>
      </c>
      <c r="F71" s="159">
        <f>((D71/C71)-1)</f>
        <v>0.15999999999999992</v>
      </c>
    </row>
    <row r="72" spans="1:6" s="88" customFormat="1" ht="9.9" customHeight="1">
      <c r="A72" s="162"/>
      <c r="B72" s="55"/>
      <c r="D72" s="156"/>
      <c r="E72" s="161"/>
      <c r="F72" s="161"/>
    </row>
    <row r="73" spans="1:6" s="2" customFormat="1" ht="9.9" customHeight="1">
      <c r="A73" s="173"/>
      <c r="B73" s="76"/>
      <c r="C73" s="76"/>
      <c r="D73" s="76"/>
      <c r="E73" s="76"/>
      <c r="F73" s="76"/>
    </row>
    <row r="74" spans="1:6" s="2" customFormat="1" ht="21" customHeight="1">
      <c r="A74" s="325" t="s">
        <v>3362</v>
      </c>
      <c r="B74" s="326"/>
      <c r="C74" s="326"/>
      <c r="D74" s="326"/>
      <c r="E74" s="326"/>
      <c r="F74" s="326"/>
    </row>
    <row r="75" spans="1:6" s="15" customFormat="1" ht="15" customHeight="1">
      <c r="A75" s="174"/>
      <c r="B75" s="55"/>
      <c r="C75" s="55"/>
      <c r="D75" s="66"/>
      <c r="E75" s="66"/>
      <c r="F75" s="66"/>
    </row>
    <row r="76" spans="1:6" s="15" customFormat="1" ht="15" customHeight="1">
      <c r="A76" s="172"/>
      <c r="B76" s="158"/>
      <c r="C76" s="158"/>
      <c r="D76" s="66"/>
      <c r="E76" s="66"/>
      <c r="F76" s="66"/>
    </row>
    <row r="77" spans="1:6" s="15" customFormat="1" ht="15" customHeight="1">
      <c r="A77" s="174"/>
      <c r="B77" s="55"/>
      <c r="C77" s="55"/>
      <c r="D77" s="66"/>
      <c r="E77" s="66"/>
      <c r="F77" s="66"/>
    </row>
    <row r="78" spans="1:6" s="15" customFormat="1" ht="15" customHeight="1">
      <c r="A78" s="165"/>
      <c r="B78" s="56"/>
      <c r="C78" s="56"/>
      <c r="D78" s="66"/>
      <c r="E78" s="66"/>
      <c r="F78" s="66"/>
    </row>
    <row r="79" spans="1:6" s="15" customFormat="1" ht="24.75" customHeight="1">
      <c r="A79" s="165"/>
      <c r="B79" s="62"/>
      <c r="C79" s="62"/>
      <c r="D79" s="66"/>
      <c r="E79" s="66"/>
      <c r="F79" s="66"/>
    </row>
    <row r="80" spans="1:6" s="15" customFormat="1" ht="24.75" customHeight="1">
      <c r="A80" s="165"/>
      <c r="B80" s="62"/>
      <c r="C80" s="62"/>
      <c r="D80" s="66"/>
      <c r="E80" s="66"/>
      <c r="F80" s="66"/>
    </row>
    <row r="81" spans="1:6" s="15" customFormat="1" ht="15" customHeight="1">
      <c r="A81" s="165"/>
      <c r="B81" s="56"/>
      <c r="C81" s="56"/>
      <c r="D81" s="66"/>
      <c r="E81" s="66"/>
      <c r="F81" s="66"/>
    </row>
    <row r="82" spans="1:6" s="15" customFormat="1" ht="15" customHeight="1">
      <c r="A82" s="165"/>
      <c r="B82" s="56"/>
      <c r="C82" s="56"/>
      <c r="D82" s="66"/>
      <c r="E82" s="66"/>
      <c r="F82" s="66"/>
    </row>
    <row r="83" spans="1:6" s="15" customFormat="1" ht="15" customHeight="1">
      <c r="A83" s="165"/>
      <c r="B83" s="62"/>
      <c r="C83" s="62"/>
      <c r="D83" s="66"/>
      <c r="E83" s="66"/>
      <c r="F83" s="66"/>
    </row>
    <row r="84" spans="1:6" s="15" customFormat="1" ht="15" customHeight="1">
      <c r="A84" s="165"/>
      <c r="B84" s="56"/>
      <c r="C84" s="56"/>
      <c r="D84" s="66"/>
      <c r="E84" s="66"/>
      <c r="F84" s="66"/>
    </row>
    <row r="85" spans="1:6" s="15" customFormat="1" ht="15" customHeight="1">
      <c r="A85" s="175"/>
      <c r="B85" s="176"/>
      <c r="C85" s="176"/>
      <c r="D85" s="66"/>
      <c r="E85" s="66"/>
      <c r="F85" s="66"/>
    </row>
    <row r="86" spans="1:6" s="15" customFormat="1" ht="15" customHeight="1">
      <c r="A86" s="165"/>
      <c r="B86" s="56"/>
      <c r="C86" s="56"/>
      <c r="D86" s="66"/>
      <c r="E86" s="66"/>
      <c r="F86" s="66"/>
    </row>
    <row r="87" spans="1:6" s="15" customFormat="1" ht="15" customHeight="1">
      <c r="A87" s="165"/>
      <c r="B87" s="56"/>
      <c r="C87" s="56"/>
      <c r="D87" s="66"/>
      <c r="E87" s="66"/>
      <c r="F87" s="66"/>
    </row>
    <row r="88" spans="1:6" s="15" customFormat="1" ht="24.75" customHeight="1">
      <c r="A88" s="165"/>
      <c r="B88" s="62"/>
      <c r="C88" s="62"/>
      <c r="D88" s="66"/>
      <c r="E88" s="66"/>
      <c r="F88" s="66"/>
    </row>
    <row r="89" spans="1:6" s="15" customFormat="1" ht="15" customHeight="1">
      <c r="A89" s="165"/>
      <c r="B89" s="56"/>
      <c r="C89" s="56"/>
      <c r="D89" s="66"/>
      <c r="E89" s="66"/>
      <c r="F89" s="66"/>
    </row>
    <row r="90" spans="1:6" s="15" customFormat="1" ht="15" customHeight="1">
      <c r="A90" s="165"/>
      <c r="B90" s="56"/>
      <c r="C90" s="56"/>
      <c r="D90" s="66"/>
      <c r="E90" s="66"/>
      <c r="F90" s="66"/>
    </row>
    <row r="91" spans="1:6" s="15" customFormat="1" ht="24.75" customHeight="1">
      <c r="A91" s="165"/>
      <c r="B91" s="62"/>
      <c r="C91" s="62"/>
      <c r="D91" s="66"/>
      <c r="E91" s="66"/>
      <c r="F91" s="66"/>
    </row>
    <row r="92" spans="1:6" s="15" customFormat="1" ht="15" customHeight="1">
      <c r="A92" s="174"/>
      <c r="B92" s="63"/>
      <c r="C92" s="63"/>
      <c r="D92" s="66"/>
      <c r="E92" s="66"/>
      <c r="F92" s="66"/>
    </row>
    <row r="93" spans="1:6" s="15" customFormat="1" ht="15" customHeight="1">
      <c r="A93" s="172"/>
      <c r="B93" s="62"/>
      <c r="C93" s="62"/>
      <c r="D93" s="66"/>
      <c r="E93" s="66"/>
      <c r="F93" s="66"/>
    </row>
    <row r="94" spans="1:6" s="15" customFormat="1" ht="15" customHeight="1">
      <c r="A94" s="174"/>
      <c r="B94" s="55"/>
      <c r="C94" s="55"/>
      <c r="D94" s="66"/>
      <c r="E94" s="66"/>
      <c r="F94" s="66"/>
    </row>
    <row r="95" spans="1:6" s="15" customFormat="1" ht="15" customHeight="1">
      <c r="A95" s="172"/>
      <c r="B95" s="158"/>
      <c r="C95" s="158"/>
      <c r="D95" s="66"/>
      <c r="E95" s="66"/>
      <c r="F95" s="66"/>
    </row>
    <row r="96" spans="1:6" s="15" customFormat="1" ht="15" customHeight="1">
      <c r="A96" s="174"/>
      <c r="B96" s="55"/>
      <c r="C96" s="55"/>
      <c r="D96" s="66"/>
      <c r="E96" s="66"/>
      <c r="F96" s="66"/>
    </row>
    <row r="97" spans="1:6" s="15" customFormat="1" ht="15" customHeight="1">
      <c r="A97" s="165"/>
      <c r="B97" s="56"/>
      <c r="C97" s="56"/>
      <c r="D97" s="66"/>
      <c r="E97" s="66"/>
      <c r="F97" s="66"/>
    </row>
    <row r="98" spans="1:6" s="15" customFormat="1" ht="15" customHeight="1">
      <c r="A98" s="165"/>
      <c r="B98" s="56"/>
      <c r="C98" s="56"/>
      <c r="D98" s="66"/>
      <c r="E98" s="66"/>
      <c r="F98" s="66"/>
    </row>
    <row r="99" spans="1:6" s="15" customFormat="1" ht="15" customHeight="1">
      <c r="A99" s="165"/>
      <c r="B99" s="56"/>
      <c r="C99" s="56"/>
      <c r="D99" s="66"/>
      <c r="E99" s="66"/>
      <c r="F99" s="66"/>
    </row>
    <row r="100" spans="1:6" s="15" customFormat="1" ht="15" customHeight="1">
      <c r="A100" s="175"/>
      <c r="B100" s="176"/>
      <c r="C100" s="176"/>
      <c r="D100" s="66"/>
      <c r="E100" s="66"/>
      <c r="F100" s="66"/>
    </row>
    <row r="101" spans="1:6" s="15" customFormat="1" ht="15" customHeight="1">
      <c r="A101" s="165"/>
      <c r="B101" s="56"/>
      <c r="C101" s="56"/>
      <c r="D101" s="66"/>
      <c r="E101" s="66"/>
      <c r="F101" s="66"/>
    </row>
    <row r="102" spans="1:6" s="15" customFormat="1" ht="24.75" customHeight="1">
      <c r="A102" s="165"/>
      <c r="B102" s="62"/>
      <c r="C102" s="62"/>
      <c r="D102" s="66"/>
      <c r="E102" s="66"/>
      <c r="F102" s="66"/>
    </row>
    <row r="103" spans="1:6" s="15" customFormat="1" ht="15" customHeight="1">
      <c r="A103" s="165"/>
      <c r="B103" s="56"/>
      <c r="C103" s="56"/>
      <c r="D103" s="66"/>
      <c r="E103" s="66"/>
      <c r="F103" s="66"/>
    </row>
    <row r="104" spans="1:6" s="15" customFormat="1" ht="15" customHeight="1">
      <c r="A104" s="165"/>
      <c r="B104" s="62"/>
      <c r="C104" s="62"/>
      <c r="D104" s="66"/>
      <c r="E104" s="66"/>
      <c r="F104" s="66"/>
    </row>
    <row r="105" spans="1:6" s="15" customFormat="1" ht="15" customHeight="1">
      <c r="A105" s="175"/>
      <c r="B105" s="63"/>
      <c r="C105" s="63"/>
      <c r="D105" s="66"/>
      <c r="E105" s="66"/>
      <c r="F105" s="66"/>
    </row>
    <row r="106" spans="1:6" s="15" customFormat="1" ht="15" customHeight="1">
      <c r="A106" s="165"/>
      <c r="B106" s="56"/>
      <c r="C106" s="56"/>
      <c r="D106" s="66"/>
      <c r="E106" s="66"/>
      <c r="F106" s="66"/>
    </row>
    <row r="107" spans="1:6" s="15" customFormat="1" ht="24.75" customHeight="1">
      <c r="A107" s="165"/>
      <c r="B107" s="62"/>
      <c r="C107" s="62"/>
      <c r="D107" s="66"/>
      <c r="E107" s="66"/>
      <c r="F107" s="66"/>
    </row>
    <row r="108" spans="1:6" s="15" customFormat="1" ht="15" customHeight="1">
      <c r="A108" s="165"/>
      <c r="B108" s="56"/>
      <c r="C108" s="56"/>
      <c r="D108" s="66"/>
      <c r="E108" s="66"/>
      <c r="F108" s="66"/>
    </row>
    <row r="109" spans="1:6" s="15" customFormat="1" ht="15" customHeight="1">
      <c r="A109" s="174"/>
      <c r="B109" s="63"/>
      <c r="C109" s="63"/>
      <c r="D109" s="66"/>
      <c r="E109" s="66"/>
      <c r="F109" s="66"/>
    </row>
    <row r="110" spans="1:6" s="15" customFormat="1" ht="15" customHeight="1">
      <c r="A110" s="172"/>
      <c r="B110" s="62"/>
      <c r="C110" s="62"/>
      <c r="D110" s="66"/>
      <c r="E110" s="66"/>
      <c r="F110" s="66"/>
    </row>
    <row r="111" spans="1:6" s="15" customFormat="1" ht="15" customHeight="1">
      <c r="A111" s="174"/>
      <c r="B111" s="63"/>
      <c r="C111" s="63"/>
      <c r="D111" s="66"/>
      <c r="E111" s="66"/>
      <c r="F111" s="66"/>
    </row>
    <row r="112" spans="1:6" s="15" customFormat="1" ht="15" customHeight="1">
      <c r="A112" s="172"/>
      <c r="B112" s="62"/>
      <c r="C112" s="62"/>
      <c r="D112" s="66"/>
      <c r="E112" s="66"/>
      <c r="F112" s="66"/>
    </row>
    <row r="113" spans="1:6" s="15" customFormat="1" ht="9" customHeight="1">
      <c r="A113" s="174"/>
      <c r="B113" s="62"/>
      <c r="C113" s="62"/>
      <c r="D113" s="89"/>
      <c r="E113" s="89"/>
      <c r="F113" s="89"/>
    </row>
    <row r="114" spans="1:6" s="15" customFormat="1" ht="36" customHeight="1">
      <c r="A114" s="177"/>
      <c r="B114" s="140"/>
      <c r="C114" s="140"/>
      <c r="D114" s="140"/>
      <c r="E114" s="140"/>
      <c r="F114" s="140"/>
    </row>
    <row r="115" spans="1:6" s="15" customFormat="1" ht="15" customHeight="1">
      <c r="A115" s="178"/>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204" ht="15" customHeight="1"/>
    <row r="130" spans="2:204" ht="15" customHeight="1"/>
    <row r="131" spans="2:204" ht="15" customHeight="1"/>
    <row r="132" spans="2:204" s="179"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row>
    <row r="133" spans="2:204" s="179"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row>
    <row r="134" spans="2:204" s="179"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row>
    <row r="135" spans="2:204" s="179"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row>
    <row r="136" spans="2:204" s="179"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row>
    <row r="137" spans="2:204" s="179"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row>
    <row r="138" spans="2:204" s="179"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row>
    <row r="139" spans="2:204" s="179"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row>
    <row r="140" spans="2:204" s="179"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row>
    <row r="141" spans="2:204" s="179"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row>
    <row r="142" spans="2:204" s="179"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row>
    <row r="143" spans="2:204" s="179"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row>
    <row r="144" spans="2:204" s="179"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row>
    <row r="145" spans="2:204" s="179"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row>
    <row r="146" spans="2:204" s="179"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row>
    <row r="147" spans="2:204" s="179"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row>
    <row r="148" spans="2:204" s="179"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row>
    <row r="149" spans="2:204" s="179"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row>
    <row r="150" spans="2:204" s="179"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row>
    <row r="151" spans="2:204" s="179"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row>
    <row r="152" spans="2:204" s="179"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row>
    <row r="153" spans="2:204" s="179"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row>
    <row r="154" spans="2:204" s="179"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row>
    <row r="155" spans="2:204" s="179"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row>
    <row r="156" spans="2:204" s="179"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row>
    <row r="157" spans="2:204" s="179"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row>
    <row r="158" spans="2:204" s="179"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row>
    <row r="159" spans="2:204" s="179"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row>
    <row r="160" spans="2:204" s="179"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row>
    <row r="161" spans="2:204" s="179"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row>
    <row r="162" spans="2:204" s="179"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row>
    <row r="163" spans="2:204" s="179"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row>
    <row r="164" spans="2:204" s="179"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row>
    <row r="165" spans="2:204" s="179"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row>
    <row r="166" spans="2:204" s="179"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row>
    <row r="167" spans="2:204" s="179"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row>
    <row r="168" spans="2:204" s="179"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row>
    <row r="169" spans="2:204" s="179"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row>
    <row r="170" spans="2:204" s="179"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row>
    <row r="171" spans="2:204" s="179"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row>
    <row r="172" spans="2:204" s="179"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row>
    <row r="173" spans="2:204" s="179"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row>
    <row r="174" spans="2:204" s="179"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row>
    <row r="175" spans="2:204" s="179"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row>
    <row r="176" spans="2:204" s="179"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row>
    <row r="177" spans="2:204" s="179"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row>
    <row r="178" spans="2:204" s="179"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row>
    <row r="179" spans="2:204" s="179"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row>
    <row r="180" spans="2:204" s="179"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row>
    <row r="181" spans="2:204" s="179"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row>
    <row r="182" spans="2:204" s="179"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row>
    <row r="183" spans="2:204" s="179"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row>
    <row r="184" spans="2:204" s="179"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row>
    <row r="185" spans="2:204" s="179"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row>
    <row r="186" spans="2:204" s="179"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row>
    <row r="187" spans="2:204" s="179"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row>
    <row r="188" spans="2:204" s="179"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row>
    <row r="189" spans="2:204" s="179"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row>
    <row r="190" spans="2:204" s="179"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row>
    <row r="191" spans="2:204" s="179"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row>
    <row r="192" spans="2:204" s="179"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row>
    <row r="193" spans="2:204" s="179"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row>
    <row r="194" spans="2:204" s="179"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row>
    <row r="195" spans="2:204" s="179"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row>
    <row r="196" spans="2:204" s="179"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row>
    <row r="197" spans="2:204" s="179"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row>
    <row r="198" spans="2:204" s="179"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row>
    <row r="199" spans="2:204" s="179"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row>
    <row r="200" spans="2:204" s="179"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row>
    <row r="201" spans="2:204" s="179"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row>
  </sheetData>
  <mergeCells count="5">
    <mergeCell ref="A74:F74"/>
    <mergeCell ref="A1:D1"/>
    <mergeCell ref="A6:C6"/>
    <mergeCell ref="C7:D7"/>
    <mergeCell ref="E7:F7"/>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A11" sqref="A11:D24"/>
    </sheetView>
  </sheetViews>
  <sheetFormatPr baseColWidth="10" defaultColWidth="11.44140625" defaultRowHeight="24.75" customHeight="1"/>
  <cols>
    <col min="1" max="1" width="54.33203125" style="11" customWidth="1"/>
    <col min="2" max="2" width="11.10937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4" t="s">
        <v>3649</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65">
        <f>SUM(B11:B28)</f>
        <v>132</v>
      </c>
      <c r="C9" s="65">
        <f>SUM(C11:C28)</f>
        <v>2</v>
      </c>
      <c r="D9" s="65">
        <f>SUM(D11:D28)</f>
        <v>0</v>
      </c>
      <c r="E9" s="65">
        <f>SUM(E11:E35)</f>
        <v>134</v>
      </c>
      <c r="F9" s="10"/>
    </row>
    <row r="10" spans="1:9" s="8" customFormat="1" ht="9" customHeight="1">
      <c r="A10" s="62"/>
      <c r="B10" s="66"/>
      <c r="C10" s="66"/>
      <c r="D10" s="66"/>
      <c r="E10" s="65"/>
    </row>
    <row r="11" spans="1:9" s="88" customFormat="1" ht="12" customHeight="1">
      <c r="A11" s="85" t="s">
        <v>3282</v>
      </c>
      <c r="B11" s="96">
        <v>5</v>
      </c>
      <c r="C11" s="96">
        <v>0</v>
      </c>
      <c r="D11" s="96">
        <v>0</v>
      </c>
      <c r="E11" s="65">
        <f t="shared" ref="E11:E24" si="0">SUM(B11:D11)</f>
        <v>5</v>
      </c>
      <c r="F11" s="41"/>
      <c r="G11" s="15"/>
      <c r="H11" s="15"/>
      <c r="I11" s="15"/>
    </row>
    <row r="12" spans="1:9" s="88" customFormat="1" ht="12" customHeight="1">
      <c r="A12" s="85" t="s">
        <v>3283</v>
      </c>
      <c r="B12" s="96">
        <v>11</v>
      </c>
      <c r="C12" s="96">
        <v>0</v>
      </c>
      <c r="D12" s="96">
        <v>0</v>
      </c>
      <c r="E12" s="65">
        <f t="shared" si="0"/>
        <v>11</v>
      </c>
      <c r="F12" s="41"/>
      <c r="G12" s="15"/>
      <c r="H12" s="15"/>
      <c r="I12" s="15"/>
    </row>
    <row r="13" spans="1:9" s="88" customFormat="1" ht="12" customHeight="1">
      <c r="A13" s="85" t="s">
        <v>3284</v>
      </c>
      <c r="B13" s="96">
        <v>2</v>
      </c>
      <c r="C13" s="96">
        <v>0</v>
      </c>
      <c r="D13" s="96">
        <v>0</v>
      </c>
      <c r="E13" s="65">
        <f t="shared" si="0"/>
        <v>2</v>
      </c>
      <c r="F13" s="41"/>
      <c r="G13" s="15"/>
      <c r="H13" s="15"/>
      <c r="I13" s="15"/>
    </row>
    <row r="14" spans="1:9" s="88" customFormat="1" ht="12" customHeight="1">
      <c r="A14" s="85" t="s">
        <v>3285</v>
      </c>
      <c r="B14" s="96">
        <v>23</v>
      </c>
      <c r="C14" s="96">
        <v>0</v>
      </c>
      <c r="D14" s="96">
        <v>0</v>
      </c>
      <c r="E14" s="65">
        <f t="shared" si="0"/>
        <v>23</v>
      </c>
      <c r="F14" s="41"/>
      <c r="G14" s="15"/>
      <c r="H14" s="15"/>
      <c r="I14" s="15"/>
    </row>
    <row r="15" spans="1:9" s="88" customFormat="1" ht="12" customHeight="1">
      <c r="A15" s="85" t="s">
        <v>3286</v>
      </c>
      <c r="B15" s="96">
        <v>10</v>
      </c>
      <c r="C15" s="96">
        <v>2</v>
      </c>
      <c r="D15" s="96">
        <v>0</v>
      </c>
      <c r="E15" s="65">
        <f t="shared" si="0"/>
        <v>12</v>
      </c>
      <c r="F15" s="41"/>
      <c r="G15" s="15"/>
      <c r="H15" s="15"/>
      <c r="I15" s="15"/>
    </row>
    <row r="16" spans="1:9" s="88" customFormat="1" ht="12" customHeight="1">
      <c r="A16" s="85" t="s">
        <v>3287</v>
      </c>
      <c r="B16" s="96">
        <v>2</v>
      </c>
      <c r="C16" s="96">
        <v>0</v>
      </c>
      <c r="D16" s="96">
        <v>0</v>
      </c>
      <c r="E16" s="65">
        <f t="shared" si="0"/>
        <v>2</v>
      </c>
      <c r="F16" s="41"/>
      <c r="G16" s="15"/>
      <c r="H16" s="15"/>
      <c r="I16" s="15"/>
    </row>
    <row r="17" spans="1:9" s="88" customFormat="1" ht="12" customHeight="1">
      <c r="A17" s="85" t="s">
        <v>3288</v>
      </c>
      <c r="B17" s="96">
        <v>1</v>
      </c>
      <c r="C17" s="96">
        <v>0</v>
      </c>
      <c r="D17" s="96">
        <v>0</v>
      </c>
      <c r="E17" s="65">
        <f t="shared" si="0"/>
        <v>1</v>
      </c>
      <c r="F17" s="41"/>
      <c r="G17" s="15"/>
      <c r="H17" s="15"/>
      <c r="I17" s="15"/>
    </row>
    <row r="18" spans="1:9" s="88" customFormat="1" ht="12" customHeight="1">
      <c r="A18" s="85" t="s">
        <v>3289</v>
      </c>
      <c r="B18" s="96">
        <v>12</v>
      </c>
      <c r="C18" s="96">
        <v>0</v>
      </c>
      <c r="D18" s="96">
        <v>0</v>
      </c>
      <c r="E18" s="65">
        <f t="shared" si="0"/>
        <v>12</v>
      </c>
      <c r="F18" s="41"/>
      <c r="G18" s="15"/>
      <c r="H18" s="15"/>
      <c r="I18" s="15"/>
    </row>
    <row r="19" spans="1:9" s="88" customFormat="1" ht="12" customHeight="1">
      <c r="A19" s="85" t="s">
        <v>3290</v>
      </c>
      <c r="B19" s="96">
        <v>29</v>
      </c>
      <c r="C19" s="96">
        <v>0</v>
      </c>
      <c r="D19" s="96">
        <v>0</v>
      </c>
      <c r="E19" s="65">
        <f t="shared" si="0"/>
        <v>29</v>
      </c>
      <c r="F19" s="41"/>
      <c r="G19" s="15"/>
      <c r="H19" s="15"/>
      <c r="I19" s="15"/>
    </row>
    <row r="20" spans="1:9" s="88" customFormat="1" ht="12" customHeight="1">
      <c r="A20" s="85" t="s">
        <v>3291</v>
      </c>
      <c r="B20" s="96">
        <v>13</v>
      </c>
      <c r="C20" s="96">
        <v>0</v>
      </c>
      <c r="D20" s="96">
        <v>0</v>
      </c>
      <c r="E20" s="65">
        <f t="shared" si="0"/>
        <v>13</v>
      </c>
      <c r="F20" s="41"/>
      <c r="G20" s="15"/>
      <c r="H20" s="15"/>
      <c r="I20" s="15"/>
    </row>
    <row r="21" spans="1:9" s="88" customFormat="1" ht="12" customHeight="1">
      <c r="A21" s="85" t="s">
        <v>3292</v>
      </c>
      <c r="B21" s="96">
        <v>16</v>
      </c>
      <c r="C21" s="96">
        <v>0</v>
      </c>
      <c r="D21" s="96">
        <v>0</v>
      </c>
      <c r="E21" s="65">
        <f t="shared" si="0"/>
        <v>16</v>
      </c>
      <c r="F21" s="41"/>
      <c r="G21" s="15"/>
      <c r="H21" s="15"/>
      <c r="I21" s="15"/>
    </row>
    <row r="22" spans="1:9" s="88" customFormat="1" ht="12" customHeight="1">
      <c r="A22" s="85" t="s">
        <v>3293</v>
      </c>
      <c r="B22" s="96">
        <v>1</v>
      </c>
      <c r="C22" s="215">
        <v>0</v>
      </c>
      <c r="D22" s="96">
        <v>0</v>
      </c>
      <c r="E22" s="65">
        <f t="shared" si="0"/>
        <v>1</v>
      </c>
      <c r="F22" s="216"/>
      <c r="G22" s="217"/>
      <c r="H22" s="217"/>
      <c r="I22" s="217"/>
    </row>
    <row r="23" spans="1:9" s="88" customFormat="1" ht="12" customHeight="1">
      <c r="A23" s="85" t="s">
        <v>3295</v>
      </c>
      <c r="B23" s="96">
        <v>5</v>
      </c>
      <c r="C23" s="96">
        <v>0</v>
      </c>
      <c r="D23" s="96">
        <v>0</v>
      </c>
      <c r="E23" s="65">
        <f t="shared" si="0"/>
        <v>5</v>
      </c>
      <c r="F23" s="41"/>
      <c r="G23" s="15"/>
      <c r="H23" s="15"/>
      <c r="I23" s="15"/>
    </row>
    <row r="24" spans="1:9" s="88" customFormat="1" ht="12" customHeight="1">
      <c r="A24" s="85" t="s">
        <v>3296</v>
      </c>
      <c r="B24" s="96">
        <v>2</v>
      </c>
      <c r="C24" s="96">
        <v>0</v>
      </c>
      <c r="D24" s="96">
        <v>0</v>
      </c>
      <c r="E24" s="65">
        <f t="shared" si="0"/>
        <v>2</v>
      </c>
      <c r="F24" s="41"/>
      <c r="G24" s="15"/>
      <c r="H24" s="15"/>
      <c r="I24" s="15"/>
    </row>
    <row r="25" spans="1:9" s="88" customFormat="1" ht="12" customHeight="1">
      <c r="A25" s="85"/>
      <c r="B25" s="96"/>
      <c r="C25" s="96"/>
      <c r="D25" s="96"/>
      <c r="E25" s="65"/>
      <c r="F25" s="41"/>
      <c r="G25" s="15"/>
      <c r="H25" s="15"/>
      <c r="I25" s="15"/>
    </row>
    <row r="26" spans="1:9" s="88" customFormat="1" ht="12" customHeight="1">
      <c r="A26" s="85"/>
      <c r="B26" s="96"/>
      <c r="C26" s="96"/>
      <c r="D26" s="96"/>
      <c r="E26" s="65"/>
      <c r="F26" s="41"/>
      <c r="G26" s="15"/>
      <c r="H26" s="15"/>
      <c r="I26" s="15"/>
    </row>
    <row r="27" spans="1:9" s="88" customFormat="1" ht="12" customHeight="1">
      <c r="A27" s="85"/>
      <c r="B27" s="96"/>
      <c r="C27" s="96"/>
      <c r="D27" s="96"/>
      <c r="E27" s="65"/>
      <c r="F27" s="41"/>
      <c r="G27" s="15"/>
      <c r="H27" s="15"/>
      <c r="I27" s="15"/>
    </row>
    <row r="28" spans="1:9" s="88" customFormat="1" ht="12" customHeight="1">
      <c r="A28" s="85"/>
      <c r="B28" s="96"/>
      <c r="C28" s="96"/>
      <c r="D28" s="96"/>
      <c r="E28" s="65"/>
      <c r="F28" s="41"/>
      <c r="G28" s="15"/>
      <c r="H28" s="15"/>
      <c r="I28" s="15"/>
    </row>
    <row r="29" spans="1:9" s="88" customFormat="1" ht="12" customHeight="1">
      <c r="A29" s="85"/>
      <c r="B29" s="96"/>
      <c r="C29" s="96"/>
      <c r="D29" s="96"/>
      <c r="E29" s="65"/>
      <c r="F29" s="41"/>
      <c r="G29" s="15"/>
      <c r="H29" s="15"/>
      <c r="I29" s="15"/>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3"/>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activeCell="F18" sqref="F18:F21"/>
    </sheetView>
  </sheetViews>
  <sheetFormatPr baseColWidth="10" defaultColWidth="11.44140625" defaultRowHeight="24.75" customHeight="1"/>
  <cols>
    <col min="1" max="1" width="66"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4" t="s">
        <v>3649</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114">
        <f>SUM(B11:B45)</f>
        <v>1843</v>
      </c>
      <c r="C9" s="114">
        <f>SUM(C11:C45)</f>
        <v>7</v>
      </c>
      <c r="D9" s="114">
        <f>SUM(D11:D45)</f>
        <v>1</v>
      </c>
      <c r="E9" s="114">
        <f>SUM(E11:E45)</f>
        <v>1851</v>
      </c>
      <c r="F9" s="10"/>
    </row>
    <row r="10" spans="1:9" s="8" customFormat="1" ht="9" customHeight="1">
      <c r="A10" s="62"/>
      <c r="B10" s="116"/>
      <c r="C10" s="116"/>
      <c r="D10" s="116"/>
      <c r="E10" s="114"/>
    </row>
    <row r="11" spans="1:9" s="88" customFormat="1" ht="12" customHeight="1">
      <c r="A11" s="81" t="s">
        <v>3621</v>
      </c>
      <c r="B11" s="145">
        <v>2</v>
      </c>
      <c r="C11" s="145">
        <v>0</v>
      </c>
      <c r="D11" s="145">
        <v>0</v>
      </c>
      <c r="E11" s="114">
        <f t="shared" ref="E11:E41" si="0">SUM(B11:D11)</f>
        <v>2</v>
      </c>
      <c r="F11" s="40"/>
      <c r="G11" s="11"/>
      <c r="H11" s="11"/>
      <c r="I11" s="11"/>
    </row>
    <row r="12" spans="1:9" s="88" customFormat="1" ht="12" customHeight="1">
      <c r="A12" s="81" t="s">
        <v>3297</v>
      </c>
      <c r="B12" s="145">
        <v>5</v>
      </c>
      <c r="C12" s="145">
        <v>2</v>
      </c>
      <c r="D12" s="145">
        <v>0</v>
      </c>
      <c r="E12" s="114">
        <f t="shared" si="0"/>
        <v>7</v>
      </c>
      <c r="F12" s="41"/>
      <c r="G12" s="11"/>
      <c r="H12" s="11"/>
      <c r="I12" s="11"/>
    </row>
    <row r="13" spans="1:9" s="88" customFormat="1" ht="12" customHeight="1">
      <c r="A13" s="81" t="s">
        <v>3298</v>
      </c>
      <c r="B13" s="145">
        <v>9</v>
      </c>
      <c r="C13" s="145">
        <v>0</v>
      </c>
      <c r="D13" s="145">
        <v>0</v>
      </c>
      <c r="E13" s="114">
        <f t="shared" si="0"/>
        <v>9</v>
      </c>
      <c r="F13" s="41"/>
      <c r="G13" s="11"/>
      <c r="H13" s="11"/>
      <c r="I13" s="11"/>
    </row>
    <row r="14" spans="1:9" s="88" customFormat="1" ht="12" customHeight="1">
      <c r="A14" s="81" t="s">
        <v>3299</v>
      </c>
      <c r="B14" s="145">
        <v>38</v>
      </c>
      <c r="C14" s="145">
        <v>2</v>
      </c>
      <c r="D14" s="145">
        <v>0</v>
      </c>
      <c r="E14" s="114">
        <f t="shared" si="0"/>
        <v>40</v>
      </c>
      <c r="F14" s="41"/>
      <c r="G14" s="11"/>
      <c r="H14" s="11"/>
      <c r="I14" s="11"/>
    </row>
    <row r="15" spans="1:9" s="88" customFormat="1" ht="12" customHeight="1">
      <c r="A15" s="81" t="s">
        <v>3300</v>
      </c>
      <c r="B15" s="145">
        <v>2</v>
      </c>
      <c r="C15" s="145">
        <v>0</v>
      </c>
      <c r="D15" s="145">
        <v>0</v>
      </c>
      <c r="E15" s="114">
        <f t="shared" si="0"/>
        <v>2</v>
      </c>
      <c r="F15" s="41"/>
      <c r="G15" s="11"/>
      <c r="H15" s="11"/>
      <c r="I15" s="11"/>
    </row>
    <row r="16" spans="1:9" s="88" customFormat="1" ht="12" customHeight="1">
      <c r="A16" s="81" t="s">
        <v>3301</v>
      </c>
      <c r="B16" s="145">
        <v>21</v>
      </c>
      <c r="C16" s="145">
        <v>0</v>
      </c>
      <c r="D16" s="145">
        <v>0</v>
      </c>
      <c r="E16" s="114">
        <f t="shared" si="0"/>
        <v>21</v>
      </c>
      <c r="F16" s="41"/>
      <c r="G16" s="11"/>
      <c r="H16" s="11"/>
      <c r="I16" s="11"/>
    </row>
    <row r="17" spans="1:9" s="88" customFormat="1" ht="12" customHeight="1">
      <c r="A17" s="81" t="s">
        <v>3302</v>
      </c>
      <c r="B17" s="145">
        <v>29</v>
      </c>
      <c r="C17" s="145">
        <v>0</v>
      </c>
      <c r="D17" s="145">
        <v>0</v>
      </c>
      <c r="E17" s="114">
        <f t="shared" si="0"/>
        <v>29</v>
      </c>
      <c r="F17" s="40"/>
      <c r="G17" s="11"/>
      <c r="H17" s="11"/>
      <c r="I17" s="11"/>
    </row>
    <row r="18" spans="1:9" s="88" customFormat="1" ht="12" customHeight="1">
      <c r="A18" s="81" t="s">
        <v>3303</v>
      </c>
      <c r="B18" s="145">
        <v>10</v>
      </c>
      <c r="C18" s="145">
        <v>0</v>
      </c>
      <c r="D18" s="145">
        <v>0</v>
      </c>
      <c r="E18" s="114">
        <f t="shared" si="0"/>
        <v>10</v>
      </c>
      <c r="F18" s="41"/>
      <c r="G18" s="11"/>
      <c r="H18" s="11"/>
      <c r="I18" s="11"/>
    </row>
    <row r="19" spans="1:9" s="88" customFormat="1" ht="12" customHeight="1">
      <c r="A19" s="81" t="s">
        <v>3304</v>
      </c>
      <c r="B19" s="145">
        <v>198</v>
      </c>
      <c r="C19" s="145">
        <v>0</v>
      </c>
      <c r="D19" s="145">
        <v>0</v>
      </c>
      <c r="E19" s="114">
        <f t="shared" si="0"/>
        <v>198</v>
      </c>
      <c r="F19" s="41"/>
      <c r="G19" s="11"/>
      <c r="H19" s="11"/>
      <c r="I19" s="11"/>
    </row>
    <row r="20" spans="1:9" s="88" customFormat="1" ht="12" customHeight="1">
      <c r="A20" s="81" t="s">
        <v>3305</v>
      </c>
      <c r="B20" s="145">
        <v>54</v>
      </c>
      <c r="C20" s="145">
        <v>0</v>
      </c>
      <c r="D20" s="145">
        <v>0</v>
      </c>
      <c r="E20" s="114">
        <f t="shared" si="0"/>
        <v>54</v>
      </c>
      <c r="F20" s="41"/>
      <c r="G20" s="11"/>
      <c r="H20" s="11"/>
      <c r="I20" s="11"/>
    </row>
    <row r="21" spans="1:9" s="88" customFormat="1" ht="12" customHeight="1">
      <c r="A21" s="81" t="s">
        <v>3306</v>
      </c>
      <c r="B21" s="145">
        <v>61</v>
      </c>
      <c r="C21" s="145">
        <v>0</v>
      </c>
      <c r="D21" s="145">
        <v>0</v>
      </c>
      <c r="E21" s="114">
        <f t="shared" si="0"/>
        <v>61</v>
      </c>
      <c r="F21" s="41"/>
      <c r="G21" s="11"/>
      <c r="H21" s="11"/>
      <c r="I21" s="11"/>
    </row>
    <row r="22" spans="1:9" s="88" customFormat="1" ht="12" customHeight="1">
      <c r="A22" s="81" t="s">
        <v>3307</v>
      </c>
      <c r="B22" s="145">
        <v>7</v>
      </c>
      <c r="C22" s="145">
        <v>0</v>
      </c>
      <c r="D22" s="145">
        <v>1</v>
      </c>
      <c r="E22" s="114">
        <f t="shared" si="0"/>
        <v>8</v>
      </c>
      <c r="F22" s="41"/>
      <c r="G22" s="11"/>
      <c r="H22" s="11"/>
      <c r="I22" s="11"/>
    </row>
    <row r="23" spans="1:9" s="88" customFormat="1" ht="12" customHeight="1">
      <c r="A23" s="81" t="s">
        <v>3503</v>
      </c>
      <c r="B23" s="145">
        <v>1</v>
      </c>
      <c r="C23" s="145">
        <v>0</v>
      </c>
      <c r="D23" s="145">
        <v>0</v>
      </c>
      <c r="E23" s="114">
        <f t="shared" si="0"/>
        <v>1</v>
      </c>
      <c r="F23" s="41"/>
      <c r="G23" s="11"/>
      <c r="H23" s="11"/>
      <c r="I23" s="11"/>
    </row>
    <row r="24" spans="1:9" s="88" customFormat="1" ht="12" customHeight="1">
      <c r="A24" s="81" t="s">
        <v>3504</v>
      </c>
      <c r="B24" s="145">
        <v>3</v>
      </c>
      <c r="C24" s="145">
        <v>0</v>
      </c>
      <c r="D24" s="145">
        <v>0</v>
      </c>
      <c r="E24" s="114">
        <f t="shared" si="0"/>
        <v>3</v>
      </c>
      <c r="F24" s="41"/>
      <c r="G24" s="11"/>
      <c r="H24" s="11"/>
      <c r="I24" s="11"/>
    </row>
    <row r="25" spans="1:9" s="88" customFormat="1" ht="12" customHeight="1">
      <c r="A25" s="81" t="s">
        <v>3653</v>
      </c>
      <c r="B25" s="145">
        <v>1</v>
      </c>
      <c r="C25" s="145">
        <v>0</v>
      </c>
      <c r="D25" s="145">
        <v>0</v>
      </c>
      <c r="E25" s="114">
        <f t="shared" si="0"/>
        <v>1</v>
      </c>
      <c r="F25" s="41"/>
      <c r="G25" s="11"/>
      <c r="H25" s="11"/>
      <c r="I25" s="11"/>
    </row>
    <row r="26" spans="1:9" s="15" customFormat="1" ht="12" customHeight="1">
      <c r="A26" s="81" t="s">
        <v>3308</v>
      </c>
      <c r="B26" s="145">
        <v>94</v>
      </c>
      <c r="C26" s="145">
        <v>0</v>
      </c>
      <c r="D26" s="145">
        <v>0</v>
      </c>
      <c r="E26" s="114">
        <f t="shared" si="0"/>
        <v>94</v>
      </c>
      <c r="F26" s="40"/>
      <c r="G26" s="11"/>
      <c r="H26" s="11"/>
      <c r="I26" s="11"/>
    </row>
    <row r="27" spans="1:9" s="15" customFormat="1" ht="12" customHeight="1">
      <c r="A27" s="81" t="s">
        <v>3309</v>
      </c>
      <c r="B27" s="145">
        <v>71</v>
      </c>
      <c r="C27" s="145">
        <v>0</v>
      </c>
      <c r="D27" s="145">
        <v>0</v>
      </c>
      <c r="E27" s="114">
        <f t="shared" si="0"/>
        <v>71</v>
      </c>
      <c r="F27" s="41"/>
      <c r="G27" s="11"/>
      <c r="H27" s="11"/>
      <c r="I27" s="11"/>
    </row>
    <row r="28" spans="1:9" s="15" customFormat="1" ht="12" customHeight="1">
      <c r="A28" s="81" t="s">
        <v>3310</v>
      </c>
      <c r="B28" s="145">
        <v>122</v>
      </c>
      <c r="C28" s="145">
        <v>0</v>
      </c>
      <c r="D28" s="145">
        <v>0</v>
      </c>
      <c r="E28" s="114">
        <f t="shared" si="0"/>
        <v>122</v>
      </c>
      <c r="F28" s="41"/>
      <c r="G28" s="11"/>
      <c r="H28" s="11"/>
      <c r="I28" s="11"/>
    </row>
    <row r="29" spans="1:9" s="15" customFormat="1" ht="12" customHeight="1">
      <c r="A29" s="81" t="s">
        <v>3311</v>
      </c>
      <c r="B29" s="145">
        <v>188</v>
      </c>
      <c r="C29" s="145">
        <v>0</v>
      </c>
      <c r="D29" s="145">
        <v>0</v>
      </c>
      <c r="E29" s="114">
        <f t="shared" si="0"/>
        <v>188</v>
      </c>
      <c r="F29" s="41"/>
      <c r="G29" s="11"/>
      <c r="H29" s="11"/>
      <c r="I29" s="11"/>
    </row>
    <row r="30" spans="1:9" s="15" customFormat="1" ht="12" customHeight="1">
      <c r="A30" s="81" t="s">
        <v>3312</v>
      </c>
      <c r="B30" s="145">
        <v>74</v>
      </c>
      <c r="C30" s="145">
        <v>0</v>
      </c>
      <c r="D30" s="145">
        <v>0</v>
      </c>
      <c r="E30" s="114">
        <f t="shared" si="0"/>
        <v>74</v>
      </c>
      <c r="F30" s="41"/>
      <c r="G30" s="11"/>
      <c r="H30" s="11"/>
      <c r="I30" s="11"/>
    </row>
    <row r="31" spans="1:9" s="15" customFormat="1" ht="12" customHeight="1">
      <c r="A31" s="81" t="s">
        <v>3505</v>
      </c>
      <c r="B31" s="145">
        <v>7</v>
      </c>
      <c r="C31" s="145">
        <v>0</v>
      </c>
      <c r="D31" s="145">
        <v>0</v>
      </c>
      <c r="E31" s="114">
        <f t="shared" si="0"/>
        <v>7</v>
      </c>
      <c r="F31" s="41"/>
      <c r="G31" s="11"/>
      <c r="H31" s="11"/>
      <c r="I31" s="11"/>
    </row>
    <row r="32" spans="1:9" s="15" customFormat="1" ht="12" customHeight="1">
      <c r="A32" s="81" t="s">
        <v>3313</v>
      </c>
      <c r="B32" s="145">
        <v>13</v>
      </c>
      <c r="C32" s="145">
        <v>0</v>
      </c>
      <c r="D32" s="145">
        <v>0</v>
      </c>
      <c r="E32" s="114">
        <f t="shared" si="0"/>
        <v>13</v>
      </c>
      <c r="F32" s="41"/>
      <c r="G32" s="11"/>
      <c r="H32" s="11"/>
      <c r="I32" s="11"/>
    </row>
    <row r="33" spans="1:9" s="15" customFormat="1" ht="12" customHeight="1">
      <c r="A33" s="81" t="s">
        <v>3314</v>
      </c>
      <c r="B33" s="145">
        <v>11</v>
      </c>
      <c r="C33" s="145">
        <v>0</v>
      </c>
      <c r="D33" s="145">
        <v>0</v>
      </c>
      <c r="E33" s="114">
        <f t="shared" si="0"/>
        <v>11</v>
      </c>
      <c r="F33" s="41"/>
      <c r="G33" s="11"/>
      <c r="H33" s="11"/>
      <c r="I33" s="11"/>
    </row>
    <row r="34" spans="1:9" s="15" customFormat="1" ht="12" customHeight="1">
      <c r="A34" s="81" t="s">
        <v>3315</v>
      </c>
      <c r="B34" s="145">
        <v>180</v>
      </c>
      <c r="C34" s="145">
        <v>2</v>
      </c>
      <c r="D34" s="145">
        <v>0</v>
      </c>
      <c r="E34" s="114">
        <f t="shared" si="0"/>
        <v>182</v>
      </c>
      <c r="F34" s="41"/>
      <c r="G34" s="11"/>
      <c r="H34" s="11"/>
      <c r="I34" s="11"/>
    </row>
    <row r="35" spans="1:9" s="15" customFormat="1" ht="12" customHeight="1">
      <c r="A35" s="81" t="s">
        <v>3316</v>
      </c>
      <c r="B35" s="145">
        <v>78</v>
      </c>
      <c r="C35" s="145">
        <v>0</v>
      </c>
      <c r="D35" s="145">
        <v>0</v>
      </c>
      <c r="E35" s="114">
        <f t="shared" si="0"/>
        <v>78</v>
      </c>
      <c r="F35" s="40"/>
      <c r="G35" s="11"/>
      <c r="H35" s="11"/>
      <c r="I35" s="11"/>
    </row>
    <row r="36" spans="1:9" s="15" customFormat="1" ht="12" customHeight="1">
      <c r="A36" s="81" t="s">
        <v>3317</v>
      </c>
      <c r="B36" s="145">
        <v>54</v>
      </c>
      <c r="C36" s="145">
        <v>0</v>
      </c>
      <c r="D36" s="145">
        <v>0</v>
      </c>
      <c r="E36" s="114">
        <f t="shared" si="0"/>
        <v>54</v>
      </c>
      <c r="F36" s="41"/>
      <c r="G36" s="11"/>
      <c r="H36" s="11"/>
      <c r="I36" s="11"/>
    </row>
    <row r="37" spans="1:9" s="15" customFormat="1" ht="12" customHeight="1">
      <c r="A37" s="81" t="s">
        <v>3318</v>
      </c>
      <c r="B37" s="145">
        <v>13</v>
      </c>
      <c r="C37" s="145">
        <v>1</v>
      </c>
      <c r="D37" s="145">
        <v>0</v>
      </c>
      <c r="E37" s="114">
        <f t="shared" si="0"/>
        <v>14</v>
      </c>
      <c r="F37" s="41"/>
      <c r="G37" s="11"/>
      <c r="H37" s="11"/>
      <c r="I37" s="11"/>
    </row>
    <row r="38" spans="1:9" s="15" customFormat="1" ht="12" customHeight="1">
      <c r="A38" s="81" t="s">
        <v>3319</v>
      </c>
      <c r="B38" s="145">
        <v>6</v>
      </c>
      <c r="C38" s="145">
        <v>0</v>
      </c>
      <c r="D38" s="145">
        <v>0</v>
      </c>
      <c r="E38" s="114">
        <f t="shared" si="0"/>
        <v>6</v>
      </c>
      <c r="F38" s="41"/>
      <c r="G38" s="11"/>
      <c r="H38" s="11"/>
      <c r="I38" s="11"/>
    </row>
    <row r="39" spans="1:9" s="15" customFormat="1" ht="12" customHeight="1">
      <c r="A39" s="82" t="s">
        <v>3320</v>
      </c>
      <c r="B39" s="320">
        <v>28</v>
      </c>
      <c r="C39" s="320">
        <v>0</v>
      </c>
      <c r="D39" s="320">
        <v>0</v>
      </c>
      <c r="E39" s="114">
        <f t="shared" si="0"/>
        <v>28</v>
      </c>
      <c r="F39" s="41"/>
      <c r="G39" s="11"/>
      <c r="H39" s="11"/>
      <c r="I39" s="11"/>
    </row>
    <row r="40" spans="1:9" s="15" customFormat="1" ht="12" customHeight="1">
      <c r="A40" s="82" t="s">
        <v>3458</v>
      </c>
      <c r="B40" s="320">
        <v>423</v>
      </c>
      <c r="C40" s="320">
        <v>0</v>
      </c>
      <c r="D40" s="320">
        <v>0</v>
      </c>
      <c r="E40" s="114">
        <f t="shared" si="0"/>
        <v>423</v>
      </c>
      <c r="F40" s="41"/>
      <c r="G40" s="11"/>
      <c r="H40" s="11"/>
      <c r="I40" s="11"/>
    </row>
    <row r="41" spans="1:9" s="15" customFormat="1" ht="12" customHeight="1">
      <c r="A41" s="82" t="s">
        <v>3321</v>
      </c>
      <c r="B41" s="320">
        <v>40</v>
      </c>
      <c r="C41" s="320">
        <v>0</v>
      </c>
      <c r="D41" s="320">
        <v>0</v>
      </c>
      <c r="E41" s="114">
        <f t="shared" si="0"/>
        <v>40</v>
      </c>
      <c r="F41" s="41"/>
      <c r="G41" s="11"/>
      <c r="H41" s="11"/>
      <c r="I41" s="11"/>
    </row>
    <row r="42" spans="1:9" s="15" customFormat="1" ht="12" customHeight="1">
      <c r="A42" s="82"/>
      <c r="B42" s="96"/>
      <c r="C42" s="96"/>
      <c r="D42" s="96"/>
      <c r="E42" s="65"/>
      <c r="F42" s="41"/>
      <c r="G42" s="11"/>
      <c r="H42" s="11"/>
      <c r="I42" s="11"/>
    </row>
    <row r="43" spans="1:9" s="15" customFormat="1" ht="12" customHeight="1">
      <c r="A43" s="82"/>
      <c r="B43" s="96"/>
      <c r="C43" s="96"/>
      <c r="D43" s="96"/>
      <c r="E43" s="65"/>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E31" sqref="E31:E32"/>
    </sheetView>
  </sheetViews>
  <sheetFormatPr baseColWidth="10" defaultColWidth="11.44140625" defaultRowHeight="24.75" customHeight="1"/>
  <cols>
    <col min="1" max="1" width="54" style="11" customWidth="1"/>
    <col min="2" max="2" width="10.6640625" style="11" customWidth="1"/>
    <col min="3" max="5" width="9.6640625" style="11" customWidth="1"/>
    <col min="6" max="6" width="17" style="11" customWidth="1"/>
    <col min="7" max="16384" width="11.44140625" style="11"/>
  </cols>
  <sheetData>
    <row r="1" spans="1:9" s="2" customFormat="1" ht="15.75" customHeight="1">
      <c r="A1" s="327" t="s">
        <v>33</v>
      </c>
      <c r="B1" s="340"/>
      <c r="C1" s="340"/>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4" t="s">
        <v>3649</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65">
        <f t="shared" ref="B9:D9" si="0">SUM(B11:B40)</f>
        <v>132</v>
      </c>
      <c r="C9" s="65">
        <f t="shared" si="0"/>
        <v>2</v>
      </c>
      <c r="D9" s="65">
        <f t="shared" si="0"/>
        <v>0</v>
      </c>
      <c r="E9" s="65">
        <f>SUM(E11:E40)</f>
        <v>134</v>
      </c>
      <c r="F9" s="10"/>
    </row>
    <row r="10" spans="1:9" s="8" customFormat="1" ht="9" customHeight="1">
      <c r="A10" s="62"/>
      <c r="B10" s="66"/>
      <c r="C10" s="66"/>
      <c r="D10" s="66"/>
      <c r="E10" s="65"/>
    </row>
    <row r="11" spans="1:9" s="88" customFormat="1" ht="12" customHeight="1">
      <c r="A11" s="82" t="s">
        <v>3298</v>
      </c>
      <c r="B11" s="96">
        <v>2</v>
      </c>
      <c r="C11" s="96">
        <v>0</v>
      </c>
      <c r="D11" s="96">
        <v>0</v>
      </c>
      <c r="E11" s="65">
        <f t="shared" ref="E11:E30" si="1">SUM(B11:D11)</f>
        <v>2</v>
      </c>
      <c r="F11" s="40"/>
      <c r="G11" s="11"/>
      <c r="H11" s="11"/>
      <c r="I11" s="11"/>
    </row>
    <row r="12" spans="1:9" s="88" customFormat="1" ht="12" customHeight="1">
      <c r="A12" s="82" t="s">
        <v>3300</v>
      </c>
      <c r="B12" s="96">
        <v>1</v>
      </c>
      <c r="C12" s="96">
        <v>0</v>
      </c>
      <c r="D12" s="96">
        <v>0</v>
      </c>
      <c r="E12" s="65">
        <f t="shared" si="1"/>
        <v>1</v>
      </c>
      <c r="F12" s="40"/>
      <c r="G12" s="11"/>
      <c r="H12" s="11"/>
      <c r="I12" s="11"/>
    </row>
    <row r="13" spans="1:9" s="88" customFormat="1" ht="12" customHeight="1">
      <c r="A13" s="82" t="s">
        <v>3302</v>
      </c>
      <c r="B13" s="96">
        <v>18</v>
      </c>
      <c r="C13" s="96">
        <v>0</v>
      </c>
      <c r="D13" s="96">
        <v>0</v>
      </c>
      <c r="E13" s="65">
        <f t="shared" si="1"/>
        <v>18</v>
      </c>
      <c r="F13" s="40"/>
      <c r="G13" s="11"/>
      <c r="H13" s="11"/>
      <c r="I13" s="11"/>
    </row>
    <row r="14" spans="1:9" s="88" customFormat="1" ht="12" customHeight="1">
      <c r="A14" s="82" t="s">
        <v>3303</v>
      </c>
      <c r="B14" s="96">
        <v>13</v>
      </c>
      <c r="C14" s="96">
        <v>0</v>
      </c>
      <c r="D14" s="96">
        <v>0</v>
      </c>
      <c r="E14" s="65">
        <f t="shared" si="1"/>
        <v>13</v>
      </c>
      <c r="F14" s="40"/>
      <c r="G14" s="11"/>
      <c r="H14" s="11"/>
      <c r="I14" s="11"/>
    </row>
    <row r="15" spans="1:9" s="88" customFormat="1" ht="12" customHeight="1">
      <c r="A15" s="82" t="s">
        <v>3304</v>
      </c>
      <c r="B15" s="96">
        <v>5</v>
      </c>
      <c r="C15" s="96">
        <v>0</v>
      </c>
      <c r="D15" s="96">
        <v>0</v>
      </c>
      <c r="E15" s="65">
        <f t="shared" si="1"/>
        <v>5</v>
      </c>
      <c r="F15" s="40"/>
      <c r="G15" s="11"/>
      <c r="H15" s="11"/>
      <c r="I15" s="11"/>
    </row>
    <row r="16" spans="1:9" s="88" customFormat="1" ht="12" customHeight="1">
      <c r="A16" s="82" t="s">
        <v>3305</v>
      </c>
      <c r="B16" s="96">
        <v>5</v>
      </c>
      <c r="C16" s="96">
        <v>1</v>
      </c>
      <c r="D16" s="96">
        <v>0</v>
      </c>
      <c r="E16" s="65">
        <f t="shared" si="1"/>
        <v>6</v>
      </c>
      <c r="F16" s="40"/>
      <c r="G16" s="11"/>
      <c r="H16" s="11"/>
      <c r="I16" s="11"/>
    </row>
    <row r="17" spans="1:9" s="88" customFormat="1" ht="12" customHeight="1">
      <c r="A17" s="82" t="s">
        <v>3306</v>
      </c>
      <c r="B17" s="96">
        <v>5</v>
      </c>
      <c r="C17" s="96">
        <v>0</v>
      </c>
      <c r="D17" s="96">
        <v>0</v>
      </c>
      <c r="E17" s="65">
        <f t="shared" si="1"/>
        <v>5</v>
      </c>
      <c r="F17" s="40"/>
      <c r="G17" s="11"/>
      <c r="H17" s="11"/>
      <c r="I17" s="11"/>
    </row>
    <row r="18" spans="1:9" s="88" customFormat="1" ht="12" customHeight="1">
      <c r="A18" s="82" t="s">
        <v>3307</v>
      </c>
      <c r="B18" s="96">
        <v>1</v>
      </c>
      <c r="C18" s="96">
        <v>0</v>
      </c>
      <c r="D18" s="96">
        <v>0</v>
      </c>
      <c r="E18" s="65">
        <f t="shared" si="1"/>
        <v>1</v>
      </c>
      <c r="F18" s="40"/>
      <c r="G18" s="11"/>
      <c r="H18" s="11"/>
      <c r="I18" s="11"/>
    </row>
    <row r="19" spans="1:9" s="88" customFormat="1" ht="12" customHeight="1">
      <c r="A19" s="82" t="s">
        <v>3503</v>
      </c>
      <c r="B19" s="96">
        <v>2</v>
      </c>
      <c r="C19" s="96">
        <v>0</v>
      </c>
      <c r="D19" s="96">
        <v>0</v>
      </c>
      <c r="E19" s="65">
        <f t="shared" si="1"/>
        <v>2</v>
      </c>
      <c r="F19" s="40"/>
      <c r="G19" s="11"/>
      <c r="H19" s="11"/>
      <c r="I19" s="11"/>
    </row>
    <row r="20" spans="1:9" s="88" customFormat="1" ht="12" customHeight="1">
      <c r="A20" s="82" t="s">
        <v>3308</v>
      </c>
      <c r="B20" s="96">
        <v>3</v>
      </c>
      <c r="C20" s="96">
        <v>0</v>
      </c>
      <c r="D20" s="96">
        <v>0</v>
      </c>
      <c r="E20" s="65">
        <f t="shared" si="1"/>
        <v>3</v>
      </c>
      <c r="F20" s="40"/>
      <c r="G20" s="11"/>
      <c r="H20" s="11"/>
      <c r="I20" s="11"/>
    </row>
    <row r="21" spans="1:9" s="88" customFormat="1" ht="12" customHeight="1">
      <c r="A21" s="82" t="s">
        <v>3309</v>
      </c>
      <c r="B21" s="96">
        <v>4</v>
      </c>
      <c r="C21" s="96">
        <v>0</v>
      </c>
      <c r="D21" s="96">
        <v>0</v>
      </c>
      <c r="E21" s="65">
        <f t="shared" si="1"/>
        <v>4</v>
      </c>
      <c r="F21" s="40"/>
      <c r="G21" s="11"/>
      <c r="H21" s="11"/>
      <c r="I21" s="11"/>
    </row>
    <row r="22" spans="1:9" s="88" customFormat="1" ht="12" customHeight="1">
      <c r="A22" s="82" t="s">
        <v>3310</v>
      </c>
      <c r="B22" s="96">
        <v>2</v>
      </c>
      <c r="C22" s="96">
        <v>0</v>
      </c>
      <c r="D22" s="96">
        <v>0</v>
      </c>
      <c r="E22" s="65">
        <f t="shared" si="1"/>
        <v>2</v>
      </c>
      <c r="F22" s="40"/>
      <c r="G22" s="11"/>
      <c r="H22" s="11"/>
      <c r="I22" s="11"/>
    </row>
    <row r="23" spans="1:9" s="88" customFormat="1" ht="12" customHeight="1">
      <c r="A23" s="82" t="s">
        <v>3311</v>
      </c>
      <c r="B23" s="96">
        <v>4</v>
      </c>
      <c r="C23" s="96">
        <v>0</v>
      </c>
      <c r="D23" s="96">
        <v>0</v>
      </c>
      <c r="E23" s="65">
        <f t="shared" si="1"/>
        <v>4</v>
      </c>
      <c r="F23" s="40"/>
      <c r="G23" s="11"/>
      <c r="H23" s="11"/>
      <c r="I23" s="11"/>
    </row>
    <row r="24" spans="1:9" s="88" customFormat="1" ht="12" customHeight="1">
      <c r="A24" s="82" t="s">
        <v>3312</v>
      </c>
      <c r="B24" s="96">
        <v>5</v>
      </c>
      <c r="C24" s="96">
        <v>0</v>
      </c>
      <c r="D24" s="96">
        <v>0</v>
      </c>
      <c r="E24" s="65">
        <f t="shared" si="1"/>
        <v>5</v>
      </c>
      <c r="F24" s="40"/>
      <c r="G24" s="11"/>
      <c r="H24" s="11"/>
      <c r="I24" s="11"/>
    </row>
    <row r="25" spans="1:9" s="88" customFormat="1" ht="12" customHeight="1">
      <c r="A25" s="82" t="s">
        <v>3314</v>
      </c>
      <c r="B25" s="96">
        <v>1</v>
      </c>
      <c r="C25" s="96">
        <v>0</v>
      </c>
      <c r="D25" s="96">
        <v>0</v>
      </c>
      <c r="E25" s="65">
        <f t="shared" si="1"/>
        <v>1</v>
      </c>
      <c r="F25" s="40"/>
      <c r="G25" s="11"/>
      <c r="H25" s="11"/>
      <c r="I25" s="11"/>
    </row>
    <row r="26" spans="1:9" s="88" customFormat="1" ht="12" customHeight="1">
      <c r="A26" s="82" t="s">
        <v>3315</v>
      </c>
      <c r="B26" s="96">
        <v>14</v>
      </c>
      <c r="C26" s="96">
        <v>1</v>
      </c>
      <c r="D26" s="96">
        <v>0</v>
      </c>
      <c r="E26" s="65">
        <f t="shared" si="1"/>
        <v>15</v>
      </c>
      <c r="F26" s="40"/>
      <c r="G26" s="11"/>
      <c r="H26" s="11"/>
      <c r="I26" s="11"/>
    </row>
    <row r="27" spans="1:9" s="88" customFormat="1" ht="12" customHeight="1">
      <c r="A27" s="82" t="s">
        <v>3316</v>
      </c>
      <c r="B27" s="96">
        <v>18</v>
      </c>
      <c r="C27" s="96">
        <v>0</v>
      </c>
      <c r="D27" s="96">
        <v>0</v>
      </c>
      <c r="E27" s="65">
        <f t="shared" si="1"/>
        <v>18</v>
      </c>
      <c r="F27" s="40"/>
      <c r="G27" s="11"/>
      <c r="H27" s="11"/>
      <c r="I27" s="11"/>
    </row>
    <row r="28" spans="1:9" s="88" customFormat="1" ht="12" customHeight="1">
      <c r="A28" s="82" t="s">
        <v>3317</v>
      </c>
      <c r="B28" s="96">
        <v>3</v>
      </c>
      <c r="C28" s="96">
        <v>0</v>
      </c>
      <c r="D28" s="96">
        <v>0</v>
      </c>
      <c r="E28" s="65">
        <f t="shared" si="1"/>
        <v>3</v>
      </c>
      <c r="F28" s="40"/>
      <c r="G28" s="11"/>
      <c r="H28" s="11"/>
      <c r="I28" s="11"/>
    </row>
    <row r="29" spans="1:9" s="88" customFormat="1" ht="12" customHeight="1">
      <c r="A29" s="82" t="s">
        <v>3320</v>
      </c>
      <c r="B29" s="96">
        <v>3</v>
      </c>
      <c r="C29" s="96">
        <v>0</v>
      </c>
      <c r="D29" s="96">
        <v>0</v>
      </c>
      <c r="E29" s="65">
        <f t="shared" si="1"/>
        <v>3</v>
      </c>
      <c r="F29" s="40"/>
      <c r="G29" s="11"/>
      <c r="H29" s="11"/>
      <c r="I29" s="11"/>
    </row>
    <row r="30" spans="1:9" s="88" customFormat="1" ht="12" customHeight="1">
      <c r="A30" s="82" t="s">
        <v>3458</v>
      </c>
      <c r="B30" s="96">
        <v>1</v>
      </c>
      <c r="C30" s="96">
        <v>0</v>
      </c>
      <c r="D30" s="96">
        <v>0</v>
      </c>
      <c r="E30" s="65">
        <f t="shared" si="1"/>
        <v>1</v>
      </c>
      <c r="F30" s="40"/>
      <c r="G30" s="11"/>
      <c r="H30" s="11"/>
      <c r="I30" s="11"/>
    </row>
    <row r="31" spans="1:9" s="88" customFormat="1" ht="12" customHeight="1">
      <c r="A31" s="82" t="s">
        <v>3321</v>
      </c>
      <c r="B31" s="96">
        <v>21</v>
      </c>
      <c r="C31" s="96">
        <v>0</v>
      </c>
      <c r="D31" s="96">
        <v>0</v>
      </c>
      <c r="E31" s="65">
        <f>SUM(B31:D31)</f>
        <v>21</v>
      </c>
      <c r="F31" s="40"/>
      <c r="G31" s="11"/>
      <c r="H31" s="11"/>
      <c r="I31" s="11"/>
    </row>
    <row r="32" spans="1:9" s="88" customFormat="1" ht="12" customHeight="1">
      <c r="A32" s="82" t="s">
        <v>3419</v>
      </c>
      <c r="B32" s="96">
        <v>1</v>
      </c>
      <c r="C32" s="96">
        <v>0</v>
      </c>
      <c r="D32" s="96">
        <v>0</v>
      </c>
      <c r="E32" s="65">
        <f>SUM(B32:D32)</f>
        <v>1</v>
      </c>
      <c r="F32" s="40"/>
      <c r="G32" s="11"/>
      <c r="H32" s="11"/>
      <c r="I32" s="11"/>
    </row>
    <row r="33" spans="1:9" s="88" customFormat="1" ht="12" customHeight="1">
      <c r="A33" s="82"/>
      <c r="B33" s="96"/>
      <c r="C33" s="96"/>
      <c r="D33" s="96"/>
      <c r="E33" s="65"/>
      <c r="F33" s="40"/>
      <c r="G33" s="11"/>
      <c r="H33" s="11"/>
      <c r="I33" s="11"/>
    </row>
    <row r="34" spans="1:9" s="88" customFormat="1" ht="12" customHeight="1">
      <c r="A34" s="82"/>
      <c r="B34" s="96"/>
      <c r="C34" s="96"/>
      <c r="D34" s="96"/>
      <c r="E34" s="65"/>
      <c r="F34" s="40"/>
      <c r="G34" s="11"/>
      <c r="H34" s="11"/>
      <c r="I34" s="11"/>
    </row>
    <row r="35" spans="1:9" s="88" customFormat="1" ht="12" customHeight="1">
      <c r="A35" s="82"/>
      <c r="B35" s="96"/>
      <c r="C35" s="96"/>
      <c r="D35" s="96"/>
      <c r="E35" s="65"/>
      <c r="F35" s="40"/>
      <c r="G35" s="11"/>
      <c r="H35" s="11"/>
      <c r="I35" s="11"/>
    </row>
    <row r="36" spans="1:9" s="88" customFormat="1" ht="12" customHeight="1">
      <c r="A36" s="82"/>
      <c r="B36" s="96"/>
      <c r="C36" s="96"/>
      <c r="D36" s="96"/>
      <c r="E36" s="65"/>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A21" sqref="A21"/>
    </sheetView>
  </sheetViews>
  <sheetFormatPr baseColWidth="10" defaultColWidth="11.44140625" defaultRowHeight="13.2"/>
  <cols>
    <col min="1" max="1" width="35.66406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129"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4" t="s">
        <v>3649</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65">
        <f>SUM(B11:B41)</f>
        <v>1843</v>
      </c>
      <c r="C9" s="65">
        <f>SUM(C11:C41)</f>
        <v>7</v>
      </c>
      <c r="D9" s="65">
        <f>SUM(D11:D41)</f>
        <v>1</v>
      </c>
      <c r="E9" s="65">
        <f>SUM(B9:D9)</f>
        <v>1851</v>
      </c>
      <c r="F9" s="10"/>
    </row>
    <row r="10" spans="1:9" s="8" customFormat="1" ht="9" customHeight="1">
      <c r="A10" s="62"/>
      <c r="B10" s="66"/>
      <c r="C10" s="66"/>
      <c r="D10" s="66"/>
      <c r="E10" s="65"/>
    </row>
    <row r="11" spans="1:9" s="88" customFormat="1" ht="12" customHeight="1">
      <c r="A11" s="82" t="s">
        <v>3322</v>
      </c>
      <c r="B11" s="96">
        <v>1043</v>
      </c>
      <c r="C11" s="96">
        <v>3</v>
      </c>
      <c r="D11" s="96">
        <v>0</v>
      </c>
      <c r="E11" s="65">
        <f t="shared" ref="E11:E17" si="0">SUM(B11:D11)</f>
        <v>1046</v>
      </c>
      <c r="F11" s="40"/>
      <c r="G11" s="11"/>
      <c r="H11" s="11"/>
      <c r="I11" s="11"/>
    </row>
    <row r="12" spans="1:9" s="88" customFormat="1" ht="12" customHeight="1">
      <c r="A12" s="82" t="s">
        <v>3323</v>
      </c>
      <c r="B12" s="96">
        <v>74</v>
      </c>
      <c r="C12" s="96">
        <v>0</v>
      </c>
      <c r="D12" s="96">
        <v>0</v>
      </c>
      <c r="E12" s="65">
        <f t="shared" si="0"/>
        <v>74</v>
      </c>
      <c r="F12" s="41"/>
      <c r="G12" s="11"/>
      <c r="H12" s="11"/>
      <c r="I12" s="11"/>
    </row>
    <row r="13" spans="1:9" s="88" customFormat="1" ht="12" customHeight="1">
      <c r="A13" s="82" t="s">
        <v>3324</v>
      </c>
      <c r="B13" s="96">
        <v>504</v>
      </c>
      <c r="C13" s="96">
        <v>3</v>
      </c>
      <c r="D13" s="96">
        <v>1</v>
      </c>
      <c r="E13" s="65">
        <f t="shared" si="0"/>
        <v>508</v>
      </c>
      <c r="F13" s="41"/>
      <c r="G13" s="11"/>
      <c r="H13" s="11"/>
      <c r="I13" s="11"/>
    </row>
    <row r="14" spans="1:9" s="88" customFormat="1" ht="12" customHeight="1">
      <c r="A14" s="82" t="s">
        <v>3325</v>
      </c>
      <c r="B14" s="96">
        <v>76</v>
      </c>
      <c r="C14" s="96">
        <v>0</v>
      </c>
      <c r="D14" s="96">
        <v>0</v>
      </c>
      <c r="E14" s="65">
        <f t="shared" si="0"/>
        <v>76</v>
      </c>
      <c r="F14" s="41"/>
      <c r="G14" s="11"/>
      <c r="H14" s="11"/>
      <c r="I14" s="11"/>
    </row>
    <row r="15" spans="1:9" s="88" customFormat="1" ht="12" customHeight="1">
      <c r="A15" s="82" t="s">
        <v>3407</v>
      </c>
      <c r="B15" s="96">
        <v>44</v>
      </c>
      <c r="C15" s="96">
        <v>0</v>
      </c>
      <c r="D15" s="96">
        <v>0</v>
      </c>
      <c r="E15" s="65">
        <f t="shared" si="0"/>
        <v>44</v>
      </c>
      <c r="F15" s="41"/>
      <c r="G15" s="11"/>
      <c r="H15" s="11"/>
      <c r="I15" s="11"/>
    </row>
    <row r="16" spans="1:9" s="88" customFormat="1" ht="12" customHeight="1">
      <c r="A16" s="82" t="s">
        <v>3615</v>
      </c>
      <c r="B16" s="96">
        <v>100</v>
      </c>
      <c r="C16" s="96">
        <v>1</v>
      </c>
      <c r="D16" s="96">
        <v>0</v>
      </c>
      <c r="E16" s="65">
        <f t="shared" si="0"/>
        <v>101</v>
      </c>
      <c r="F16" s="41"/>
      <c r="G16" s="11"/>
      <c r="H16" s="11"/>
      <c r="I16" s="11"/>
    </row>
    <row r="17" spans="1:9" s="88" customFormat="1" ht="12" customHeight="1">
      <c r="A17" s="82" t="s">
        <v>3616</v>
      </c>
      <c r="B17" s="96">
        <v>2</v>
      </c>
      <c r="C17" s="96">
        <v>0</v>
      </c>
      <c r="D17" s="96">
        <v>0</v>
      </c>
      <c r="E17" s="65">
        <f t="shared" si="0"/>
        <v>2</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33"/>
      <c r="B24" s="96"/>
      <c r="C24" s="96"/>
      <c r="D24" s="96"/>
      <c r="E24" s="95"/>
      <c r="F24" s="40"/>
      <c r="G24" s="11"/>
      <c r="H24" s="11"/>
      <c r="I24" s="11"/>
    </row>
    <row r="25" spans="1:9" s="15" customFormat="1" ht="12" customHeight="1">
      <c r="A25" s="233"/>
      <c r="B25" s="96"/>
      <c r="C25" s="96"/>
      <c r="D25" s="96"/>
      <c r="E25" s="95"/>
      <c r="F25" s="41"/>
      <c r="G25" s="11"/>
      <c r="H25" s="11"/>
      <c r="I25" s="11"/>
    </row>
    <row r="26" spans="1:9" s="15" customFormat="1" ht="12" customHeight="1">
      <c r="A26" s="233"/>
      <c r="B26" s="96"/>
      <c r="C26" s="96"/>
      <c r="D26" s="96"/>
      <c r="E26" s="95"/>
      <c r="F26" s="41"/>
      <c r="G26" s="11"/>
      <c r="H26" s="11"/>
      <c r="I26" s="11"/>
    </row>
    <row r="27" spans="1:9" s="15" customFormat="1" ht="12" customHeight="1">
      <c r="A27" s="233"/>
      <c r="B27" s="96"/>
      <c r="C27" s="96"/>
      <c r="D27" s="96"/>
      <c r="E27" s="95"/>
      <c r="F27" s="41"/>
      <c r="G27" s="11"/>
      <c r="H27" s="11"/>
      <c r="I27" s="11"/>
    </row>
    <row r="28" spans="1:9" s="15" customFormat="1" ht="12" customHeight="1">
      <c r="A28" s="233"/>
      <c r="B28" s="96"/>
      <c r="C28" s="96"/>
      <c r="D28" s="96"/>
      <c r="E28" s="95"/>
      <c r="F28" s="41"/>
      <c r="G28" s="11"/>
      <c r="H28" s="11"/>
      <c r="I28" s="11"/>
    </row>
    <row r="29" spans="1:9" s="15" customFormat="1" ht="12" customHeight="1">
      <c r="A29" s="233"/>
      <c r="B29" s="96"/>
      <c r="C29" s="96"/>
      <c r="D29" s="96"/>
      <c r="E29" s="96"/>
      <c r="F29" s="41"/>
      <c r="G29" s="11"/>
      <c r="H29" s="11"/>
      <c r="I29" s="11"/>
    </row>
    <row r="30" spans="1:9" s="15" customFormat="1" ht="12" customHeight="1">
      <c r="A30" s="234"/>
      <c r="B30" s="96"/>
      <c r="C30" s="96"/>
      <c r="D30" s="96"/>
      <c r="E30" s="94"/>
      <c r="F30" s="41"/>
      <c r="G30" s="11"/>
      <c r="H30" s="11"/>
      <c r="I30" s="11"/>
    </row>
    <row r="31" spans="1:9" s="15" customFormat="1" ht="12" customHeight="1">
      <c r="A31" s="235"/>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55"/>
      <c r="B43" s="356"/>
      <c r="C43" s="356"/>
      <c r="D43" s="356"/>
      <c r="E43" s="356"/>
    </row>
    <row r="44" spans="1:9" s="15" customFormat="1" ht="12" customHeight="1">
      <c r="A44" s="353"/>
      <c r="B44" s="354"/>
      <c r="C44" s="354"/>
      <c r="D44" s="354"/>
      <c r="E44" s="354"/>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3"/>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B11" sqref="B11:D16"/>
    </sheetView>
  </sheetViews>
  <sheetFormatPr baseColWidth="10" defaultColWidth="11.44140625" defaultRowHeight="13.2"/>
  <cols>
    <col min="1" max="1" width="33"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129"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4" t="s">
        <v>3649</v>
      </c>
      <c r="B6" s="335"/>
      <c r="C6" s="9"/>
      <c r="D6" s="9"/>
      <c r="E6" s="9"/>
    </row>
    <row r="7" spans="1:9" s="67" customFormat="1" ht="21.75" customHeight="1">
      <c r="A7" s="336"/>
      <c r="B7" s="338"/>
      <c r="C7" s="338"/>
      <c r="D7" s="338"/>
      <c r="E7" s="132"/>
    </row>
    <row r="8" spans="1:9" s="67" customFormat="1" ht="21.75" customHeight="1">
      <c r="A8" s="337"/>
      <c r="B8" s="45" t="s">
        <v>35</v>
      </c>
      <c r="C8" s="45" t="s">
        <v>36</v>
      </c>
      <c r="D8" s="45" t="s">
        <v>37</v>
      </c>
      <c r="E8" s="45" t="s">
        <v>38</v>
      </c>
    </row>
    <row r="9" spans="1:9" s="8" customFormat="1" ht="21" customHeight="1">
      <c r="A9" s="54" t="s">
        <v>38</v>
      </c>
      <c r="B9" s="65">
        <f>SUM(B11:B38)</f>
        <v>132</v>
      </c>
      <c r="C9" s="65">
        <f>SUM(C11:C38)</f>
        <v>2</v>
      </c>
      <c r="D9" s="65">
        <f>SUM(D11:D38)</f>
        <v>0</v>
      </c>
      <c r="E9" s="65">
        <f>SUM(B9:D9)</f>
        <v>134</v>
      </c>
      <c r="F9" s="10"/>
    </row>
    <row r="10" spans="1:9" s="8" customFormat="1" ht="9" customHeight="1">
      <c r="A10" s="62"/>
      <c r="B10" s="66"/>
      <c r="C10" s="66"/>
      <c r="D10" s="66"/>
      <c r="E10" s="65"/>
    </row>
    <row r="11" spans="1:9" s="88" customFormat="1" ht="12" customHeight="1">
      <c r="A11" s="82" t="s">
        <v>3322</v>
      </c>
      <c r="B11" s="96">
        <v>61</v>
      </c>
      <c r="C11" s="96">
        <v>0</v>
      </c>
      <c r="D11" s="96">
        <v>0</v>
      </c>
      <c r="E11" s="65">
        <f t="shared" ref="E11:E17" si="0">SUM(B11:D11)</f>
        <v>61</v>
      </c>
      <c r="F11" s="40"/>
      <c r="G11" s="11"/>
      <c r="H11" s="11"/>
      <c r="I11" s="11"/>
    </row>
    <row r="12" spans="1:9" s="88" customFormat="1" ht="12" customHeight="1">
      <c r="A12" s="82" t="s">
        <v>3323</v>
      </c>
      <c r="B12" s="96">
        <v>23</v>
      </c>
      <c r="C12" s="96">
        <v>0</v>
      </c>
      <c r="D12" s="96">
        <v>0</v>
      </c>
      <c r="E12" s="65">
        <f t="shared" si="0"/>
        <v>23</v>
      </c>
      <c r="F12" s="41"/>
      <c r="G12" s="11"/>
      <c r="H12" s="11"/>
      <c r="I12" s="11"/>
    </row>
    <row r="13" spans="1:9" s="88" customFormat="1" ht="12" customHeight="1">
      <c r="A13" s="82" t="s">
        <v>3324</v>
      </c>
      <c r="B13" s="96">
        <v>27</v>
      </c>
      <c r="C13" s="96">
        <v>0</v>
      </c>
      <c r="D13" s="96">
        <v>0</v>
      </c>
      <c r="E13" s="65">
        <f t="shared" si="0"/>
        <v>27</v>
      </c>
      <c r="F13" s="41"/>
      <c r="G13" s="11"/>
      <c r="H13" s="11"/>
      <c r="I13" s="11"/>
    </row>
    <row r="14" spans="1:9" s="88" customFormat="1" ht="12" customHeight="1">
      <c r="A14" s="82" t="s">
        <v>3325</v>
      </c>
      <c r="B14" s="96">
        <v>10</v>
      </c>
      <c r="C14" s="96">
        <v>2</v>
      </c>
      <c r="D14" s="96">
        <v>0</v>
      </c>
      <c r="E14" s="65">
        <f t="shared" si="0"/>
        <v>12</v>
      </c>
      <c r="F14" s="41"/>
      <c r="G14" s="11"/>
      <c r="H14" s="11"/>
      <c r="I14" s="11"/>
    </row>
    <row r="15" spans="1:9" s="88" customFormat="1" ht="12" customHeight="1">
      <c r="A15" s="82" t="s">
        <v>3407</v>
      </c>
      <c r="B15" s="96">
        <v>6</v>
      </c>
      <c r="C15" s="96">
        <v>0</v>
      </c>
      <c r="D15" s="96">
        <v>0</v>
      </c>
      <c r="E15" s="65">
        <f t="shared" si="0"/>
        <v>6</v>
      </c>
      <c r="F15" s="41"/>
      <c r="G15" s="11"/>
      <c r="H15" s="11"/>
      <c r="I15" s="11"/>
    </row>
    <row r="16" spans="1:9" s="88" customFormat="1" ht="12" customHeight="1">
      <c r="A16" s="82" t="s">
        <v>3615</v>
      </c>
      <c r="B16" s="96">
        <v>5</v>
      </c>
      <c r="C16" s="96">
        <v>0</v>
      </c>
      <c r="D16" s="96">
        <v>0</v>
      </c>
      <c r="E16" s="65">
        <f t="shared" si="0"/>
        <v>5</v>
      </c>
      <c r="F16" s="41"/>
      <c r="G16" s="11"/>
      <c r="H16" s="11"/>
      <c r="I16" s="11"/>
    </row>
    <row r="17" spans="1:9" s="88" customFormat="1" ht="12" customHeight="1">
      <c r="A17" s="81" t="s">
        <v>3616</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33"/>
      <c r="B23" s="96"/>
      <c r="C23" s="96"/>
      <c r="D23" s="96"/>
      <c r="E23" s="95"/>
      <c r="F23" s="41"/>
      <c r="G23" s="11"/>
      <c r="H23" s="11"/>
      <c r="I23" s="11"/>
    </row>
    <row r="24" spans="1:9" s="15" customFormat="1" ht="12" customHeight="1">
      <c r="A24" s="233"/>
      <c r="B24" s="96"/>
      <c r="C24" s="96"/>
      <c r="D24" s="96"/>
      <c r="E24" s="95"/>
      <c r="F24" s="41"/>
      <c r="G24" s="11"/>
      <c r="H24" s="11"/>
      <c r="I24" s="11"/>
    </row>
    <row r="25" spans="1:9" s="15" customFormat="1" ht="12" customHeight="1">
      <c r="A25" s="233"/>
      <c r="B25" s="96"/>
      <c r="C25" s="96"/>
      <c r="D25" s="96"/>
      <c r="E25" s="95"/>
      <c r="F25" s="41"/>
      <c r="G25" s="11"/>
      <c r="H25" s="11"/>
      <c r="I25" s="11"/>
    </row>
    <row r="26" spans="1:9" s="15" customFormat="1" ht="12" customHeight="1">
      <c r="A26" s="233"/>
      <c r="B26" s="96"/>
      <c r="C26" s="96"/>
      <c r="D26" s="96"/>
      <c r="E26" s="96"/>
      <c r="F26" s="41"/>
      <c r="G26" s="11"/>
      <c r="H26" s="11"/>
      <c r="I26" s="11"/>
    </row>
    <row r="27" spans="1:9" s="15" customFormat="1" ht="12" customHeight="1">
      <c r="A27" s="233"/>
      <c r="B27" s="96"/>
      <c r="C27" s="96"/>
      <c r="D27" s="96"/>
      <c r="E27" s="94"/>
      <c r="F27" s="41"/>
      <c r="G27" s="11"/>
      <c r="H27" s="11"/>
      <c r="I27" s="11"/>
    </row>
    <row r="28" spans="1:9" s="15" customFormat="1" ht="12" customHeight="1">
      <c r="A28" s="233"/>
      <c r="B28" s="96"/>
      <c r="C28" s="96"/>
      <c r="D28" s="96"/>
      <c r="E28" s="95"/>
      <c r="F28" s="41"/>
      <c r="G28" s="11"/>
      <c r="H28" s="11"/>
      <c r="I28" s="11"/>
    </row>
    <row r="29" spans="1:9" s="15" customFormat="1" ht="12" customHeight="1">
      <c r="A29" s="234"/>
      <c r="B29" s="96"/>
      <c r="C29" s="96"/>
      <c r="D29" s="96"/>
      <c r="E29" s="95"/>
      <c r="F29" s="41"/>
      <c r="G29" s="11"/>
      <c r="H29" s="11"/>
      <c r="I29" s="11"/>
    </row>
    <row r="30" spans="1:9" s="15" customFormat="1" ht="12" customHeight="1">
      <c r="A30" s="235"/>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55"/>
      <c r="B40" s="356"/>
      <c r="C40" s="356"/>
      <c r="D40" s="356"/>
      <c r="E40" s="356"/>
    </row>
    <row r="41" spans="1:9" s="15" customFormat="1" ht="12" customHeight="1">
      <c r="A41" s="353"/>
      <c r="B41" s="354"/>
      <c r="C41" s="354"/>
      <c r="D41" s="354"/>
      <c r="E41" s="354"/>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3"/>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topLeftCell="A7" workbookViewId="0">
      <selection activeCell="A11" sqref="A11:D21"/>
    </sheetView>
  </sheetViews>
  <sheetFormatPr baseColWidth="10" defaultColWidth="11.44140625" defaultRowHeight="13.2"/>
  <cols>
    <col min="1" max="1" width="26.10937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27" t="s">
        <v>33</v>
      </c>
      <c r="B1" s="340"/>
      <c r="C1" s="340"/>
      <c r="D1" s="37"/>
      <c r="E1" s="38"/>
      <c r="F1" s="143" t="s">
        <v>102</v>
      </c>
    </row>
    <row r="2" spans="1:11" s="2" customFormat="1" ht="5.25" customHeight="1">
      <c r="A2" s="1"/>
      <c r="B2" s="1"/>
      <c r="C2" s="1"/>
      <c r="D2" s="1"/>
      <c r="E2" s="1"/>
    </row>
    <row r="3" spans="1:11" s="67" customFormat="1" ht="15" customHeight="1">
      <c r="A3" s="42" t="s">
        <v>3406</v>
      </c>
      <c r="B3" s="42"/>
      <c r="C3" s="42"/>
      <c r="D3" s="42"/>
      <c r="E3" s="42"/>
    </row>
    <row r="4" spans="1:11" s="67" customFormat="1" ht="15" customHeight="1">
      <c r="A4" s="43" t="s">
        <v>3404</v>
      </c>
      <c r="B4" s="68"/>
      <c r="C4" s="68"/>
      <c r="D4" s="68"/>
      <c r="E4" s="68"/>
      <c r="F4" s="69"/>
    </row>
    <row r="5" spans="1:11" s="71" customFormat="1" ht="6" customHeight="1">
      <c r="A5" s="50"/>
      <c r="B5" s="70"/>
      <c r="C5" s="70"/>
      <c r="D5" s="70"/>
      <c r="E5" s="70"/>
    </row>
    <row r="6" spans="1:11" s="8" customFormat="1" ht="15" customHeight="1" thickBot="1">
      <c r="A6" s="334" t="s">
        <v>3649</v>
      </c>
      <c r="B6" s="335"/>
      <c r="C6" s="9"/>
      <c r="D6" s="9"/>
      <c r="E6" s="9"/>
    </row>
    <row r="7" spans="1:11" s="67" customFormat="1" ht="21.75" customHeight="1">
      <c r="A7" s="336"/>
      <c r="B7" s="338"/>
      <c r="C7" s="338"/>
      <c r="D7" s="338"/>
      <c r="E7" s="142"/>
    </row>
    <row r="8" spans="1:11" s="67" customFormat="1" ht="21.75" customHeight="1">
      <c r="A8" s="337"/>
      <c r="B8" s="45" t="s">
        <v>35</v>
      </c>
      <c r="C8" s="45" t="s">
        <v>36</v>
      </c>
      <c r="D8" s="45" t="s">
        <v>37</v>
      </c>
      <c r="E8" s="45" t="s">
        <v>38</v>
      </c>
    </row>
    <row r="9" spans="1:11" s="8" customFormat="1" ht="21" customHeight="1">
      <c r="A9" s="54" t="s">
        <v>38</v>
      </c>
      <c r="B9" s="65">
        <f>SUM(B11:B26)</f>
        <v>1843</v>
      </c>
      <c r="C9" s="65">
        <f>SUM(C11:C26)</f>
        <v>7</v>
      </c>
      <c r="D9" s="65">
        <f>SUM(D11:D26)</f>
        <v>1</v>
      </c>
      <c r="E9" s="65">
        <f>SUM(B9:D9)</f>
        <v>1851</v>
      </c>
      <c r="F9" s="10"/>
    </row>
    <row r="10" spans="1:11" s="8" customFormat="1" ht="9" customHeight="1">
      <c r="A10" s="62"/>
      <c r="B10" s="66"/>
      <c r="C10" s="66"/>
      <c r="D10" s="66"/>
      <c r="E10" s="65"/>
    </row>
    <row r="11" spans="1:11" s="88" customFormat="1" ht="12" customHeight="1">
      <c r="A11" s="82" t="s">
        <v>3408</v>
      </c>
      <c r="B11" s="96">
        <v>156</v>
      </c>
      <c r="C11" s="96">
        <v>1</v>
      </c>
      <c r="D11" s="96">
        <v>1</v>
      </c>
      <c r="E11" s="65">
        <f t="shared" ref="E11:E21" si="0">SUM(B11:D11)</f>
        <v>158</v>
      </c>
      <c r="F11" s="40"/>
      <c r="G11" s="236"/>
      <c r="H11" s="236"/>
      <c r="I11" s="236"/>
      <c r="J11" s="236"/>
      <c r="K11" s="236"/>
    </row>
    <row r="12" spans="1:11" s="88" customFormat="1" ht="12" customHeight="1">
      <c r="A12" s="82" t="s">
        <v>3409</v>
      </c>
      <c r="B12" s="96">
        <v>184</v>
      </c>
      <c r="C12" s="96">
        <v>2</v>
      </c>
      <c r="D12" s="96">
        <v>0</v>
      </c>
      <c r="E12" s="65">
        <f t="shared" si="0"/>
        <v>186</v>
      </c>
      <c r="F12" s="41"/>
      <c r="G12" s="236"/>
      <c r="H12" s="236"/>
      <c r="I12" s="236"/>
      <c r="J12" s="236"/>
      <c r="K12" s="236"/>
    </row>
    <row r="13" spans="1:11" s="88" customFormat="1" ht="12" customHeight="1">
      <c r="A13" s="82" t="s">
        <v>3410</v>
      </c>
      <c r="B13" s="96">
        <v>159</v>
      </c>
      <c r="C13" s="96">
        <v>2</v>
      </c>
      <c r="D13" s="96">
        <v>0</v>
      </c>
      <c r="E13" s="65">
        <f t="shared" si="0"/>
        <v>161</v>
      </c>
      <c r="F13" s="41"/>
      <c r="G13" s="236"/>
      <c r="H13" s="236"/>
      <c r="I13" s="236"/>
      <c r="J13" s="236"/>
      <c r="K13" s="236"/>
    </row>
    <row r="14" spans="1:11" s="88" customFormat="1" ht="12" customHeight="1">
      <c r="A14" s="82" t="s">
        <v>3411</v>
      </c>
      <c r="B14" s="96">
        <v>170</v>
      </c>
      <c r="C14" s="96">
        <v>0</v>
      </c>
      <c r="D14" s="96">
        <v>0</v>
      </c>
      <c r="E14" s="65">
        <f t="shared" si="0"/>
        <v>170</v>
      </c>
      <c r="F14" s="41"/>
      <c r="G14" s="236"/>
      <c r="H14" s="236"/>
      <c r="I14" s="236"/>
      <c r="J14" s="236"/>
      <c r="K14" s="236"/>
    </row>
    <row r="15" spans="1:11" s="88" customFormat="1" ht="12" customHeight="1">
      <c r="A15" s="82" t="s">
        <v>3412</v>
      </c>
      <c r="B15" s="96">
        <v>162</v>
      </c>
      <c r="C15" s="96">
        <v>1</v>
      </c>
      <c r="D15" s="96">
        <v>0</v>
      </c>
      <c r="E15" s="65">
        <f t="shared" si="0"/>
        <v>163</v>
      </c>
      <c r="F15" s="41"/>
      <c r="G15" s="236"/>
      <c r="H15" s="236"/>
      <c r="I15" s="236"/>
      <c r="J15" s="236"/>
      <c r="K15" s="236"/>
    </row>
    <row r="16" spans="1:11" s="88" customFormat="1" ht="12" customHeight="1">
      <c r="A16" s="82" t="s">
        <v>3413</v>
      </c>
      <c r="B16" s="96">
        <v>354</v>
      </c>
      <c r="C16" s="96">
        <v>0</v>
      </c>
      <c r="D16" s="96">
        <v>0</v>
      </c>
      <c r="E16" s="65">
        <f t="shared" si="0"/>
        <v>354</v>
      </c>
      <c r="F16" s="41"/>
      <c r="G16" s="236"/>
      <c r="H16" s="236"/>
      <c r="I16" s="236"/>
      <c r="J16" s="236"/>
      <c r="K16" s="236"/>
    </row>
    <row r="17" spans="1:11" s="88" customFormat="1" ht="12" customHeight="1">
      <c r="A17" s="82" t="s">
        <v>3414</v>
      </c>
      <c r="B17" s="96">
        <v>218</v>
      </c>
      <c r="C17" s="96">
        <v>1</v>
      </c>
      <c r="D17" s="96">
        <v>0</v>
      </c>
      <c r="E17" s="65">
        <f t="shared" si="0"/>
        <v>219</v>
      </c>
      <c r="F17" s="40"/>
      <c r="G17" s="236"/>
      <c r="H17" s="236"/>
      <c r="I17" s="236"/>
      <c r="J17" s="236"/>
      <c r="K17" s="236"/>
    </row>
    <row r="18" spans="1:11" s="88" customFormat="1" ht="12" customHeight="1">
      <c r="A18" s="82" t="s">
        <v>3415</v>
      </c>
      <c r="B18" s="96">
        <v>176</v>
      </c>
      <c r="C18" s="96">
        <v>0</v>
      </c>
      <c r="D18" s="96">
        <v>0</v>
      </c>
      <c r="E18" s="65">
        <f t="shared" si="0"/>
        <v>176</v>
      </c>
      <c r="F18" s="41"/>
      <c r="G18" s="236"/>
      <c r="H18" s="236"/>
      <c r="I18" s="236"/>
      <c r="J18" s="236"/>
      <c r="K18" s="236"/>
    </row>
    <row r="19" spans="1:11" s="88" customFormat="1" ht="12" customHeight="1">
      <c r="A19" s="82" t="s">
        <v>3416</v>
      </c>
      <c r="B19" s="96">
        <v>128</v>
      </c>
      <c r="C19" s="96">
        <v>0</v>
      </c>
      <c r="D19" s="96">
        <v>0</v>
      </c>
      <c r="E19" s="65">
        <f t="shared" si="0"/>
        <v>128</v>
      </c>
      <c r="F19" s="41"/>
      <c r="G19" s="236"/>
      <c r="H19" s="236"/>
      <c r="I19" s="236"/>
      <c r="J19" s="236"/>
      <c r="K19" s="236"/>
    </row>
    <row r="20" spans="1:11" s="88" customFormat="1" ht="12" customHeight="1">
      <c r="A20" s="82" t="s">
        <v>3417</v>
      </c>
      <c r="B20" s="96">
        <v>73</v>
      </c>
      <c r="C20" s="96">
        <v>0</v>
      </c>
      <c r="D20" s="96">
        <v>0</v>
      </c>
      <c r="E20" s="65">
        <f t="shared" si="0"/>
        <v>73</v>
      </c>
      <c r="F20" s="41"/>
      <c r="G20" s="236"/>
      <c r="H20" s="236"/>
      <c r="I20" s="236"/>
      <c r="J20" s="236"/>
      <c r="K20" s="236"/>
    </row>
    <row r="21" spans="1:11" s="88" customFormat="1" ht="12" customHeight="1">
      <c r="A21" s="82" t="s">
        <v>3418</v>
      </c>
      <c r="B21" s="96">
        <v>63</v>
      </c>
      <c r="C21" s="96">
        <v>0</v>
      </c>
      <c r="D21" s="96">
        <v>0</v>
      </c>
      <c r="E21" s="65">
        <f t="shared" si="0"/>
        <v>63</v>
      </c>
      <c r="F21" s="41"/>
      <c r="G21" s="236"/>
      <c r="H21" s="236"/>
      <c r="I21" s="236"/>
      <c r="J21" s="236"/>
      <c r="K21" s="236"/>
    </row>
    <row r="22" spans="1:11" s="88" customFormat="1" ht="12" customHeight="1">
      <c r="A22" s="81"/>
      <c r="B22" s="96"/>
      <c r="C22" s="96"/>
      <c r="D22" s="96"/>
      <c r="E22" s="96"/>
      <c r="F22" s="41"/>
      <c r="G22" s="236"/>
      <c r="H22" s="236"/>
      <c r="I22" s="236"/>
      <c r="J22" s="236"/>
      <c r="K22" s="236"/>
    </row>
    <row r="23" spans="1:11" s="88" customFormat="1" ht="12" customHeight="1">
      <c r="A23" s="82"/>
      <c r="B23" s="96"/>
      <c r="C23" s="96"/>
      <c r="D23" s="96"/>
      <c r="E23" s="94"/>
      <c r="F23" s="41"/>
      <c r="G23" s="236"/>
      <c r="H23" s="236"/>
      <c r="I23" s="236"/>
      <c r="J23" s="236"/>
      <c r="K23" s="236"/>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55"/>
      <c r="B28" s="356"/>
      <c r="C28" s="356"/>
      <c r="D28" s="356"/>
      <c r="E28" s="356"/>
    </row>
    <row r="29" spans="1:11" s="15" customFormat="1" ht="12" customHeight="1">
      <c r="A29" s="353"/>
      <c r="B29" s="354"/>
      <c r="C29" s="354"/>
      <c r="D29" s="354"/>
      <c r="E29" s="354"/>
    </row>
    <row r="30" spans="1:11" s="15" customFormat="1" ht="15" customHeight="1">
      <c r="A30" s="303"/>
      <c r="E30" s="96"/>
    </row>
    <row r="31" spans="1:11" s="15" customFormat="1" ht="15" customHeight="1">
      <c r="A31" s="233"/>
      <c r="E31" s="94"/>
    </row>
    <row r="32" spans="1:11" s="15" customFormat="1" ht="15" customHeight="1">
      <c r="A32" s="233"/>
      <c r="E32" s="95"/>
    </row>
    <row r="33" spans="1:5" s="15" customFormat="1" ht="15" customHeight="1">
      <c r="A33" s="233"/>
      <c r="E33" s="95"/>
    </row>
    <row r="34" spans="1:5" s="15" customFormat="1" ht="15" customHeight="1">
      <c r="A34" s="233"/>
      <c r="E34" s="91"/>
    </row>
    <row r="35" spans="1:5" s="15" customFormat="1" ht="15" customHeight="1">
      <c r="A35" s="233"/>
      <c r="E35" s="144"/>
    </row>
    <row r="36" spans="1:5" s="15" customFormat="1" ht="15" customHeight="1">
      <c r="A36" s="233"/>
      <c r="E36" s="11"/>
    </row>
    <row r="37" spans="1:5" s="15" customFormat="1" ht="15" customHeight="1">
      <c r="A37" s="233"/>
    </row>
    <row r="38" spans="1:5" s="15" customFormat="1" ht="15" customHeight="1">
      <c r="A38" s="233"/>
      <c r="E38" s="11"/>
    </row>
    <row r="39" spans="1:5" s="15" customFormat="1" ht="15" customHeight="1">
      <c r="A39" s="233"/>
      <c r="E39" s="11"/>
    </row>
    <row r="40" spans="1:5" s="15" customFormat="1" ht="15" customHeight="1">
      <c r="A40" s="233"/>
      <c r="E40" s="11"/>
    </row>
    <row r="41" spans="1:5" s="15" customFormat="1" ht="15" customHeight="1">
      <c r="A41" s="233"/>
      <c r="E41" s="11"/>
    </row>
    <row r="42" spans="1:5" s="15" customFormat="1" ht="15" customHeight="1">
      <c r="A42" s="233"/>
      <c r="E42" s="11"/>
    </row>
    <row r="43" spans="1:5" s="15" customFormat="1" ht="15" customHeight="1">
      <c r="A43" s="234"/>
      <c r="E43" s="11"/>
    </row>
    <row r="44" spans="1:5" s="15" customFormat="1" ht="15" customHeight="1">
      <c r="A44" s="235"/>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topLeftCell="A4" workbookViewId="0">
      <selection activeCell="A11" sqref="A11:D21"/>
    </sheetView>
  </sheetViews>
  <sheetFormatPr baseColWidth="10" defaultColWidth="11.44140625" defaultRowHeight="13.2"/>
  <cols>
    <col min="1" max="1" width="23.6640625" style="11" customWidth="1"/>
    <col min="2" max="2" width="10.6640625" style="11" customWidth="1"/>
    <col min="3" max="5" width="9.6640625" style="11" customWidth="1"/>
    <col min="6" max="6" width="15" style="11" customWidth="1"/>
    <col min="7" max="16384" width="11.44140625" style="11"/>
  </cols>
  <sheetData>
    <row r="1" spans="1:11" s="2" customFormat="1" ht="15.75" customHeight="1">
      <c r="A1" s="327" t="s">
        <v>33</v>
      </c>
      <c r="B1" s="340"/>
      <c r="C1" s="340"/>
      <c r="D1" s="37"/>
      <c r="E1" s="38"/>
      <c r="F1" s="143" t="s">
        <v>102</v>
      </c>
    </row>
    <row r="2" spans="1:11" s="2" customFormat="1" ht="5.25" customHeight="1">
      <c r="A2" s="1"/>
      <c r="B2" s="1"/>
      <c r="C2" s="1"/>
      <c r="D2" s="1"/>
      <c r="E2" s="1"/>
    </row>
    <row r="3" spans="1:11" s="67" customFormat="1" ht="15" customHeight="1">
      <c r="A3" s="42" t="s">
        <v>3405</v>
      </c>
      <c r="B3" s="42"/>
      <c r="C3" s="42"/>
      <c r="D3" s="42"/>
      <c r="E3" s="42"/>
    </row>
    <row r="4" spans="1:11" s="67" customFormat="1" ht="15" customHeight="1">
      <c r="A4" s="43" t="s">
        <v>3404</v>
      </c>
      <c r="B4" s="68"/>
      <c r="C4" s="68"/>
      <c r="D4" s="68"/>
      <c r="E4" s="68"/>
      <c r="F4" s="69"/>
    </row>
    <row r="5" spans="1:11" s="71" customFormat="1" ht="6" customHeight="1">
      <c r="A5" s="50"/>
      <c r="B5" s="70"/>
      <c r="C5" s="70"/>
      <c r="D5" s="70"/>
      <c r="E5" s="70"/>
    </row>
    <row r="6" spans="1:11" s="8" customFormat="1" ht="15" customHeight="1" thickBot="1">
      <c r="A6" s="334" t="s">
        <v>3649</v>
      </c>
      <c r="B6" s="335"/>
      <c r="C6" s="9"/>
      <c r="D6" s="9"/>
      <c r="E6" s="9"/>
    </row>
    <row r="7" spans="1:11" s="67" customFormat="1" ht="21.75" customHeight="1">
      <c r="A7" s="336"/>
      <c r="B7" s="338"/>
      <c r="C7" s="338"/>
      <c r="D7" s="338"/>
      <c r="E7" s="142"/>
    </row>
    <row r="8" spans="1:11" s="67" customFormat="1" ht="21.75" customHeight="1">
      <c r="A8" s="337"/>
      <c r="B8" s="45" t="s">
        <v>35</v>
      </c>
      <c r="C8" s="45" t="s">
        <v>36</v>
      </c>
      <c r="D8" s="45" t="s">
        <v>37</v>
      </c>
      <c r="E8" s="45" t="s">
        <v>38</v>
      </c>
    </row>
    <row r="9" spans="1:11" s="8" customFormat="1" ht="21" customHeight="1">
      <c r="A9" s="54" t="s">
        <v>38</v>
      </c>
      <c r="B9" s="65">
        <f>SUM(B11:B28)</f>
        <v>132</v>
      </c>
      <c r="C9" s="65">
        <f>SUM(C11:C28)</f>
        <v>2</v>
      </c>
      <c r="D9" s="65">
        <f>SUM(D11:D28)</f>
        <v>0</v>
      </c>
      <c r="E9" s="65">
        <f>SUM(B9:D9)</f>
        <v>134</v>
      </c>
      <c r="F9" s="10"/>
    </row>
    <row r="10" spans="1:11" s="8" customFormat="1" ht="9" customHeight="1">
      <c r="A10" s="62"/>
      <c r="B10" s="66"/>
      <c r="C10" s="66"/>
      <c r="D10" s="66"/>
      <c r="E10" s="65"/>
    </row>
    <row r="11" spans="1:11" s="88" customFormat="1" ht="12" customHeight="1">
      <c r="A11" s="82" t="s">
        <v>3408</v>
      </c>
      <c r="B11" s="96">
        <v>8</v>
      </c>
      <c r="C11" s="96">
        <v>0</v>
      </c>
      <c r="D11" s="96">
        <v>0</v>
      </c>
      <c r="E11" s="65">
        <f t="shared" ref="E11:E21" si="0">SUM(B11:D11)</f>
        <v>8</v>
      </c>
      <c r="F11" s="40"/>
      <c r="G11" s="237"/>
      <c r="H11" s="238"/>
      <c r="I11" s="238"/>
      <c r="J11" s="239"/>
      <c r="K11" s="239"/>
    </row>
    <row r="12" spans="1:11" s="88" customFormat="1" ht="12" customHeight="1">
      <c r="A12" s="82" t="s">
        <v>3409</v>
      </c>
      <c r="B12" s="96">
        <v>21</v>
      </c>
      <c r="C12" s="96">
        <v>2</v>
      </c>
      <c r="D12" s="96">
        <v>0</v>
      </c>
      <c r="E12" s="65">
        <f t="shared" si="0"/>
        <v>23</v>
      </c>
      <c r="F12" s="41"/>
      <c r="G12" s="240"/>
      <c r="H12" s="238"/>
      <c r="I12" s="238"/>
      <c r="J12" s="239"/>
      <c r="K12" s="239"/>
    </row>
    <row r="13" spans="1:11" s="88" customFormat="1" ht="12" customHeight="1">
      <c r="A13" s="82" t="s">
        <v>3410</v>
      </c>
      <c r="B13" s="96">
        <v>13</v>
      </c>
      <c r="C13" s="96">
        <v>0</v>
      </c>
      <c r="D13" s="96">
        <v>0</v>
      </c>
      <c r="E13" s="65">
        <f t="shared" si="0"/>
        <v>13</v>
      </c>
      <c r="F13" s="41"/>
      <c r="G13" s="240"/>
      <c r="H13" s="238"/>
      <c r="I13" s="238"/>
      <c r="J13" s="239"/>
      <c r="K13" s="239"/>
    </row>
    <row r="14" spans="1:11" s="88" customFormat="1" ht="12" customHeight="1">
      <c r="A14" s="82" t="s">
        <v>3411</v>
      </c>
      <c r="B14" s="96">
        <v>15</v>
      </c>
      <c r="C14" s="96">
        <v>0</v>
      </c>
      <c r="D14" s="96">
        <v>0</v>
      </c>
      <c r="E14" s="65">
        <f t="shared" si="0"/>
        <v>15</v>
      </c>
      <c r="F14" s="41"/>
      <c r="G14" s="240"/>
      <c r="H14" s="238"/>
      <c r="I14" s="238"/>
      <c r="J14" s="239"/>
      <c r="K14" s="239"/>
    </row>
    <row r="15" spans="1:11" s="88" customFormat="1" ht="12" customHeight="1">
      <c r="A15" s="82" t="s">
        <v>3412</v>
      </c>
      <c r="B15" s="96">
        <v>11</v>
      </c>
      <c r="C15" s="96">
        <v>0</v>
      </c>
      <c r="D15" s="96">
        <v>0</v>
      </c>
      <c r="E15" s="65">
        <f t="shared" si="0"/>
        <v>11</v>
      </c>
      <c r="F15" s="41"/>
      <c r="G15" s="240"/>
      <c r="H15" s="238"/>
      <c r="I15" s="238"/>
      <c r="J15" s="239"/>
      <c r="K15" s="239"/>
    </row>
    <row r="16" spans="1:11" s="88" customFormat="1" ht="12" customHeight="1">
      <c r="A16" s="82" t="s">
        <v>3413</v>
      </c>
      <c r="B16" s="96">
        <v>22</v>
      </c>
      <c r="C16" s="96">
        <v>0</v>
      </c>
      <c r="D16" s="96">
        <v>0</v>
      </c>
      <c r="E16" s="65">
        <f t="shared" si="0"/>
        <v>22</v>
      </c>
      <c r="F16" s="41"/>
      <c r="G16" s="240"/>
      <c r="H16" s="238"/>
      <c r="I16" s="238"/>
      <c r="J16" s="239"/>
      <c r="K16" s="239"/>
    </row>
    <row r="17" spans="1:11" s="88" customFormat="1" ht="12" customHeight="1">
      <c r="A17" s="82" t="s">
        <v>3414</v>
      </c>
      <c r="B17" s="96">
        <v>11</v>
      </c>
      <c r="C17" s="96">
        <v>0</v>
      </c>
      <c r="D17" s="96">
        <v>0</v>
      </c>
      <c r="E17" s="65">
        <f t="shared" si="0"/>
        <v>11</v>
      </c>
      <c r="F17" s="40"/>
      <c r="G17" s="240"/>
      <c r="H17" s="238"/>
      <c r="I17" s="238"/>
      <c r="J17" s="239"/>
      <c r="K17" s="239"/>
    </row>
    <row r="18" spans="1:11" s="88" customFormat="1" ht="12" customHeight="1">
      <c r="A18" s="82" t="s">
        <v>3415</v>
      </c>
      <c r="B18" s="96">
        <v>7</v>
      </c>
      <c r="C18" s="96">
        <v>0</v>
      </c>
      <c r="D18" s="96">
        <v>0</v>
      </c>
      <c r="E18" s="65">
        <f t="shared" si="0"/>
        <v>7</v>
      </c>
      <c r="F18" s="41"/>
      <c r="G18" s="240"/>
      <c r="H18" s="238"/>
      <c r="I18" s="238"/>
      <c r="J18" s="239"/>
      <c r="K18" s="239"/>
    </row>
    <row r="19" spans="1:11" s="88" customFormat="1" ht="12" customHeight="1">
      <c r="A19" s="82" t="s">
        <v>3416</v>
      </c>
      <c r="B19" s="96">
        <v>10</v>
      </c>
      <c r="C19" s="96">
        <v>0</v>
      </c>
      <c r="D19" s="96">
        <v>0</v>
      </c>
      <c r="E19" s="65">
        <f t="shared" si="0"/>
        <v>10</v>
      </c>
      <c r="F19" s="41"/>
      <c r="G19" s="240"/>
      <c r="H19" s="238"/>
      <c r="I19" s="238"/>
      <c r="J19" s="239"/>
      <c r="K19" s="239"/>
    </row>
    <row r="20" spans="1:11" s="88" customFormat="1" ht="12" customHeight="1">
      <c r="A20" s="82" t="s">
        <v>3417</v>
      </c>
      <c r="B20" s="96">
        <v>8</v>
      </c>
      <c r="C20" s="96">
        <v>0</v>
      </c>
      <c r="D20" s="96">
        <v>0</v>
      </c>
      <c r="E20" s="65">
        <f t="shared" si="0"/>
        <v>8</v>
      </c>
      <c r="F20" s="41"/>
      <c r="G20" s="240"/>
      <c r="H20" s="238"/>
      <c r="I20" s="238"/>
      <c r="J20" s="239"/>
      <c r="K20" s="239"/>
    </row>
    <row r="21" spans="1:11" s="88" customFormat="1" ht="12" customHeight="1">
      <c r="A21" s="81" t="s">
        <v>3418</v>
      </c>
      <c r="B21" s="96">
        <v>6</v>
      </c>
      <c r="C21" s="96">
        <v>0</v>
      </c>
      <c r="D21" s="96">
        <v>0</v>
      </c>
      <c r="E21" s="65">
        <f t="shared" si="0"/>
        <v>6</v>
      </c>
      <c r="F21" s="41"/>
      <c r="G21" s="240"/>
      <c r="H21" s="238"/>
      <c r="I21" s="238"/>
      <c r="J21" s="239"/>
      <c r="K21" s="239"/>
    </row>
    <row r="22" spans="1:11" s="88" customFormat="1" ht="12" customHeight="1">
      <c r="A22" s="82"/>
      <c r="B22" s="96"/>
      <c r="C22" s="96"/>
      <c r="D22" s="96"/>
      <c r="E22" s="94"/>
      <c r="F22" s="41"/>
      <c r="G22" s="240"/>
      <c r="H22" s="238"/>
      <c r="I22" s="238"/>
      <c r="J22" s="239"/>
      <c r="K22" s="239"/>
    </row>
    <row r="23" spans="1:11" s="88" customFormat="1" ht="12" customHeight="1">
      <c r="A23" s="82"/>
      <c r="B23" s="96"/>
      <c r="C23" s="96"/>
      <c r="D23" s="96"/>
      <c r="E23" s="95"/>
      <c r="F23" s="41"/>
      <c r="G23" s="240"/>
      <c r="H23" s="238"/>
      <c r="I23" s="238"/>
      <c r="J23" s="239"/>
      <c r="K23" s="239"/>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55"/>
      <c r="B30" s="356"/>
      <c r="C30" s="356"/>
      <c r="D30" s="356"/>
      <c r="E30" s="356"/>
    </row>
    <row r="31" spans="1:11" s="15" customFormat="1" ht="12" customHeight="1">
      <c r="A31" s="353"/>
      <c r="B31" s="354"/>
      <c r="C31" s="354"/>
      <c r="D31" s="354"/>
      <c r="E31" s="354"/>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4"/>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0"/>
  <sheetViews>
    <sheetView workbookViewId="0">
      <selection activeCell="A15" sqref="A15"/>
    </sheetView>
  </sheetViews>
  <sheetFormatPr baseColWidth="10" defaultColWidth="11.44140625" defaultRowHeight="13.2"/>
  <cols>
    <col min="1" max="1" width="26.3320312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220" t="s">
        <v>102</v>
      </c>
    </row>
    <row r="2" spans="1:9" s="2" customFormat="1" ht="5.25" customHeight="1">
      <c r="A2" s="1"/>
      <c r="B2" s="1"/>
      <c r="C2" s="1"/>
      <c r="D2" s="1"/>
      <c r="E2" s="1"/>
    </row>
    <row r="3" spans="1:9" s="67" customFormat="1" ht="15" customHeight="1">
      <c r="A3" s="42" t="s">
        <v>3421</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4" t="s">
        <v>3649</v>
      </c>
      <c r="B6" s="335"/>
      <c r="C6" s="9"/>
      <c r="D6" s="9"/>
      <c r="E6" s="9"/>
    </row>
    <row r="7" spans="1:9" s="67" customFormat="1" ht="21.75" customHeight="1">
      <c r="A7" s="336"/>
      <c r="B7" s="338"/>
      <c r="C7" s="338"/>
      <c r="D7" s="338"/>
      <c r="E7" s="221"/>
    </row>
    <row r="8" spans="1:9" s="67" customFormat="1" ht="21.75" customHeight="1">
      <c r="A8" s="337"/>
      <c r="B8" s="45" t="s">
        <v>35</v>
      </c>
      <c r="C8" s="45" t="s">
        <v>36</v>
      </c>
      <c r="D8" s="45" t="s">
        <v>37</v>
      </c>
      <c r="E8" s="45" t="s">
        <v>38</v>
      </c>
    </row>
    <row r="9" spans="1:9" s="8" customFormat="1" ht="21" customHeight="1">
      <c r="A9" s="54" t="s">
        <v>38</v>
      </c>
      <c r="B9" s="65">
        <f>SUM(B10:B33)</f>
        <v>1843</v>
      </c>
      <c r="C9" s="65">
        <f>SUM(C10:C33)</f>
        <v>7</v>
      </c>
      <c r="D9" s="65">
        <f>SUM(D10:D33)</f>
        <v>1</v>
      </c>
      <c r="E9" s="65">
        <f>SUM(B9:D9)</f>
        <v>1851</v>
      </c>
      <c r="F9" s="10"/>
    </row>
    <row r="10" spans="1:9" s="88" customFormat="1" ht="12" customHeight="1">
      <c r="A10" s="82" t="s">
        <v>3422</v>
      </c>
      <c r="B10" s="223">
        <v>1232</v>
      </c>
      <c r="C10" s="223">
        <v>6</v>
      </c>
      <c r="D10" s="223">
        <v>1</v>
      </c>
      <c r="E10" s="65">
        <f>SUM(B10:D10)</f>
        <v>1239</v>
      </c>
      <c r="F10" s="40"/>
      <c r="G10" s="11"/>
      <c r="H10" s="11"/>
      <c r="I10" s="11"/>
    </row>
    <row r="11" spans="1:9" s="88" customFormat="1" ht="12" customHeight="1">
      <c r="A11" s="82" t="s">
        <v>3423</v>
      </c>
      <c r="B11" s="223">
        <v>511</v>
      </c>
      <c r="C11" s="223">
        <v>0</v>
      </c>
      <c r="D11" s="223">
        <v>0</v>
      </c>
      <c r="E11" s="65">
        <f>SUM(B11:D11)</f>
        <v>511</v>
      </c>
      <c r="F11" s="41"/>
      <c r="G11" s="11"/>
      <c r="H11" s="11"/>
      <c r="I11" s="11"/>
    </row>
    <row r="12" spans="1:9" s="88" customFormat="1" ht="12" customHeight="1">
      <c r="A12" s="82" t="s">
        <v>3425</v>
      </c>
      <c r="B12" s="223">
        <v>28</v>
      </c>
      <c r="C12" s="223">
        <v>1</v>
      </c>
      <c r="D12" s="223">
        <v>0</v>
      </c>
      <c r="E12" s="65">
        <f>SUM(B12:D12)</f>
        <v>29</v>
      </c>
      <c r="F12" s="41"/>
      <c r="G12" s="11"/>
      <c r="H12" s="11"/>
      <c r="I12" s="11"/>
    </row>
    <row r="13" spans="1:9" s="88" customFormat="1" ht="12" customHeight="1">
      <c r="A13" s="82" t="s">
        <v>3424</v>
      </c>
      <c r="B13" s="223">
        <v>71</v>
      </c>
      <c r="C13" s="223">
        <v>0</v>
      </c>
      <c r="D13" s="223">
        <v>0</v>
      </c>
      <c r="E13" s="65">
        <f>SUM(B13:D13)</f>
        <v>71</v>
      </c>
      <c r="F13" s="41"/>
      <c r="G13" s="11"/>
      <c r="H13" s="11"/>
      <c r="I13" s="11"/>
    </row>
    <row r="14" spans="1:9" s="88" customFormat="1" ht="12" customHeight="1">
      <c r="A14" s="81"/>
      <c r="B14" s="96">
        <v>1</v>
      </c>
      <c r="C14" s="96">
        <v>0</v>
      </c>
      <c r="D14" s="96">
        <v>0</v>
      </c>
      <c r="E14" s="65">
        <f>SUM(B14:D14)</f>
        <v>1</v>
      </c>
      <c r="F14" s="41"/>
      <c r="G14" s="11"/>
      <c r="H14" s="11"/>
      <c r="I14" s="11"/>
    </row>
    <row r="15" spans="1:9" s="88" customFormat="1" ht="12" customHeight="1">
      <c r="A15" s="82"/>
      <c r="B15" s="96"/>
      <c r="C15" s="96"/>
      <c r="D15" s="96"/>
      <c r="E15" s="94"/>
      <c r="F15" s="41"/>
      <c r="G15" s="11"/>
      <c r="H15" s="11"/>
      <c r="I15" s="11"/>
    </row>
    <row r="16" spans="1:9" s="88" customFormat="1" ht="12" customHeight="1">
      <c r="A16" s="82"/>
      <c r="B16" s="96"/>
      <c r="C16" s="96"/>
      <c r="D16" s="96"/>
      <c r="E16" s="95"/>
      <c r="F16" s="41"/>
      <c r="G16" s="11"/>
      <c r="H16" s="11"/>
      <c r="I16" s="11"/>
    </row>
    <row r="17" spans="1:9" s="88" customFormat="1" ht="12" customHeight="1">
      <c r="A17" s="82"/>
      <c r="B17" s="96"/>
      <c r="C17" s="96"/>
      <c r="D17" s="96"/>
      <c r="E17" s="95"/>
      <c r="F17" s="41"/>
      <c r="G17" s="11"/>
      <c r="H17" s="11"/>
      <c r="I17" s="11"/>
    </row>
    <row r="18" spans="1:9" s="15" customFormat="1" ht="12" customHeight="1">
      <c r="A18" s="82"/>
      <c r="B18" s="96"/>
      <c r="C18" s="96"/>
      <c r="D18" s="96"/>
      <c r="E18" s="95"/>
      <c r="F18" s="40"/>
      <c r="G18" s="11"/>
      <c r="H18" s="11"/>
      <c r="I18" s="11"/>
    </row>
    <row r="19" spans="1:9" s="15" customFormat="1" ht="12" customHeight="1">
      <c r="A19" s="82"/>
      <c r="B19" s="96"/>
      <c r="C19" s="96"/>
      <c r="D19" s="96"/>
      <c r="E19" s="95"/>
      <c r="F19" s="41"/>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4"/>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0"/>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1"/>
      <c r="B28" s="96"/>
      <c r="C28" s="96"/>
      <c r="D28" s="96"/>
      <c r="E28" s="95"/>
      <c r="F28" s="41"/>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6"/>
      <c r="F30" s="41"/>
      <c r="G30" s="11"/>
      <c r="H30" s="11"/>
      <c r="I30" s="11"/>
    </row>
    <row r="31" spans="1:9" s="15" customFormat="1" ht="12" customHeight="1">
      <c r="A31" s="82"/>
      <c r="B31" s="96"/>
      <c r="C31" s="96"/>
      <c r="D31" s="96"/>
      <c r="E31" s="94"/>
      <c r="F31" s="41"/>
      <c r="G31" s="11"/>
      <c r="H31" s="11"/>
      <c r="I31" s="11"/>
    </row>
    <row r="32" spans="1:9" s="15" customFormat="1" ht="12" customHeight="1">
      <c r="A32" s="82"/>
      <c r="B32" s="96"/>
      <c r="C32" s="96"/>
      <c r="D32" s="96"/>
      <c r="E32" s="95"/>
      <c r="F32" s="40"/>
      <c r="G32" s="11"/>
      <c r="H32" s="11"/>
      <c r="I32" s="11"/>
    </row>
    <row r="33" spans="1:9" s="15" customFormat="1" ht="12" customHeight="1">
      <c r="A33" s="82"/>
      <c r="B33" s="96"/>
      <c r="C33" s="96"/>
      <c r="D33" s="96"/>
      <c r="E33" s="95"/>
      <c r="F33" s="41"/>
      <c r="G33" s="11"/>
      <c r="H33" s="11"/>
      <c r="I33" s="11"/>
    </row>
    <row r="34" spans="1:9" s="15" customFormat="1" ht="9" customHeight="1">
      <c r="A34" s="39"/>
      <c r="B34" s="92"/>
      <c r="C34" s="92"/>
      <c r="D34" s="92"/>
      <c r="E34" s="95"/>
      <c r="F34" s="40"/>
      <c r="G34" s="11"/>
      <c r="H34" s="11"/>
      <c r="I34" s="11"/>
    </row>
    <row r="35" spans="1:9" s="15" customFormat="1" ht="12.75" customHeight="1">
      <c r="A35" s="355"/>
      <c r="B35" s="356"/>
      <c r="C35" s="356"/>
      <c r="D35" s="356"/>
      <c r="E35" s="356"/>
    </row>
    <row r="36" spans="1:9" s="15" customFormat="1" ht="12" customHeight="1">
      <c r="A36" s="353"/>
      <c r="B36" s="354"/>
      <c r="C36" s="354"/>
      <c r="D36" s="354"/>
      <c r="E36" s="354"/>
    </row>
    <row r="37" spans="1:9" s="15" customFormat="1" ht="15" customHeight="1">
      <c r="E37" s="96"/>
    </row>
    <row r="38" spans="1:9" s="15" customFormat="1" ht="15" customHeight="1">
      <c r="E38" s="94"/>
    </row>
    <row r="39" spans="1:9" s="15" customFormat="1" ht="15" customHeight="1">
      <c r="E39" s="95"/>
    </row>
    <row r="40" spans="1:9" s="15" customFormat="1" ht="15" customHeight="1">
      <c r="E40" s="95"/>
    </row>
    <row r="41" spans="1:9" s="15" customFormat="1" ht="15" customHeight="1">
      <c r="E41" s="91"/>
    </row>
    <row r="42" spans="1:9" s="15" customFormat="1" ht="15" customHeight="1">
      <c r="E42" s="222"/>
    </row>
    <row r="43" spans="1:9" s="15" customFormat="1" ht="15" customHeight="1">
      <c r="E43" s="11"/>
    </row>
    <row r="44" spans="1:9" s="15" customFormat="1" ht="15" customHeight="1"/>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ht="15" customHeight="1"/>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sheetData>
  <mergeCells count="6">
    <mergeCell ref="A36:E36"/>
    <mergeCell ref="A1:C1"/>
    <mergeCell ref="A6:B6"/>
    <mergeCell ref="A7:A8"/>
    <mergeCell ref="B7:D7"/>
    <mergeCell ref="A35:E35"/>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D16" sqref="D16"/>
    </sheetView>
  </sheetViews>
  <sheetFormatPr baseColWidth="10" defaultColWidth="11.44140625" defaultRowHeight="13.2"/>
  <cols>
    <col min="1" max="1" width="23.5546875" style="11" customWidth="1"/>
    <col min="2" max="2" width="10.6640625" style="11" customWidth="1"/>
    <col min="3" max="5" width="9.6640625" style="11" customWidth="1"/>
    <col min="6" max="6" width="15" style="11" customWidth="1"/>
    <col min="7" max="16384" width="11.44140625" style="11"/>
  </cols>
  <sheetData>
    <row r="1" spans="1:9" s="2" customFormat="1" ht="15.75" customHeight="1">
      <c r="A1" s="327" t="s">
        <v>33</v>
      </c>
      <c r="B1" s="340"/>
      <c r="C1" s="340"/>
      <c r="D1" s="37"/>
      <c r="E1" s="38"/>
      <c r="F1" s="220" t="s">
        <v>102</v>
      </c>
    </row>
    <row r="2" spans="1:9" s="2" customFormat="1" ht="5.25" customHeight="1">
      <c r="A2" s="1"/>
      <c r="B2" s="1"/>
      <c r="C2" s="1"/>
      <c r="D2" s="1"/>
      <c r="E2" s="1"/>
    </row>
    <row r="3" spans="1:9" s="67" customFormat="1" ht="15" customHeight="1">
      <c r="A3" s="42" t="s">
        <v>3420</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4" t="s">
        <v>3649</v>
      </c>
      <c r="B6" s="335"/>
      <c r="C6" s="9"/>
      <c r="D6" s="9"/>
      <c r="E6" s="9"/>
    </row>
    <row r="7" spans="1:9" s="67" customFormat="1" ht="21.75" customHeight="1">
      <c r="A7" s="336"/>
      <c r="B7" s="338"/>
      <c r="C7" s="338"/>
      <c r="D7" s="338"/>
      <c r="E7" s="221"/>
    </row>
    <row r="8" spans="1:9" s="67" customFormat="1" ht="21.75" customHeight="1">
      <c r="A8" s="337"/>
      <c r="B8" s="45" t="s">
        <v>35</v>
      </c>
      <c r="C8" s="45" t="s">
        <v>36</v>
      </c>
      <c r="D8" s="45" t="s">
        <v>37</v>
      </c>
      <c r="E8" s="45" t="s">
        <v>38</v>
      </c>
    </row>
    <row r="9" spans="1:9" s="8" customFormat="1" ht="21" customHeight="1">
      <c r="A9" s="54" t="s">
        <v>38</v>
      </c>
      <c r="B9" s="65">
        <f>SUM(B11:B36)</f>
        <v>132</v>
      </c>
      <c r="C9" s="65">
        <f>SUM(C11:C36)</f>
        <v>2</v>
      </c>
      <c r="D9" s="65">
        <f>SUM(D11:D36)</f>
        <v>0</v>
      </c>
      <c r="E9" s="65">
        <f>SUM(B9:D9)</f>
        <v>134</v>
      </c>
      <c r="F9" s="10"/>
    </row>
    <row r="10" spans="1:9" s="8" customFormat="1" ht="9" customHeight="1">
      <c r="A10" s="62"/>
      <c r="B10" s="66"/>
      <c r="C10" s="66"/>
      <c r="D10" s="66"/>
      <c r="E10" s="65"/>
    </row>
    <row r="11" spans="1:9" s="88" customFormat="1" ht="12" customHeight="1">
      <c r="A11" s="82" t="s">
        <v>3422</v>
      </c>
      <c r="B11" s="223">
        <v>111</v>
      </c>
      <c r="C11" s="223">
        <v>2</v>
      </c>
      <c r="D11" s="223">
        <v>0</v>
      </c>
      <c r="E11" s="65">
        <f>SUM(B11:D11)</f>
        <v>113</v>
      </c>
      <c r="F11" s="40"/>
      <c r="G11" s="11"/>
      <c r="H11" s="11"/>
      <c r="I11" s="11"/>
    </row>
    <row r="12" spans="1:9" s="88" customFormat="1" ht="12" customHeight="1">
      <c r="A12" s="82" t="s">
        <v>3423</v>
      </c>
      <c r="B12" s="223">
        <v>16</v>
      </c>
      <c r="C12" s="223">
        <v>0</v>
      </c>
      <c r="D12" s="223">
        <v>0</v>
      </c>
      <c r="E12" s="65">
        <f>SUM(B12:D12)</f>
        <v>16</v>
      </c>
      <c r="F12" s="41"/>
      <c r="G12" s="11"/>
      <c r="H12" s="11"/>
      <c r="I12" s="11"/>
    </row>
    <row r="13" spans="1:9" s="88" customFormat="1" ht="12" customHeight="1">
      <c r="A13" s="82" t="s">
        <v>3425</v>
      </c>
      <c r="B13" s="223">
        <v>3</v>
      </c>
      <c r="C13" s="223">
        <v>0</v>
      </c>
      <c r="D13" s="223">
        <v>0</v>
      </c>
      <c r="E13" s="65">
        <f>SUM(B13:D13)</f>
        <v>3</v>
      </c>
      <c r="F13" s="41"/>
      <c r="G13" s="11"/>
      <c r="H13" s="11"/>
      <c r="I13" s="11"/>
    </row>
    <row r="14" spans="1:9" s="88" customFormat="1" ht="12" customHeight="1">
      <c r="A14" s="82" t="s">
        <v>3424</v>
      </c>
      <c r="B14" s="223">
        <v>2</v>
      </c>
      <c r="C14" s="223">
        <v>0</v>
      </c>
      <c r="D14" s="223">
        <v>0</v>
      </c>
      <c r="E14" s="65">
        <f>SUM(B14:D14)</f>
        <v>2</v>
      </c>
      <c r="F14" s="41"/>
      <c r="G14" s="11"/>
      <c r="H14" s="11"/>
      <c r="I14" s="11"/>
    </row>
    <row r="15" spans="1:9" s="88" customFormat="1" ht="12" customHeight="1">
      <c r="A15" s="82"/>
      <c r="B15" s="96"/>
      <c r="C15" s="96"/>
      <c r="D15" s="96"/>
      <c r="E15" s="96"/>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55"/>
      <c r="B38" s="356"/>
      <c r="C38" s="356"/>
      <c r="D38" s="356"/>
      <c r="E38" s="356"/>
    </row>
    <row r="39" spans="1:9" s="15" customFormat="1" ht="12" customHeight="1">
      <c r="A39" s="353"/>
      <c r="B39" s="354"/>
      <c r="C39" s="354"/>
      <c r="D39" s="354"/>
      <c r="E39" s="354"/>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2"/>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zoomScaleNormal="100" workbookViewId="0">
      <selection activeCell="I18" sqref="I18:J38"/>
    </sheetView>
  </sheetViews>
  <sheetFormatPr baseColWidth="10" defaultColWidth="8.44140625" defaultRowHeight="13.2"/>
  <cols>
    <col min="1" max="1" width="2.88671875" style="2" customWidth="1"/>
    <col min="2" max="2" width="55.5546875" style="211"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7" t="s">
        <v>33</v>
      </c>
      <c r="B1" s="340"/>
      <c r="C1" s="340"/>
      <c r="D1" s="340"/>
      <c r="E1" s="37"/>
      <c r="F1" s="37"/>
      <c r="G1" s="1"/>
      <c r="I1" s="1"/>
      <c r="J1" s="180"/>
    </row>
    <row r="2" spans="1:133" ht="5.25" customHeight="1">
      <c r="B2" s="3"/>
      <c r="D2" s="1"/>
      <c r="E2" s="1"/>
      <c r="F2" s="1"/>
      <c r="G2" s="1"/>
      <c r="I2" s="1"/>
      <c r="J2" s="1"/>
    </row>
    <row r="3" spans="1:133" s="67" customFormat="1" ht="15" customHeight="1">
      <c r="A3" s="42" t="s">
        <v>3461</v>
      </c>
      <c r="B3" s="42"/>
      <c r="C3" s="42"/>
      <c r="D3" s="42"/>
      <c r="E3" s="42"/>
      <c r="F3" s="42"/>
      <c r="G3" s="42"/>
      <c r="H3" s="42"/>
      <c r="I3" s="42"/>
      <c r="J3" s="42"/>
    </row>
    <row r="4" spans="1:133" s="67" customFormat="1" ht="15" customHeight="1">
      <c r="A4" s="43" t="s">
        <v>3462</v>
      </c>
      <c r="B4" s="43"/>
      <c r="C4" s="43"/>
      <c r="D4" s="68"/>
      <c r="E4" s="68"/>
      <c r="F4" s="68"/>
      <c r="G4" s="68"/>
      <c r="H4" s="68"/>
      <c r="I4" s="68"/>
      <c r="J4" s="68"/>
      <c r="K4" s="69"/>
    </row>
    <row r="5" spans="1:133" s="67" customFormat="1" ht="6" customHeight="1">
      <c r="B5" s="181"/>
      <c r="C5" s="182"/>
      <c r="D5" s="182"/>
      <c r="E5" s="182"/>
      <c r="F5" s="182"/>
      <c r="G5" s="182"/>
      <c r="H5" s="182"/>
      <c r="I5" s="182"/>
      <c r="J5" s="182"/>
      <c r="K5" s="69"/>
    </row>
    <row r="6" spans="1:133" s="185" customFormat="1" ht="30" customHeight="1" thickBot="1">
      <c r="A6" s="330" t="s">
        <v>3649</v>
      </c>
      <c r="B6" s="359"/>
      <c r="C6" s="359"/>
      <c r="D6" s="183"/>
      <c r="E6" s="184"/>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c r="CE6" s="186"/>
      <c r="CF6" s="186"/>
      <c r="CG6" s="186"/>
      <c r="CH6" s="186"/>
      <c r="CI6" s="186"/>
      <c r="CJ6" s="186"/>
      <c r="CK6" s="186"/>
      <c r="CL6" s="186"/>
      <c r="CM6" s="186"/>
      <c r="CN6" s="186"/>
      <c r="CO6" s="186"/>
      <c r="CP6" s="186"/>
      <c r="CQ6" s="186"/>
      <c r="CR6" s="186"/>
      <c r="CS6" s="186"/>
      <c r="CT6" s="186"/>
      <c r="CU6" s="186"/>
      <c r="CV6" s="186"/>
      <c r="CW6" s="186"/>
      <c r="CX6" s="186"/>
      <c r="CY6" s="186"/>
      <c r="CZ6" s="186"/>
      <c r="DA6" s="186"/>
      <c r="DB6" s="186"/>
      <c r="DC6" s="186"/>
      <c r="DD6" s="186"/>
      <c r="DE6" s="186"/>
      <c r="DF6" s="186"/>
      <c r="DG6" s="186"/>
      <c r="DH6" s="186"/>
      <c r="DI6" s="186"/>
      <c r="DJ6" s="186"/>
      <c r="DK6" s="186"/>
      <c r="DL6" s="186"/>
      <c r="DM6" s="186"/>
      <c r="DN6" s="186"/>
      <c r="DO6" s="186"/>
      <c r="DP6" s="186"/>
      <c r="DQ6" s="186"/>
      <c r="DR6" s="186"/>
      <c r="DS6" s="186"/>
      <c r="DT6" s="186"/>
      <c r="DU6" s="186"/>
      <c r="DV6" s="186"/>
      <c r="DW6" s="186"/>
      <c r="DX6" s="186"/>
      <c r="DY6" s="186"/>
      <c r="DZ6" s="186"/>
      <c r="EA6" s="186"/>
      <c r="EB6" s="186"/>
      <c r="EC6" s="186"/>
    </row>
    <row r="7" spans="1:133" s="67" customFormat="1" ht="29.25" customHeight="1">
      <c r="B7" s="342"/>
      <c r="C7" s="46"/>
      <c r="D7" s="360" t="s">
        <v>3363</v>
      </c>
      <c r="E7" s="360"/>
      <c r="F7" s="46"/>
      <c r="G7" s="361" t="s">
        <v>3364</v>
      </c>
      <c r="H7" s="46"/>
      <c r="I7" s="363" t="s">
        <v>3365</v>
      </c>
      <c r="J7" s="363"/>
    </row>
    <row r="8" spans="1:133" s="67" customFormat="1" ht="21.9" customHeight="1">
      <c r="B8" s="342"/>
      <c r="C8" s="46"/>
      <c r="D8" s="187" t="s">
        <v>3360</v>
      </c>
      <c r="E8" s="187" t="s">
        <v>37</v>
      </c>
      <c r="F8" s="46"/>
      <c r="G8" s="362"/>
      <c r="H8" s="46"/>
      <c r="I8" s="187" t="s">
        <v>3360</v>
      </c>
      <c r="J8" s="187" t="s">
        <v>37</v>
      </c>
    </row>
    <row r="9" spans="1:133" s="34" customFormat="1" ht="26.25" customHeight="1">
      <c r="A9" s="188"/>
      <c r="B9" s="189" t="s">
        <v>38</v>
      </c>
      <c r="C9" s="190"/>
      <c r="D9" s="191">
        <f>'ATR-A2.1'!F9</f>
        <v>1851</v>
      </c>
      <c r="E9" s="191">
        <f>'ATR-A2.1'!E9</f>
        <v>1</v>
      </c>
      <c r="F9" s="192"/>
      <c r="G9" s="306">
        <f>SUM(G12:G15)</f>
        <v>128792.5</v>
      </c>
      <c r="H9" s="306"/>
      <c r="I9" s="306">
        <f>(D9*100000/G9)/4</f>
        <v>359.29887221693809</v>
      </c>
      <c r="J9" s="307">
        <f>(E9*100000/G9)/4</f>
        <v>0.19411068191082556</v>
      </c>
      <c r="K9" s="33"/>
      <c r="L9" s="33"/>
      <c r="M9" s="33"/>
    </row>
    <row r="10" spans="1:133" ht="9" customHeight="1">
      <c r="A10" s="67"/>
      <c r="B10" s="189"/>
      <c r="C10" s="195"/>
      <c r="D10" s="191"/>
      <c r="E10" s="191"/>
      <c r="F10" s="192"/>
      <c r="G10" s="306"/>
      <c r="H10" s="306"/>
      <c r="I10" s="306"/>
      <c r="J10" s="306"/>
      <c r="K10" s="33"/>
      <c r="L10" s="6"/>
    </row>
    <row r="11" spans="1:133" s="34" customFormat="1" ht="13.5" customHeight="1">
      <c r="A11" s="188"/>
      <c r="B11" s="55" t="s">
        <v>9</v>
      </c>
      <c r="C11" s="197"/>
      <c r="D11" s="191"/>
      <c r="E11" s="191"/>
      <c r="F11" s="192"/>
      <c r="G11" s="223"/>
      <c r="H11" s="223"/>
      <c r="I11" s="223"/>
      <c r="J11" s="223"/>
      <c r="K11" s="33"/>
      <c r="L11" s="33"/>
    </row>
    <row r="12" spans="1:133" ht="13.5" customHeight="1">
      <c r="A12" s="67"/>
      <c r="B12" s="57" t="s">
        <v>5</v>
      </c>
      <c r="C12" s="198"/>
      <c r="D12" s="244">
        <f>D18</f>
        <v>89</v>
      </c>
      <c r="E12" s="244">
        <f>E18</f>
        <v>0</v>
      </c>
      <c r="F12" s="199"/>
      <c r="G12" s="223">
        <f>G18</f>
        <v>6648.5</v>
      </c>
      <c r="H12" s="223"/>
      <c r="I12" s="223">
        <f>(D12*100000/G12)/4</f>
        <v>334.66195382417089</v>
      </c>
      <c r="J12" s="308">
        <f>(E12*100000/G12)/4</f>
        <v>0</v>
      </c>
      <c r="K12" s="33"/>
      <c r="L12" s="33"/>
    </row>
    <row r="13" spans="1:133" ht="13.5" customHeight="1">
      <c r="A13" s="67"/>
      <c r="B13" s="57" t="s">
        <v>6</v>
      </c>
      <c r="C13" s="198"/>
      <c r="D13" s="244">
        <f>SUM(D19:D22)</f>
        <v>435</v>
      </c>
      <c r="E13" s="244">
        <f>SUM(E19:E22)</f>
        <v>0</v>
      </c>
      <c r="F13" s="199"/>
      <c r="G13" s="223">
        <f>SUM(G19:G22)</f>
        <v>26747.75</v>
      </c>
      <c r="H13" s="223"/>
      <c r="I13" s="223">
        <f t="shared" ref="I13:I15" si="0">(D13*100000/G13)/4</f>
        <v>406.57625407744575</v>
      </c>
      <c r="J13" s="308">
        <f t="shared" ref="J13:J15" si="1">(E13*100000/G13)/4</f>
        <v>0</v>
      </c>
      <c r="K13" s="33"/>
      <c r="L13" s="33"/>
    </row>
    <row r="14" spans="1:133" ht="13.5" customHeight="1">
      <c r="A14" s="67"/>
      <c r="B14" s="57" t="s">
        <v>44</v>
      </c>
      <c r="C14" s="198"/>
      <c r="D14" s="244">
        <f>D23</f>
        <v>219</v>
      </c>
      <c r="E14" s="244">
        <f>E23</f>
        <v>0</v>
      </c>
      <c r="F14" s="199"/>
      <c r="G14" s="223">
        <f>G23</f>
        <v>8521.75</v>
      </c>
      <c r="H14" s="223"/>
      <c r="I14" s="223">
        <f t="shared" si="0"/>
        <v>642.47367031419606</v>
      </c>
      <c r="J14" s="308">
        <f t="shared" si="1"/>
        <v>0</v>
      </c>
      <c r="K14" s="33"/>
      <c r="L14" s="33"/>
    </row>
    <row r="15" spans="1:133" ht="13.5" customHeight="1">
      <c r="A15" s="67"/>
      <c r="B15" s="57" t="s">
        <v>7</v>
      </c>
      <c r="C15" s="198"/>
      <c r="D15" s="244">
        <f>SUM(D24:D37)</f>
        <v>1108</v>
      </c>
      <c r="E15" s="244">
        <f>SUM(E24:E37)</f>
        <v>1</v>
      </c>
      <c r="F15" s="199"/>
      <c r="G15" s="223">
        <f>SUM(G24:G38)</f>
        <v>86874.5</v>
      </c>
      <c r="H15" s="223"/>
      <c r="I15" s="223">
        <f t="shared" si="0"/>
        <v>318.85075597557397</v>
      </c>
      <c r="J15" s="308">
        <f t="shared" si="1"/>
        <v>0.28777144041116781</v>
      </c>
      <c r="K15" s="33"/>
      <c r="L15" s="33"/>
      <c r="N15" s="6"/>
    </row>
    <row r="16" spans="1:133" ht="9" customHeight="1">
      <c r="A16" s="67"/>
      <c r="B16" s="200"/>
      <c r="C16" s="198"/>
      <c r="D16" s="244"/>
      <c r="E16" s="244"/>
      <c r="F16" s="199"/>
      <c r="G16" s="223"/>
      <c r="H16" s="223"/>
      <c r="I16" s="223"/>
      <c r="J16" s="308"/>
      <c r="K16" s="33"/>
      <c r="L16" s="33"/>
    </row>
    <row r="17" spans="1:13" ht="13.5" customHeight="1">
      <c r="A17" s="67"/>
      <c r="B17" s="55" t="s">
        <v>3366</v>
      </c>
      <c r="C17" s="198"/>
      <c r="D17" s="244"/>
      <c r="E17" s="244"/>
      <c r="F17" s="199"/>
      <c r="G17" s="223"/>
      <c r="H17" s="223"/>
      <c r="I17" s="223"/>
      <c r="J17" s="308"/>
      <c r="K17" s="33"/>
      <c r="L17" s="33"/>
    </row>
    <row r="18" spans="1:13" ht="13.5" customHeight="1">
      <c r="A18" s="201" t="s">
        <v>39</v>
      </c>
      <c r="B18" s="137" t="s">
        <v>573</v>
      </c>
      <c r="C18" s="198"/>
      <c r="D18" s="244">
        <f>SUM('ATR-A2.1'!F18:F20)</f>
        <v>89</v>
      </c>
      <c r="E18" s="244">
        <f>SUM('ATR-A2.1'!E18:E20)</f>
        <v>0</v>
      </c>
      <c r="F18" s="199"/>
      <c r="G18" s="223">
        <v>6648.5</v>
      </c>
      <c r="H18" s="223"/>
      <c r="I18" s="223">
        <f>(D18*100000/G18)/4</f>
        <v>334.66195382417089</v>
      </c>
      <c r="J18" s="308">
        <f>(E18*100000/G18)/4</f>
        <v>0</v>
      </c>
      <c r="K18" s="33"/>
      <c r="L18" s="33"/>
      <c r="M18" s="202"/>
    </row>
    <row r="19" spans="1:13" ht="13.5" customHeight="1">
      <c r="A19" s="201" t="s">
        <v>40</v>
      </c>
      <c r="B19" s="137" t="s">
        <v>580</v>
      </c>
      <c r="C19" s="198"/>
      <c r="D19" s="244">
        <f>SUM('ATR-A2.2'!F21)</f>
        <v>6</v>
      </c>
      <c r="E19" s="244">
        <f>SUM('ATR-A2.2'!E21)</f>
        <v>0</v>
      </c>
      <c r="F19" s="199"/>
      <c r="G19" s="223">
        <v>144.25</v>
      </c>
      <c r="H19" s="223"/>
      <c r="I19" s="223">
        <f t="shared" ref="I19:I38" si="2">(D19*100000/G19)/4</f>
        <v>1039.8613518197574</v>
      </c>
      <c r="J19" s="308">
        <f t="shared" ref="J19:J38" si="3">(E19*100000/G19)/4</f>
        <v>0</v>
      </c>
      <c r="K19" s="33"/>
      <c r="L19" s="33"/>
      <c r="M19" s="202"/>
    </row>
    <row r="20" spans="1:13" ht="13.5" customHeight="1">
      <c r="A20" s="201" t="s">
        <v>41</v>
      </c>
      <c r="B20" s="137" t="s">
        <v>589</v>
      </c>
      <c r="C20" s="198"/>
      <c r="D20" s="244">
        <f>SUM('ATR-A2.1'!F22:F39)</f>
        <v>406</v>
      </c>
      <c r="E20" s="244">
        <f>SUM('ATR-A2.1'!E22:E39)</f>
        <v>0</v>
      </c>
      <c r="F20" s="199"/>
      <c r="G20" s="223">
        <v>25341.5</v>
      </c>
      <c r="H20" s="223"/>
      <c r="I20" s="223">
        <f t="shared" si="2"/>
        <v>400.5287769074443</v>
      </c>
      <c r="J20" s="308">
        <f t="shared" si="3"/>
        <v>0</v>
      </c>
      <c r="K20" s="33"/>
      <c r="L20" s="33"/>
    </row>
    <row r="21" spans="1:13" s="34" customFormat="1" ht="13.5" customHeight="1">
      <c r="A21" s="201" t="s">
        <v>622</v>
      </c>
      <c r="B21" s="85" t="s">
        <v>623</v>
      </c>
      <c r="C21" s="203"/>
      <c r="D21" s="246"/>
      <c r="E21" s="246"/>
      <c r="F21" s="193"/>
      <c r="G21" s="223">
        <v>184.5</v>
      </c>
      <c r="H21" s="223"/>
      <c r="I21" s="223">
        <f t="shared" si="2"/>
        <v>0</v>
      </c>
      <c r="J21" s="308">
        <f t="shared" si="3"/>
        <v>0</v>
      </c>
      <c r="K21" s="33"/>
      <c r="L21" s="33"/>
    </row>
    <row r="22" spans="1:13" ht="13.5" customHeight="1">
      <c r="A22" s="201" t="s">
        <v>42</v>
      </c>
      <c r="B22" s="137" t="s">
        <v>3367</v>
      </c>
      <c r="C22" s="198"/>
      <c r="D22" s="244">
        <f>SUM('ATR-A2.1'!F40:F42)</f>
        <v>23</v>
      </c>
      <c r="E22" s="244">
        <f>SUM('ATR-A2.1'!E40:E42)</f>
        <v>0</v>
      </c>
      <c r="F22" s="199"/>
      <c r="G22" s="223">
        <v>1077.5</v>
      </c>
      <c r="H22" s="223"/>
      <c r="I22" s="223">
        <f t="shared" si="2"/>
        <v>533.64269141531327</v>
      </c>
      <c r="J22" s="308">
        <f t="shared" si="3"/>
        <v>0</v>
      </c>
      <c r="K22" s="33"/>
      <c r="L22" s="33"/>
    </row>
    <row r="23" spans="1:13" ht="13.5" customHeight="1">
      <c r="A23" s="201" t="s">
        <v>43</v>
      </c>
      <c r="B23" s="137" t="s">
        <v>44</v>
      </c>
      <c r="C23" s="198"/>
      <c r="D23" s="244">
        <f>SUM('ATR-A2.1'!F43:F45)</f>
        <v>219</v>
      </c>
      <c r="E23" s="244">
        <f>SUM('ATR-A2.1'!E43:E45)</f>
        <v>0</v>
      </c>
      <c r="F23" s="199"/>
      <c r="G23" s="223">
        <v>8521.75</v>
      </c>
      <c r="H23" s="223"/>
      <c r="I23" s="223">
        <f t="shared" si="2"/>
        <v>642.47367031419606</v>
      </c>
      <c r="J23" s="308">
        <f t="shared" si="3"/>
        <v>0</v>
      </c>
      <c r="K23" s="33"/>
      <c r="L23" s="33"/>
    </row>
    <row r="24" spans="1:13" ht="13.5" customHeight="1">
      <c r="A24" s="201" t="s">
        <v>3467</v>
      </c>
      <c r="B24" s="85" t="s">
        <v>3368</v>
      </c>
      <c r="C24" s="198"/>
      <c r="D24" s="244">
        <f>SUM('ATR-A2.1'!F46:F48)</f>
        <v>159</v>
      </c>
      <c r="E24" s="244">
        <f>SUM('ATR-A2.1'!E46:E48)</f>
        <v>0</v>
      </c>
      <c r="F24" s="199"/>
      <c r="G24" s="223">
        <v>19106.75</v>
      </c>
      <c r="H24" s="223"/>
      <c r="I24" s="223">
        <f t="shared" si="2"/>
        <v>208.04166066965863</v>
      </c>
      <c r="J24" s="308">
        <f t="shared" si="3"/>
        <v>0</v>
      </c>
      <c r="K24" s="33"/>
      <c r="L24" s="33"/>
    </row>
    <row r="25" spans="1:13" ht="13.5" customHeight="1">
      <c r="A25" s="201" t="s">
        <v>45</v>
      </c>
      <c r="B25" s="137" t="s">
        <v>639</v>
      </c>
      <c r="C25" s="198"/>
      <c r="D25" s="244">
        <f>SUM('ATR-A2.1'!F49:F51)</f>
        <v>69</v>
      </c>
      <c r="E25" s="244">
        <f>SUM('ATR-A2.1'!E49:E51)</f>
        <v>0</v>
      </c>
      <c r="F25" s="204"/>
      <c r="G25" s="223">
        <v>4618.25</v>
      </c>
      <c r="H25" s="223"/>
      <c r="I25" s="223">
        <f t="shared" si="2"/>
        <v>373.5181075082553</v>
      </c>
      <c r="J25" s="308">
        <f t="shared" si="3"/>
        <v>0</v>
      </c>
      <c r="K25" s="33"/>
      <c r="L25" s="33"/>
    </row>
    <row r="26" spans="1:13" s="34" customFormat="1" ht="13.5" customHeight="1">
      <c r="A26" s="201" t="s">
        <v>46</v>
      </c>
      <c r="B26" s="137" t="s">
        <v>646</v>
      </c>
      <c r="C26" s="203"/>
      <c r="D26" s="244">
        <f>SUM('ATR-A2.1'!F52:F53)</f>
        <v>66</v>
      </c>
      <c r="E26" s="244">
        <f>SUM('ATR-A2.1'!E52:E53)</f>
        <v>0</v>
      </c>
      <c r="F26" s="193"/>
      <c r="G26" s="223">
        <v>9377.5</v>
      </c>
      <c r="H26" s="223"/>
      <c r="I26" s="223">
        <f t="shared" si="2"/>
        <v>175.95307917888562</v>
      </c>
      <c r="J26" s="308">
        <f t="shared" si="3"/>
        <v>0</v>
      </c>
      <c r="K26" s="33"/>
      <c r="L26" s="33"/>
    </row>
    <row r="27" spans="1:13" ht="13.5" customHeight="1">
      <c r="A27" s="201" t="s">
        <v>47</v>
      </c>
      <c r="B27" s="137" t="s">
        <v>650</v>
      </c>
      <c r="C27" s="198"/>
      <c r="D27" s="244">
        <f>SUM('ATR-A2.1'!F54:F55)</f>
        <v>2</v>
      </c>
      <c r="E27" s="244">
        <f>SUM('ATR-A2.1'!E54:E55)</f>
        <v>0</v>
      </c>
      <c r="F27" s="199"/>
      <c r="G27" s="223">
        <v>1804.25</v>
      </c>
      <c r="H27" s="223"/>
      <c r="I27" s="223">
        <f t="shared" si="2"/>
        <v>27.712345850076208</v>
      </c>
      <c r="J27" s="308">
        <f t="shared" si="3"/>
        <v>0</v>
      </c>
      <c r="K27" s="33"/>
      <c r="L27" s="33"/>
    </row>
    <row r="28" spans="1:13" s="34" customFormat="1" ht="13.5" customHeight="1">
      <c r="A28" s="201" t="s">
        <v>48</v>
      </c>
      <c r="B28" s="137" t="s">
        <v>658</v>
      </c>
      <c r="C28" s="190"/>
      <c r="D28" s="244"/>
      <c r="E28" s="244"/>
      <c r="F28" s="193"/>
      <c r="G28" s="223">
        <v>1781</v>
      </c>
      <c r="H28" s="223"/>
      <c r="I28" s="223">
        <f t="shared" si="2"/>
        <v>0</v>
      </c>
      <c r="J28" s="308">
        <f t="shared" si="3"/>
        <v>0</v>
      </c>
      <c r="K28" s="33"/>
      <c r="L28" s="33"/>
    </row>
    <row r="29" spans="1:13" ht="13.5" customHeight="1">
      <c r="A29" s="201" t="s">
        <v>53</v>
      </c>
      <c r="B29" s="137" t="s">
        <v>663</v>
      </c>
      <c r="C29" s="198"/>
      <c r="D29" s="244"/>
      <c r="E29" s="244"/>
      <c r="F29" s="199"/>
      <c r="G29" s="223">
        <v>509.25</v>
      </c>
      <c r="H29" s="223"/>
      <c r="I29" s="223">
        <f t="shared" si="2"/>
        <v>0</v>
      </c>
      <c r="J29" s="308">
        <f t="shared" si="3"/>
        <v>0</v>
      </c>
      <c r="K29" s="33"/>
      <c r="L29" s="33"/>
    </row>
    <row r="30" spans="1:13" s="34" customFormat="1" ht="13.5" customHeight="1">
      <c r="A30" s="201" t="s">
        <v>49</v>
      </c>
      <c r="B30" s="137" t="s">
        <v>664</v>
      </c>
      <c r="C30" s="197"/>
      <c r="D30" s="244">
        <f>SUM('ATR-A2.1'!F56:F58)</f>
        <v>8</v>
      </c>
      <c r="E30" s="244">
        <f>SUM('ATR-A2.1'!E56:E58)</f>
        <v>0</v>
      </c>
      <c r="F30" s="193"/>
      <c r="G30" s="223">
        <v>5032.25</v>
      </c>
      <c r="H30" s="223"/>
      <c r="I30" s="223">
        <f t="shared" si="2"/>
        <v>39.743653435342047</v>
      </c>
      <c r="J30" s="308">
        <f t="shared" si="3"/>
        <v>0</v>
      </c>
      <c r="K30" s="33"/>
      <c r="L30" s="33"/>
    </row>
    <row r="31" spans="1:13" ht="13.5" customHeight="1">
      <c r="A31" s="201" t="s">
        <v>50</v>
      </c>
      <c r="B31" s="137" t="s">
        <v>3369</v>
      </c>
      <c r="C31" s="198"/>
      <c r="D31" s="244">
        <f>SUM('ATR-A2.1'!F59:F63)</f>
        <v>126</v>
      </c>
      <c r="E31" s="244">
        <f>SUM('ATR-A2.1'!E59:E63)</f>
        <v>1</v>
      </c>
      <c r="F31" s="199"/>
      <c r="G31" s="223">
        <v>7241.25</v>
      </c>
      <c r="H31" s="223"/>
      <c r="I31" s="223">
        <f t="shared" si="2"/>
        <v>435.00776799585708</v>
      </c>
      <c r="J31" s="308">
        <f t="shared" si="3"/>
        <v>3.4524426031417228</v>
      </c>
      <c r="K31" s="33"/>
      <c r="L31" s="33"/>
    </row>
    <row r="32" spans="1:13" ht="13.5" customHeight="1">
      <c r="A32" s="201" t="s">
        <v>54</v>
      </c>
      <c r="B32" s="85" t="s">
        <v>3370</v>
      </c>
      <c r="C32" s="198"/>
      <c r="D32" s="244">
        <f>SUM('ATR-A2.1'!F64:F64)</f>
        <v>71</v>
      </c>
      <c r="E32" s="244">
        <f>SUM('ATR-A2.1'!E64:E64)</f>
        <v>0</v>
      </c>
      <c r="F32" s="199"/>
      <c r="G32" s="223">
        <v>7006.5</v>
      </c>
      <c r="H32" s="223"/>
      <c r="I32" s="223">
        <f t="shared" si="2"/>
        <v>253.33618782559051</v>
      </c>
      <c r="J32" s="308">
        <f t="shared" si="3"/>
        <v>0</v>
      </c>
      <c r="K32" s="33"/>
      <c r="L32" s="33"/>
    </row>
    <row r="33" spans="1:12" ht="13.5" customHeight="1">
      <c r="A33" s="201" t="s">
        <v>55</v>
      </c>
      <c r="B33" s="137" t="s">
        <v>682</v>
      </c>
      <c r="C33" s="195"/>
      <c r="D33" s="244">
        <f>SUM('ATR-A2.1'!F65:F65)</f>
        <v>17</v>
      </c>
      <c r="E33" s="244">
        <f>SUM('ATR-A2.1'!E65:E65)</f>
        <v>0</v>
      </c>
      <c r="F33" s="204"/>
      <c r="G33" s="223">
        <v>10038.75</v>
      </c>
      <c r="H33" s="223"/>
      <c r="I33" s="223">
        <f t="shared" si="2"/>
        <v>42.3359482007222</v>
      </c>
      <c r="J33" s="308">
        <f t="shared" si="3"/>
        <v>0</v>
      </c>
      <c r="K33" s="33"/>
      <c r="L33" s="33"/>
    </row>
    <row r="34" spans="1:12" s="34" customFormat="1" ht="13.5" customHeight="1">
      <c r="A34" s="201" t="s">
        <v>683</v>
      </c>
      <c r="B34" s="137" t="s">
        <v>684</v>
      </c>
      <c r="C34" s="197"/>
      <c r="D34" s="244">
        <f>SUM('ATR-A2.1'!F66:F68)</f>
        <v>531</v>
      </c>
      <c r="E34" s="244">
        <f>SUM('ATR-A2.1'!E66:E68)</f>
        <v>0</v>
      </c>
      <c r="F34" s="193"/>
      <c r="G34" s="223">
        <v>12205</v>
      </c>
      <c r="H34" s="223"/>
      <c r="I34" s="223">
        <f t="shared" si="2"/>
        <v>1087.668988119623</v>
      </c>
      <c r="J34" s="308">
        <f t="shared" si="3"/>
        <v>0</v>
      </c>
      <c r="K34" s="33"/>
      <c r="L34" s="33"/>
    </row>
    <row r="35" spans="1:12" ht="13.5" customHeight="1">
      <c r="A35" s="201" t="s">
        <v>691</v>
      </c>
      <c r="B35" s="137" t="s">
        <v>3371</v>
      </c>
      <c r="C35" s="198"/>
      <c r="D35" s="244">
        <f>SUM('ATR-A2.1'!F69:F70)</f>
        <v>40</v>
      </c>
      <c r="E35" s="244">
        <f>SUM('ATR-A2.1'!E69:E70)</f>
        <v>0</v>
      </c>
      <c r="F35" s="199"/>
      <c r="G35" s="223">
        <v>2322.25</v>
      </c>
      <c r="H35" s="223"/>
      <c r="I35" s="223">
        <f t="shared" si="2"/>
        <v>430.61685865001613</v>
      </c>
      <c r="J35" s="308">
        <f t="shared" si="3"/>
        <v>0</v>
      </c>
      <c r="K35" s="33"/>
      <c r="L35" s="33"/>
    </row>
    <row r="36" spans="1:12" s="34" customFormat="1" ht="13.5" customHeight="1">
      <c r="A36" s="201" t="s">
        <v>700</v>
      </c>
      <c r="B36" s="137" t="s">
        <v>701</v>
      </c>
      <c r="C36" s="203"/>
      <c r="D36" s="244">
        <f>SUM('ATR-A2.1'!F71:F73)</f>
        <v>14</v>
      </c>
      <c r="E36" s="244">
        <f>SUM('ATR-A2.1'!E71:E73)</f>
        <v>0</v>
      </c>
      <c r="F36" s="193"/>
      <c r="G36" s="223">
        <v>3222.5</v>
      </c>
      <c r="H36" s="223"/>
      <c r="I36" s="223">
        <f t="shared" si="2"/>
        <v>108.61132660977502</v>
      </c>
      <c r="J36" s="308">
        <f t="shared" si="3"/>
        <v>0</v>
      </c>
      <c r="K36" s="33"/>
      <c r="L36" s="33"/>
    </row>
    <row r="37" spans="1:12" ht="13.5" customHeight="1">
      <c r="A37" s="201" t="s">
        <v>706</v>
      </c>
      <c r="B37" s="85" t="s">
        <v>3372</v>
      </c>
      <c r="C37" s="198"/>
      <c r="D37" s="244">
        <f>SUM('ATR-A2.1'!F74:F75)</f>
        <v>5</v>
      </c>
      <c r="E37" s="244">
        <f>SUM('ATR-A2.1'!E74:E75)</f>
        <v>0</v>
      </c>
      <c r="F37" s="199"/>
      <c r="G37" s="223">
        <v>2602</v>
      </c>
      <c r="H37" s="223"/>
      <c r="I37" s="223">
        <f t="shared" si="2"/>
        <v>48.039969254419674</v>
      </c>
      <c r="J37" s="308">
        <f t="shared" si="3"/>
        <v>0</v>
      </c>
      <c r="K37" s="33"/>
      <c r="L37" s="33"/>
    </row>
    <row r="38" spans="1:12" ht="13.5" customHeight="1">
      <c r="A38" s="201" t="s">
        <v>712</v>
      </c>
      <c r="B38" s="85" t="s">
        <v>713</v>
      </c>
      <c r="C38" s="198"/>
      <c r="D38" s="244"/>
      <c r="E38" s="244"/>
      <c r="F38" s="199"/>
      <c r="G38" s="223">
        <v>7</v>
      </c>
      <c r="H38" s="223"/>
      <c r="I38" s="223">
        <f t="shared" si="2"/>
        <v>0</v>
      </c>
      <c r="J38" s="308">
        <f t="shared" si="3"/>
        <v>0</v>
      </c>
      <c r="K38" s="33"/>
      <c r="L38" s="33"/>
    </row>
    <row r="39" spans="1:12" s="11" customFormat="1" ht="15" customHeight="1">
      <c r="A39" s="172" t="s">
        <v>149</v>
      </c>
      <c r="B39" s="205" t="s">
        <v>714</v>
      </c>
      <c r="C39" s="66"/>
      <c r="D39" s="241"/>
      <c r="E39" s="244"/>
      <c r="F39" s="241"/>
      <c r="G39" s="199"/>
      <c r="H39" s="199"/>
      <c r="I39" s="245"/>
      <c r="J39" s="199"/>
    </row>
    <row r="40" spans="1:12" s="11" customFormat="1" ht="9" customHeight="1">
      <c r="A40" s="206"/>
      <c r="B40" s="207"/>
      <c r="C40" s="208"/>
      <c r="D40" s="208"/>
      <c r="E40" s="208"/>
      <c r="F40" s="208"/>
      <c r="G40" s="208"/>
      <c r="H40" s="15"/>
    </row>
    <row r="41" spans="1:12" ht="18" customHeight="1">
      <c r="A41" s="357" t="s">
        <v>3374</v>
      </c>
      <c r="B41" s="357"/>
      <c r="C41" s="357"/>
      <c r="D41" s="357"/>
      <c r="E41" s="357"/>
      <c r="F41" s="357"/>
      <c r="G41" s="357"/>
      <c r="H41" s="357"/>
      <c r="I41" s="357"/>
      <c r="J41" s="209"/>
      <c r="K41" s="141"/>
    </row>
    <row r="42" spans="1:12" ht="24.75" customHeight="1">
      <c r="A42" s="358" t="s">
        <v>3375</v>
      </c>
      <c r="B42" s="358"/>
      <c r="C42" s="358"/>
      <c r="D42" s="358"/>
      <c r="E42" s="358"/>
      <c r="F42" s="358"/>
      <c r="G42" s="358"/>
      <c r="H42" s="358"/>
      <c r="I42" s="358"/>
      <c r="J42" s="210"/>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107"/>
  <sheetViews>
    <sheetView zoomScaleNormal="100" workbookViewId="0">
      <selection activeCell="G20" sqref="G20"/>
    </sheetView>
  </sheetViews>
  <sheetFormatPr baseColWidth="10" defaultColWidth="11.44140625" defaultRowHeight="24.75" customHeight="1"/>
  <cols>
    <col min="1" max="1" width="3.33203125" style="298" customWidth="1"/>
    <col min="2" max="2" width="56.44140625" style="298" customWidth="1"/>
    <col min="3" max="4" width="9.33203125" style="238" customWidth="1"/>
    <col min="5" max="6" width="9.5546875" style="238" customWidth="1"/>
    <col min="7" max="10" width="11.44140625" style="238"/>
    <col min="11" max="11" width="2.109375" style="238" customWidth="1"/>
    <col min="12" max="16384" width="11.44140625" style="238"/>
  </cols>
  <sheetData>
    <row r="1" spans="1:7" s="2" customFormat="1" ht="15.75" customHeight="1">
      <c r="A1" s="327" t="s">
        <v>33</v>
      </c>
      <c r="B1" s="328"/>
      <c r="C1" s="329"/>
      <c r="D1" s="1"/>
      <c r="E1" s="339" t="s">
        <v>102</v>
      </c>
      <c r="F1" s="339"/>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4" t="s">
        <v>3649</v>
      </c>
      <c r="B6" s="335"/>
      <c r="C6" s="9"/>
      <c r="D6" s="9"/>
    </row>
    <row r="7" spans="1:7" s="2" customFormat="1" ht="21.75" customHeight="1">
      <c r="A7" s="51"/>
      <c r="B7" s="336"/>
      <c r="C7" s="338"/>
      <c r="D7" s="338"/>
      <c r="E7" s="338"/>
      <c r="F7" s="44"/>
    </row>
    <row r="8" spans="1:7" s="2" customFormat="1" ht="21.75" customHeight="1">
      <c r="A8" s="52"/>
      <c r="B8" s="337"/>
      <c r="C8" s="45" t="s">
        <v>35</v>
      </c>
      <c r="D8" s="45" t="s">
        <v>36</v>
      </c>
      <c r="E8" s="45" t="s">
        <v>37</v>
      </c>
      <c r="F8" s="45" t="s">
        <v>38</v>
      </c>
    </row>
    <row r="9" spans="1:7" s="8" customFormat="1" ht="26.25" customHeight="1">
      <c r="A9" s="53"/>
      <c r="B9" s="54" t="s">
        <v>38</v>
      </c>
      <c r="C9" s="114">
        <f>SUM(C12:C15)</f>
        <v>1843</v>
      </c>
      <c r="D9" s="114">
        <f>SUM(D12:D15)</f>
        <v>7</v>
      </c>
      <c r="E9" s="114">
        <f>SUM(E12:E15)</f>
        <v>1</v>
      </c>
      <c r="F9" s="114">
        <f>SUM(F12:F15)</f>
        <v>1851</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SUM(C18:C20)</f>
        <v>87</v>
      </c>
      <c r="D12" s="116">
        <f t="shared" ref="D12:F12" si="0">SUM(D18:D20)</f>
        <v>2</v>
      </c>
      <c r="E12" s="116">
        <f t="shared" si="0"/>
        <v>0</v>
      </c>
      <c r="F12" s="115">
        <f t="shared" si="0"/>
        <v>89</v>
      </c>
    </row>
    <row r="13" spans="1:7" s="8" customFormat="1" ht="13.5" customHeight="1">
      <c r="A13" s="56"/>
      <c r="B13" s="57" t="s">
        <v>6</v>
      </c>
      <c r="C13" s="116">
        <f>SUM(C21:C42)</f>
        <v>434</v>
      </c>
      <c r="D13" s="116">
        <f t="shared" ref="D13:F13" si="1">SUM(D21:D42)</f>
        <v>1</v>
      </c>
      <c r="E13" s="116">
        <f t="shared" si="1"/>
        <v>0</v>
      </c>
      <c r="F13" s="115">
        <f t="shared" si="1"/>
        <v>435</v>
      </c>
    </row>
    <row r="14" spans="1:7" s="8" customFormat="1" ht="13.5" customHeight="1">
      <c r="A14" s="56"/>
      <c r="B14" s="57" t="s">
        <v>44</v>
      </c>
      <c r="C14" s="116">
        <f>SUM(C43:C45)</f>
        <v>217</v>
      </c>
      <c r="D14" s="116">
        <f t="shared" ref="D14:F14" si="2">SUM(D43:D45)</f>
        <v>2</v>
      </c>
      <c r="E14" s="116">
        <f t="shared" si="2"/>
        <v>0</v>
      </c>
      <c r="F14" s="115">
        <f t="shared" si="2"/>
        <v>219</v>
      </c>
    </row>
    <row r="15" spans="1:7" s="8" customFormat="1" ht="13.5" customHeight="1">
      <c r="A15" s="56"/>
      <c r="B15" s="57" t="s">
        <v>7</v>
      </c>
      <c r="C15" s="116">
        <f>SUM(C46:C120)</f>
        <v>1105</v>
      </c>
      <c r="D15" s="116">
        <f t="shared" ref="D15:F15" si="3">SUM(D46:D120)</f>
        <v>2</v>
      </c>
      <c r="E15" s="116">
        <f t="shared" si="3"/>
        <v>1</v>
      </c>
      <c r="F15" s="115">
        <f t="shared" si="3"/>
        <v>1108</v>
      </c>
    </row>
    <row r="16" spans="1:7" s="8" customFormat="1" ht="9" customHeight="1">
      <c r="A16" s="56"/>
      <c r="B16" s="57"/>
      <c r="C16" s="116"/>
      <c r="D16" s="116"/>
      <c r="E16" s="116"/>
      <c r="F16" s="116"/>
    </row>
    <row r="17" spans="1:68" s="8" customFormat="1" ht="13.5" customHeight="1">
      <c r="A17" s="56"/>
      <c r="B17" s="55" t="s">
        <v>10</v>
      </c>
      <c r="C17" s="116"/>
      <c r="D17" s="116"/>
      <c r="E17" s="116"/>
      <c r="F17" s="116"/>
    </row>
    <row r="18" spans="1:68" s="88" customFormat="1" ht="15" customHeight="1">
      <c r="A18" s="58"/>
      <c r="B18" s="57" t="s">
        <v>3510</v>
      </c>
      <c r="C18" s="116">
        <v>81</v>
      </c>
      <c r="D18" s="57">
        <v>0</v>
      </c>
      <c r="E18" s="116">
        <v>0</v>
      </c>
      <c r="F18" s="156">
        <f>SUM(C18:E18)</f>
        <v>81</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8"/>
      <c r="B19" s="57" t="s">
        <v>3511</v>
      </c>
      <c r="C19" s="116">
        <v>2</v>
      </c>
      <c r="D19" s="57">
        <v>2</v>
      </c>
      <c r="E19" s="116">
        <v>0</v>
      </c>
      <c r="F19" s="156">
        <f t="shared" ref="F19:F74" si="4">SUM(C19:E19)</f>
        <v>4</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8"/>
      <c r="B20" s="57" t="s">
        <v>3512</v>
      </c>
      <c r="C20" s="116">
        <v>4</v>
      </c>
      <c r="D20" s="57">
        <v>0</v>
      </c>
      <c r="E20" s="116">
        <v>0</v>
      </c>
      <c r="F20" s="156">
        <f t="shared" si="4"/>
        <v>4</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8"/>
      <c r="B21" s="57" t="s">
        <v>3513</v>
      </c>
      <c r="C21" s="116">
        <v>6</v>
      </c>
      <c r="D21" s="57">
        <v>0</v>
      </c>
      <c r="E21" s="116">
        <v>0</v>
      </c>
      <c r="F21" s="156">
        <f t="shared" si="4"/>
        <v>6</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57" t="s">
        <v>3514</v>
      </c>
      <c r="C22" s="116">
        <v>106</v>
      </c>
      <c r="D22" s="57">
        <v>0</v>
      </c>
      <c r="E22" s="116">
        <v>0</v>
      </c>
      <c r="F22" s="156">
        <f t="shared" si="4"/>
        <v>106</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row>
    <row r="23" spans="1:68" s="88" customFormat="1" ht="15" customHeight="1">
      <c r="A23" s="58"/>
      <c r="B23" s="57" t="s">
        <v>3515</v>
      </c>
      <c r="C23" s="116">
        <v>25</v>
      </c>
      <c r="D23" s="57">
        <v>0</v>
      </c>
      <c r="E23" s="116">
        <v>0</v>
      </c>
      <c r="F23" s="156">
        <f t="shared" si="4"/>
        <v>25</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row>
    <row r="24" spans="1:68" s="88" customFormat="1" ht="15" customHeight="1">
      <c r="A24" s="58"/>
      <c r="B24" s="57" t="s">
        <v>3516</v>
      </c>
      <c r="C24" s="116">
        <v>7</v>
      </c>
      <c r="D24" s="57">
        <v>0</v>
      </c>
      <c r="E24" s="116">
        <v>0</v>
      </c>
      <c r="F24" s="156">
        <f t="shared" si="4"/>
        <v>7</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row>
    <row r="25" spans="1:68" s="88" customFormat="1" ht="15" customHeight="1">
      <c r="A25" s="58"/>
      <c r="B25" s="57" t="s">
        <v>3517</v>
      </c>
      <c r="C25" s="116">
        <v>33</v>
      </c>
      <c r="D25" s="57">
        <v>0</v>
      </c>
      <c r="E25" s="116">
        <v>0</v>
      </c>
      <c r="F25" s="156">
        <f t="shared" si="4"/>
        <v>33</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row>
    <row r="26" spans="1:68" s="88" customFormat="1" ht="15" customHeight="1">
      <c r="A26" s="58"/>
      <c r="B26" s="57" t="s">
        <v>3518</v>
      </c>
      <c r="C26" s="116">
        <v>29</v>
      </c>
      <c r="D26" s="57">
        <v>0</v>
      </c>
      <c r="E26" s="116">
        <v>0</v>
      </c>
      <c r="F26" s="156">
        <f t="shared" si="4"/>
        <v>29</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row>
    <row r="27" spans="1:68" s="88" customFormat="1" ht="15" customHeight="1">
      <c r="A27" s="58"/>
      <c r="B27" s="57" t="s">
        <v>3519</v>
      </c>
      <c r="C27" s="116">
        <v>8</v>
      </c>
      <c r="D27" s="57">
        <v>0</v>
      </c>
      <c r="E27" s="116">
        <v>0</v>
      </c>
      <c r="F27" s="156">
        <f t="shared" si="4"/>
        <v>8</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row>
    <row r="28" spans="1:68" s="88" customFormat="1" ht="15" customHeight="1">
      <c r="A28" s="58"/>
      <c r="B28" s="57" t="s">
        <v>3520</v>
      </c>
      <c r="C28" s="116">
        <v>6</v>
      </c>
      <c r="D28" s="57">
        <v>0</v>
      </c>
      <c r="E28" s="116">
        <v>0</v>
      </c>
      <c r="F28" s="156">
        <f t="shared" si="4"/>
        <v>6</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row>
    <row r="29" spans="1:68" s="88" customFormat="1" ht="15" customHeight="1">
      <c r="A29" s="58"/>
      <c r="B29" s="57" t="s">
        <v>3521</v>
      </c>
      <c r="C29" s="116">
        <v>2</v>
      </c>
      <c r="D29" s="57">
        <v>0</v>
      </c>
      <c r="E29" s="116">
        <v>0</v>
      </c>
      <c r="F29" s="156">
        <f t="shared" si="4"/>
        <v>2</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row>
    <row r="30" spans="1:68" s="88" customFormat="1" ht="15" customHeight="1">
      <c r="A30" s="58"/>
      <c r="B30" s="57" t="s">
        <v>3522</v>
      </c>
      <c r="C30" s="116">
        <v>21</v>
      </c>
      <c r="D30" s="57">
        <v>0</v>
      </c>
      <c r="E30" s="116">
        <v>0</v>
      </c>
      <c r="F30" s="156">
        <f t="shared" si="4"/>
        <v>21</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row>
    <row r="31" spans="1:68" s="88" customFormat="1" ht="15" customHeight="1">
      <c r="A31" s="58"/>
      <c r="B31" s="57" t="s">
        <v>3523</v>
      </c>
      <c r="C31" s="116">
        <v>21</v>
      </c>
      <c r="D31" s="57">
        <v>0</v>
      </c>
      <c r="E31" s="116">
        <v>0</v>
      </c>
      <c r="F31" s="156">
        <f t="shared" si="4"/>
        <v>21</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row>
    <row r="32" spans="1:68" s="88" customFormat="1" ht="15" customHeight="1">
      <c r="A32" s="58"/>
      <c r="B32" s="57" t="s">
        <v>3524</v>
      </c>
      <c r="C32" s="116">
        <v>6</v>
      </c>
      <c r="D32" s="57">
        <v>1</v>
      </c>
      <c r="E32" s="116">
        <v>0</v>
      </c>
      <c r="F32" s="156">
        <f t="shared" si="4"/>
        <v>7</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row>
    <row r="33" spans="1:68" s="88" customFormat="1" ht="15" customHeight="1">
      <c r="A33" s="58"/>
      <c r="B33" s="57" t="s">
        <v>3525</v>
      </c>
      <c r="C33" s="116">
        <v>62</v>
      </c>
      <c r="D33" s="57">
        <v>0</v>
      </c>
      <c r="E33" s="116">
        <v>0</v>
      </c>
      <c r="F33" s="156">
        <f t="shared" si="4"/>
        <v>62</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row>
    <row r="34" spans="1:68" s="88" customFormat="1" ht="15" customHeight="1">
      <c r="A34" s="58"/>
      <c r="B34" s="57" t="s">
        <v>3526</v>
      </c>
      <c r="C34" s="116">
        <v>2</v>
      </c>
      <c r="D34" s="57">
        <v>0</v>
      </c>
      <c r="E34" s="116">
        <v>0</v>
      </c>
      <c r="F34" s="156">
        <f t="shared" si="4"/>
        <v>2</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row>
    <row r="35" spans="1:68" s="88" customFormat="1" ht="15" customHeight="1">
      <c r="A35" s="58"/>
      <c r="B35" s="57" t="s">
        <v>3527</v>
      </c>
      <c r="C35" s="116">
        <v>20</v>
      </c>
      <c r="D35" s="57">
        <v>0</v>
      </c>
      <c r="E35" s="116">
        <v>0</v>
      </c>
      <c r="F35" s="156">
        <f t="shared" si="4"/>
        <v>20</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row>
    <row r="36" spans="1:68" s="88" customFormat="1" ht="15" customHeight="1">
      <c r="A36" s="58"/>
      <c r="B36" s="57" t="s">
        <v>3528</v>
      </c>
      <c r="C36" s="116">
        <v>15</v>
      </c>
      <c r="D36" s="57">
        <v>0</v>
      </c>
      <c r="E36" s="116">
        <v>0</v>
      </c>
      <c r="F36" s="156">
        <f t="shared" si="4"/>
        <v>15</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row>
    <row r="37" spans="1:68" s="88" customFormat="1" ht="15" customHeight="1">
      <c r="A37" s="58"/>
      <c r="B37" s="57" t="s">
        <v>3627</v>
      </c>
      <c r="C37" s="116">
        <v>6</v>
      </c>
      <c r="D37" s="57">
        <v>0</v>
      </c>
      <c r="E37" s="116">
        <v>0</v>
      </c>
      <c r="F37" s="156">
        <f t="shared" si="4"/>
        <v>6</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row>
    <row r="38" spans="1:68" s="88" customFormat="1" ht="15" customHeight="1">
      <c r="A38" s="58"/>
      <c r="B38" s="57" t="s">
        <v>3529</v>
      </c>
      <c r="C38" s="116">
        <v>25</v>
      </c>
      <c r="D38" s="57">
        <v>0</v>
      </c>
      <c r="E38" s="116">
        <v>0</v>
      </c>
      <c r="F38" s="156">
        <f t="shared" si="4"/>
        <v>25</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row>
    <row r="39" spans="1:68" s="88" customFormat="1" ht="15" customHeight="1">
      <c r="A39" s="58"/>
      <c r="B39" s="57" t="s">
        <v>3530</v>
      </c>
      <c r="C39" s="116">
        <v>11</v>
      </c>
      <c r="D39" s="57">
        <v>0</v>
      </c>
      <c r="E39" s="116">
        <v>0</v>
      </c>
      <c r="F39" s="156">
        <f t="shared" si="4"/>
        <v>11</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row>
    <row r="40" spans="1:68" s="88" customFormat="1" ht="15" customHeight="1">
      <c r="A40" s="58"/>
      <c r="B40" s="57" t="s">
        <v>3531</v>
      </c>
      <c r="C40" s="116">
        <v>2</v>
      </c>
      <c r="D40" s="57">
        <v>0</v>
      </c>
      <c r="E40" s="116">
        <v>0</v>
      </c>
      <c r="F40" s="156">
        <f t="shared" si="4"/>
        <v>2</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row>
    <row r="41" spans="1:68" s="88" customFormat="1" ht="15" customHeight="1">
      <c r="A41" s="58"/>
      <c r="B41" s="57" t="s">
        <v>3559</v>
      </c>
      <c r="C41" s="116">
        <v>3</v>
      </c>
      <c r="D41" s="57">
        <v>0</v>
      </c>
      <c r="E41" s="116">
        <v>0</v>
      </c>
      <c r="F41" s="156">
        <f t="shared" si="4"/>
        <v>3</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row>
    <row r="42" spans="1:68" s="88" customFormat="1" ht="15" customHeight="1">
      <c r="A42" s="58"/>
      <c r="B42" s="57" t="s">
        <v>3532</v>
      </c>
      <c r="C42" s="116">
        <v>18</v>
      </c>
      <c r="D42" s="57">
        <v>0</v>
      </c>
      <c r="E42" s="116">
        <v>0</v>
      </c>
      <c r="F42" s="156">
        <f t="shared" si="4"/>
        <v>18</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row>
    <row r="43" spans="1:68" s="88" customFormat="1" ht="15" customHeight="1">
      <c r="A43" s="58"/>
      <c r="B43" s="57" t="s">
        <v>3533</v>
      </c>
      <c r="C43" s="116">
        <v>80</v>
      </c>
      <c r="D43" s="57">
        <v>0</v>
      </c>
      <c r="E43" s="116">
        <v>0</v>
      </c>
      <c r="F43" s="156">
        <f t="shared" si="4"/>
        <v>80</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row>
    <row r="44" spans="1:68" s="88" customFormat="1" ht="15" customHeight="1">
      <c r="A44" s="58"/>
      <c r="B44" s="57" t="s">
        <v>3534</v>
      </c>
      <c r="C44" s="116">
        <v>8</v>
      </c>
      <c r="D44" s="57">
        <v>0</v>
      </c>
      <c r="E44" s="116">
        <v>0</v>
      </c>
      <c r="F44" s="156">
        <f t="shared" si="4"/>
        <v>8</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row>
    <row r="45" spans="1:68" s="88" customFormat="1" ht="15" customHeight="1">
      <c r="A45" s="58"/>
      <c r="B45" s="57" t="s">
        <v>3535</v>
      </c>
      <c r="C45" s="116">
        <v>129</v>
      </c>
      <c r="D45" s="57">
        <v>2</v>
      </c>
      <c r="E45" s="116">
        <v>0</v>
      </c>
      <c r="F45" s="156">
        <f t="shared" si="4"/>
        <v>131</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row>
    <row r="46" spans="1:68" s="88" customFormat="1" ht="15" customHeight="1">
      <c r="A46" s="58"/>
      <c r="B46" s="57" t="s">
        <v>3536</v>
      </c>
      <c r="C46" s="116">
        <v>38</v>
      </c>
      <c r="D46" s="57">
        <v>0</v>
      </c>
      <c r="E46" s="116">
        <v>0</v>
      </c>
      <c r="F46" s="156">
        <f t="shared" si="4"/>
        <v>38</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row>
    <row r="47" spans="1:68" s="88" customFormat="1" ht="15" customHeight="1">
      <c r="A47" s="58"/>
      <c r="B47" s="57" t="s">
        <v>3537</v>
      </c>
      <c r="C47" s="116">
        <v>53</v>
      </c>
      <c r="D47" s="57">
        <v>1</v>
      </c>
      <c r="E47" s="116">
        <v>0</v>
      </c>
      <c r="F47" s="156">
        <f t="shared" si="4"/>
        <v>54</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row>
    <row r="48" spans="1:68" s="88" customFormat="1" ht="15" customHeight="1">
      <c r="A48" s="58"/>
      <c r="B48" s="57" t="s">
        <v>3538</v>
      </c>
      <c r="C48" s="116">
        <v>67</v>
      </c>
      <c r="D48" s="57">
        <v>0</v>
      </c>
      <c r="E48" s="116">
        <v>0</v>
      </c>
      <c r="F48" s="156">
        <f t="shared" si="4"/>
        <v>67</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row>
    <row r="49" spans="1:68" s="88" customFormat="1" ht="15" customHeight="1">
      <c r="A49" s="58"/>
      <c r="B49" s="57" t="s">
        <v>3539</v>
      </c>
      <c r="C49" s="116">
        <v>54</v>
      </c>
      <c r="D49" s="57">
        <v>0</v>
      </c>
      <c r="E49" s="116">
        <v>0</v>
      </c>
      <c r="F49" s="156">
        <f t="shared" si="4"/>
        <v>54</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row>
    <row r="50" spans="1:68" s="88" customFormat="1" ht="15" customHeight="1">
      <c r="A50" s="58"/>
      <c r="B50" s="57" t="s">
        <v>3540</v>
      </c>
      <c r="C50" s="116">
        <v>7</v>
      </c>
      <c r="D50" s="57">
        <v>0</v>
      </c>
      <c r="E50" s="116">
        <v>0</v>
      </c>
      <c r="F50" s="156">
        <f t="shared" si="4"/>
        <v>7</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row>
    <row r="51" spans="1:68" s="88" customFormat="1" ht="15" customHeight="1">
      <c r="A51" s="58"/>
      <c r="B51" s="57" t="s">
        <v>3541</v>
      </c>
      <c r="C51" s="116">
        <v>8</v>
      </c>
      <c r="D51" s="57">
        <v>0</v>
      </c>
      <c r="E51" s="116">
        <v>0</v>
      </c>
      <c r="F51" s="156">
        <f t="shared" si="4"/>
        <v>8</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row>
    <row r="52" spans="1:68" s="88" customFormat="1" ht="15" customHeight="1">
      <c r="A52" s="58"/>
      <c r="B52" s="57" t="s">
        <v>3542</v>
      </c>
      <c r="C52" s="116">
        <v>6</v>
      </c>
      <c r="D52" s="57">
        <v>0</v>
      </c>
      <c r="E52" s="116">
        <v>0</v>
      </c>
      <c r="F52" s="156">
        <f t="shared" si="4"/>
        <v>6</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row>
    <row r="53" spans="1:68" s="88" customFormat="1" ht="15" customHeight="1">
      <c r="A53" s="58"/>
      <c r="B53" s="57" t="s">
        <v>3543</v>
      </c>
      <c r="C53" s="116">
        <v>60</v>
      </c>
      <c r="D53" s="57">
        <v>0</v>
      </c>
      <c r="E53" s="116">
        <v>0</v>
      </c>
      <c r="F53" s="156">
        <f t="shared" si="4"/>
        <v>60</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row>
    <row r="54" spans="1:68" s="88" customFormat="1" ht="15" customHeight="1">
      <c r="A54" s="58"/>
      <c r="B54" s="57" t="s">
        <v>3619</v>
      </c>
      <c r="C54" s="116">
        <v>1</v>
      </c>
      <c r="D54" s="57">
        <v>0</v>
      </c>
      <c r="E54" s="116">
        <v>0</v>
      </c>
      <c r="F54" s="156">
        <f t="shared" si="4"/>
        <v>1</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row>
    <row r="55" spans="1:68" s="88" customFormat="1" ht="15" customHeight="1">
      <c r="A55" s="58"/>
      <c r="B55" s="57" t="s">
        <v>3630</v>
      </c>
      <c r="C55" s="116">
        <v>1</v>
      </c>
      <c r="D55" s="57">
        <v>0</v>
      </c>
      <c r="E55" s="116">
        <v>0</v>
      </c>
      <c r="F55" s="156">
        <f t="shared" si="4"/>
        <v>1</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row>
    <row r="56" spans="1:68" s="88" customFormat="1" ht="15" customHeight="1">
      <c r="A56" s="58"/>
      <c r="B56" s="57" t="s">
        <v>3544</v>
      </c>
      <c r="C56" s="116">
        <v>4</v>
      </c>
      <c r="D56" s="57">
        <v>0</v>
      </c>
      <c r="E56" s="116">
        <v>0</v>
      </c>
      <c r="F56" s="156">
        <f t="shared" si="4"/>
        <v>4</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row>
    <row r="57" spans="1:68" s="88" customFormat="1" ht="15" customHeight="1">
      <c r="A57" s="58"/>
      <c r="B57" s="57" t="s">
        <v>3632</v>
      </c>
      <c r="C57" s="116">
        <v>1</v>
      </c>
      <c r="D57" s="57">
        <v>0</v>
      </c>
      <c r="E57" s="116">
        <v>0</v>
      </c>
      <c r="F57" s="156">
        <f t="shared" si="4"/>
        <v>1</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row>
    <row r="58" spans="1:68" s="88" customFormat="1" ht="15" customHeight="1">
      <c r="A58" s="58"/>
      <c r="B58" s="57" t="s">
        <v>3617</v>
      </c>
      <c r="C58" s="116">
        <v>3</v>
      </c>
      <c r="D58" s="57">
        <v>0</v>
      </c>
      <c r="E58" s="116">
        <v>0</v>
      </c>
      <c r="F58" s="156">
        <f t="shared" si="4"/>
        <v>3</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row>
    <row r="59" spans="1:68" s="88" customFormat="1" ht="15" customHeight="1">
      <c r="A59" s="58"/>
      <c r="B59" s="57" t="s">
        <v>3545</v>
      </c>
      <c r="C59" s="116">
        <v>43</v>
      </c>
      <c r="D59" s="57">
        <v>0</v>
      </c>
      <c r="E59" s="116">
        <v>1</v>
      </c>
      <c r="F59" s="156">
        <f t="shared" si="4"/>
        <v>44</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row>
    <row r="60" spans="1:68" s="88" customFormat="1" ht="15" customHeight="1">
      <c r="A60" s="58"/>
      <c r="B60" s="57" t="s">
        <v>3628</v>
      </c>
      <c r="C60" s="116">
        <v>1</v>
      </c>
      <c r="D60" s="57">
        <v>0</v>
      </c>
      <c r="E60" s="116">
        <v>0</v>
      </c>
      <c r="F60" s="156">
        <f t="shared" si="4"/>
        <v>1</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row>
    <row r="61" spans="1:68" s="88" customFormat="1" ht="15" customHeight="1">
      <c r="A61" s="58"/>
      <c r="B61" s="57" t="s">
        <v>3546</v>
      </c>
      <c r="C61" s="116">
        <v>5</v>
      </c>
      <c r="D61" s="57">
        <v>0</v>
      </c>
      <c r="E61" s="116">
        <v>0</v>
      </c>
      <c r="F61" s="156">
        <f t="shared" si="4"/>
        <v>5</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row>
    <row r="62" spans="1:68" s="88" customFormat="1" ht="15" customHeight="1">
      <c r="A62" s="58"/>
      <c r="B62" s="57" t="s">
        <v>3547</v>
      </c>
      <c r="C62" s="116">
        <v>68</v>
      </c>
      <c r="D62" s="57">
        <v>1</v>
      </c>
      <c r="E62" s="116">
        <v>0</v>
      </c>
      <c r="F62" s="156">
        <f t="shared" si="4"/>
        <v>69</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row>
    <row r="63" spans="1:68" s="88" customFormat="1" ht="15" customHeight="1">
      <c r="A63" s="58"/>
      <c r="B63" s="57" t="s">
        <v>3548</v>
      </c>
      <c r="C63" s="116">
        <v>7</v>
      </c>
      <c r="D63" s="57">
        <v>0</v>
      </c>
      <c r="E63" s="116">
        <v>0</v>
      </c>
      <c r="F63" s="156">
        <f t="shared" si="4"/>
        <v>7</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row>
    <row r="64" spans="1:68" s="88" customFormat="1" ht="15" customHeight="1">
      <c r="A64" s="58"/>
      <c r="B64" s="57" t="s">
        <v>3549</v>
      </c>
      <c r="C64" s="116">
        <v>71</v>
      </c>
      <c r="D64" s="57">
        <v>0</v>
      </c>
      <c r="E64" s="116">
        <v>0</v>
      </c>
      <c r="F64" s="156">
        <f t="shared" si="4"/>
        <v>71</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row>
    <row r="65" spans="1:68" s="88" customFormat="1" ht="15" customHeight="1">
      <c r="A65" s="58"/>
      <c r="B65" s="57" t="s">
        <v>3550</v>
      </c>
      <c r="C65" s="116">
        <v>17</v>
      </c>
      <c r="D65" s="57">
        <v>0</v>
      </c>
      <c r="E65" s="116">
        <v>0</v>
      </c>
      <c r="F65" s="156">
        <f t="shared" si="4"/>
        <v>17</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row>
    <row r="66" spans="1:68" s="88" customFormat="1" ht="15" customHeight="1">
      <c r="A66" s="58"/>
      <c r="B66" s="57" t="s">
        <v>3551</v>
      </c>
      <c r="C66" s="116">
        <v>447</v>
      </c>
      <c r="D66" s="57">
        <v>0</v>
      </c>
      <c r="E66" s="116">
        <v>0</v>
      </c>
      <c r="F66" s="156">
        <f t="shared" si="4"/>
        <v>447</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row>
    <row r="67" spans="1:68" s="88" customFormat="1" ht="15" customHeight="1">
      <c r="A67" s="58"/>
      <c r="B67" s="57" t="s">
        <v>3552</v>
      </c>
      <c r="C67" s="116">
        <v>42</v>
      </c>
      <c r="D67" s="57">
        <v>0</v>
      </c>
      <c r="E67" s="116">
        <v>0</v>
      </c>
      <c r="F67" s="156">
        <f t="shared" si="4"/>
        <v>42</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row>
    <row r="68" spans="1:68" s="88" customFormat="1" ht="15" customHeight="1">
      <c r="A68" s="58"/>
      <c r="B68" s="57" t="s">
        <v>3553</v>
      </c>
      <c r="C68" s="116">
        <v>42</v>
      </c>
      <c r="D68" s="57">
        <v>0</v>
      </c>
      <c r="E68" s="116">
        <v>0</v>
      </c>
      <c r="F68" s="156">
        <f t="shared" si="4"/>
        <v>42</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row>
    <row r="69" spans="1:68" s="88" customFormat="1" ht="15" customHeight="1">
      <c r="A69" s="58"/>
      <c r="B69" s="57" t="s">
        <v>3625</v>
      </c>
      <c r="C69" s="116">
        <v>1</v>
      </c>
      <c r="D69" s="57">
        <v>0</v>
      </c>
      <c r="E69" s="116">
        <v>0</v>
      </c>
      <c r="F69" s="156">
        <f t="shared" si="4"/>
        <v>1</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row>
    <row r="70" spans="1:68" s="88" customFormat="1" ht="15" customHeight="1">
      <c r="A70" s="58"/>
      <c r="B70" s="57" t="s">
        <v>3554</v>
      </c>
      <c r="C70" s="116">
        <v>39</v>
      </c>
      <c r="D70" s="57">
        <v>0</v>
      </c>
      <c r="E70" s="116">
        <v>0</v>
      </c>
      <c r="F70" s="156">
        <f t="shared" si="4"/>
        <v>39</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row>
    <row r="71" spans="1:68" s="88" customFormat="1" ht="15" customHeight="1">
      <c r="A71" s="58"/>
      <c r="B71" s="57" t="s">
        <v>3555</v>
      </c>
      <c r="C71" s="116">
        <v>3</v>
      </c>
      <c r="D71" s="57">
        <v>0</v>
      </c>
      <c r="E71" s="116">
        <v>0</v>
      </c>
      <c r="F71" s="156">
        <f t="shared" si="4"/>
        <v>3</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row>
    <row r="72" spans="1:68" s="88" customFormat="1" ht="15" customHeight="1">
      <c r="A72" s="58"/>
      <c r="B72" s="57" t="s">
        <v>3556</v>
      </c>
      <c r="C72" s="116">
        <v>3</v>
      </c>
      <c r="D72" s="57">
        <v>0</v>
      </c>
      <c r="E72" s="116">
        <v>0</v>
      </c>
      <c r="F72" s="156">
        <f t="shared" si="4"/>
        <v>3</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row>
    <row r="73" spans="1:68" s="88" customFormat="1" ht="15" customHeight="1">
      <c r="A73" s="58"/>
      <c r="B73" s="57" t="s">
        <v>3557</v>
      </c>
      <c r="C73" s="116">
        <v>8</v>
      </c>
      <c r="D73" s="57">
        <v>0</v>
      </c>
      <c r="E73" s="116">
        <v>0</v>
      </c>
      <c r="F73" s="156">
        <f t="shared" si="4"/>
        <v>8</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row>
    <row r="74" spans="1:68" s="88" customFormat="1" ht="15" customHeight="1">
      <c r="A74" s="58"/>
      <c r="B74" s="57" t="s">
        <v>3558</v>
      </c>
      <c r="C74" s="116">
        <v>5</v>
      </c>
      <c r="D74" s="57">
        <v>0</v>
      </c>
      <c r="E74" s="116">
        <v>0</v>
      </c>
      <c r="F74" s="156">
        <f t="shared" si="4"/>
        <v>5</v>
      </c>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row>
    <row r="75" spans="1:68" s="88" customFormat="1" ht="15" customHeight="1">
      <c r="A75" s="58"/>
      <c r="B75" s="250"/>
      <c r="C75" s="282"/>
      <c r="D75" s="282"/>
      <c r="E75" s="282"/>
      <c r="F75" s="156"/>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row>
    <row r="76" spans="1:68" s="88" customFormat="1" ht="15" customHeight="1">
      <c r="A76" s="58"/>
      <c r="B76" s="250"/>
      <c r="C76" s="282"/>
      <c r="D76" s="282"/>
      <c r="E76" s="282"/>
      <c r="F76" s="156"/>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row>
    <row r="77" spans="1:68" s="88" customFormat="1" ht="15" customHeight="1">
      <c r="A77" s="58"/>
      <c r="B77" s="250"/>
      <c r="C77" s="282"/>
      <c r="D77" s="282"/>
      <c r="E77" s="282"/>
      <c r="F77" s="156"/>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row>
    <row r="78" spans="1:68" s="88" customFormat="1" ht="15" customHeight="1">
      <c r="A78" s="58"/>
      <c r="B78" s="250"/>
      <c r="C78" s="282"/>
      <c r="D78" s="282"/>
      <c r="E78" s="282"/>
      <c r="F78" s="156"/>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row>
    <row r="79" spans="1:68" s="88" customFormat="1" ht="15" customHeight="1">
      <c r="A79" s="58"/>
      <c r="B79" s="250"/>
      <c r="C79" s="282"/>
      <c r="D79" s="282"/>
      <c r="E79" s="282"/>
      <c r="F79" s="156"/>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row>
    <row r="80" spans="1:68" s="88" customFormat="1" ht="15" customHeight="1">
      <c r="A80" s="58"/>
      <c r="B80" s="250"/>
      <c r="C80" s="282"/>
      <c r="D80" s="282"/>
      <c r="E80" s="282"/>
      <c r="F80" s="156"/>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row>
    <row r="81" spans="1:68" s="88" customFormat="1" ht="15" customHeight="1">
      <c r="A81" s="58"/>
      <c r="B81" s="250"/>
      <c r="C81" s="282"/>
      <c r="D81" s="282"/>
      <c r="E81" s="282"/>
      <c r="F81" s="156"/>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row>
    <row r="82" spans="1:68" s="88" customFormat="1" ht="15" customHeight="1">
      <c r="A82" s="58"/>
      <c r="B82" s="250"/>
      <c r="C82" s="282"/>
      <c r="D82" s="282"/>
      <c r="E82" s="282"/>
      <c r="F82" s="156"/>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row>
    <row r="83" spans="1:68" s="88" customFormat="1" ht="15" customHeight="1">
      <c r="A83" s="58"/>
      <c r="B83" s="250"/>
      <c r="C83" s="282"/>
      <c r="D83" s="282"/>
      <c r="E83" s="282"/>
      <c r="F83" s="156"/>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row>
    <row r="84" spans="1:68" s="88" customFormat="1" ht="15" customHeight="1">
      <c r="A84" s="58"/>
      <c r="B84" s="250"/>
      <c r="C84" s="282"/>
      <c r="D84" s="282"/>
      <c r="E84" s="282"/>
      <c r="F84" s="156"/>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row>
    <row r="85" spans="1:68" ht="24.75" customHeight="1">
      <c r="B85" s="250"/>
      <c r="C85" s="282"/>
      <c r="D85" s="282"/>
      <c r="E85" s="282"/>
      <c r="F85" s="156"/>
    </row>
    <row r="86" spans="1:68" ht="24.75" customHeight="1">
      <c r="B86" s="240"/>
    </row>
    <row r="87" spans="1:68" ht="24.75" customHeight="1">
      <c r="B87" s="240"/>
    </row>
    <row r="88" spans="1:68" ht="24.75" customHeight="1">
      <c r="B88" s="240"/>
    </row>
    <row r="89" spans="1:68" ht="24.75" customHeight="1">
      <c r="B89" s="240"/>
    </row>
    <row r="90" spans="1:68" ht="24.75" customHeight="1">
      <c r="B90" s="240"/>
    </row>
    <row r="91" spans="1:68" ht="24.75" customHeight="1">
      <c r="B91" s="240"/>
    </row>
    <row r="92" spans="1:68" ht="24.75" customHeight="1">
      <c r="B92" s="240"/>
    </row>
    <row r="93" spans="1:68" ht="24.75" customHeight="1">
      <c r="B93" s="240"/>
    </row>
    <row r="94" spans="1:68" ht="24.75" customHeight="1">
      <c r="B94" s="240"/>
    </row>
    <row r="95" spans="1:68" ht="24.75" customHeight="1">
      <c r="B95" s="240"/>
    </row>
    <row r="96" spans="1:68" ht="24.75" customHeight="1">
      <c r="B96" s="240"/>
    </row>
    <row r="97" spans="2:2" ht="24.75" customHeight="1">
      <c r="B97" s="240"/>
    </row>
    <row r="98" spans="2:2" ht="24.75" customHeight="1">
      <c r="B98" s="240"/>
    </row>
    <row r="99" spans="2:2" ht="24.75" customHeight="1">
      <c r="B99" s="240"/>
    </row>
    <row r="100" spans="2:2" ht="24.75" customHeight="1">
      <c r="B100" s="240"/>
    </row>
    <row r="101" spans="2:2" ht="24.75" customHeight="1">
      <c r="B101" s="240"/>
    </row>
    <row r="102" spans="2:2" ht="24.75" customHeight="1">
      <c r="B102" s="240"/>
    </row>
    <row r="103" spans="2:2" ht="24.75" customHeight="1">
      <c r="B103" s="240"/>
    </row>
    <row r="104" spans="2:2" ht="24.75" customHeight="1">
      <c r="B104" s="240"/>
    </row>
    <row r="105" spans="2:2" ht="24.75" customHeight="1">
      <c r="B105" s="240"/>
    </row>
    <row r="106" spans="2:2" ht="24.75" customHeight="1">
      <c r="B106" s="240"/>
    </row>
    <row r="107" spans="2:2" ht="24.75" customHeight="1">
      <c r="B107" s="240"/>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activeCell="I18" sqref="I18:J38"/>
    </sheetView>
  </sheetViews>
  <sheetFormatPr baseColWidth="10" defaultColWidth="8.44140625" defaultRowHeight="13.2"/>
  <cols>
    <col min="1" max="1" width="2.88671875" style="2" customWidth="1"/>
    <col min="2" max="2" width="55.5546875" style="211"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7" t="s">
        <v>33</v>
      </c>
      <c r="B1" s="340"/>
      <c r="C1" s="340"/>
      <c r="D1" s="340"/>
      <c r="E1" s="37"/>
      <c r="F1" s="37"/>
      <c r="G1" s="1"/>
      <c r="I1" s="1"/>
      <c r="J1" s="180"/>
    </row>
    <row r="2" spans="1:133" ht="5.25" customHeight="1">
      <c r="B2" s="3"/>
      <c r="D2" s="1"/>
      <c r="E2" s="1"/>
      <c r="F2" s="1"/>
      <c r="G2" s="1"/>
      <c r="I2" s="1"/>
      <c r="J2" s="1"/>
    </row>
    <row r="3" spans="1:133" s="67" customFormat="1" ht="15" customHeight="1">
      <c r="A3" s="42" t="s">
        <v>3464</v>
      </c>
      <c r="B3" s="42"/>
      <c r="C3" s="42"/>
      <c r="D3" s="42"/>
      <c r="E3" s="42"/>
      <c r="F3" s="42"/>
      <c r="G3" s="42"/>
      <c r="H3" s="42"/>
      <c r="I3" s="42"/>
      <c r="J3" s="42"/>
    </row>
    <row r="4" spans="1:133" s="67" customFormat="1" ht="15" customHeight="1">
      <c r="A4" s="43" t="s">
        <v>3463</v>
      </c>
      <c r="B4" s="43"/>
      <c r="C4" s="43"/>
      <c r="D4" s="68"/>
      <c r="E4" s="68"/>
      <c r="F4" s="68"/>
      <c r="G4" s="68"/>
      <c r="H4" s="68"/>
      <c r="I4" s="68"/>
      <c r="J4" s="68"/>
      <c r="K4" s="69"/>
    </row>
    <row r="5" spans="1:133" s="67" customFormat="1" ht="6" customHeight="1">
      <c r="B5" s="181"/>
      <c r="C5" s="182"/>
      <c r="D5" s="182"/>
      <c r="E5" s="182"/>
      <c r="F5" s="182"/>
      <c r="G5" s="182"/>
      <c r="H5" s="182"/>
      <c r="I5" s="182"/>
      <c r="J5" s="182"/>
      <c r="K5" s="69"/>
    </row>
    <row r="6" spans="1:133" s="185" customFormat="1" ht="30" customHeight="1" thickBot="1">
      <c r="A6" s="330" t="s">
        <v>3649</v>
      </c>
      <c r="B6" s="359"/>
      <c r="C6" s="359"/>
      <c r="D6" s="183"/>
      <c r="E6" s="184"/>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c r="CE6" s="186"/>
      <c r="CF6" s="186"/>
      <c r="CG6" s="186"/>
      <c r="CH6" s="186"/>
      <c r="CI6" s="186"/>
      <c r="CJ6" s="186"/>
      <c r="CK6" s="186"/>
      <c r="CL6" s="186"/>
      <c r="CM6" s="186"/>
      <c r="CN6" s="186"/>
      <c r="CO6" s="186"/>
      <c r="CP6" s="186"/>
      <c r="CQ6" s="186"/>
      <c r="CR6" s="186"/>
      <c r="CS6" s="186"/>
      <c r="CT6" s="186"/>
      <c r="CU6" s="186"/>
      <c r="CV6" s="186"/>
      <c r="CW6" s="186"/>
      <c r="CX6" s="186"/>
      <c r="CY6" s="186"/>
      <c r="CZ6" s="186"/>
      <c r="DA6" s="186"/>
      <c r="DB6" s="186"/>
      <c r="DC6" s="186"/>
      <c r="DD6" s="186"/>
      <c r="DE6" s="186"/>
      <c r="DF6" s="186"/>
      <c r="DG6" s="186"/>
      <c r="DH6" s="186"/>
      <c r="DI6" s="186"/>
      <c r="DJ6" s="186"/>
      <c r="DK6" s="186"/>
      <c r="DL6" s="186"/>
      <c r="DM6" s="186"/>
      <c r="DN6" s="186"/>
      <c r="DO6" s="186"/>
      <c r="DP6" s="186"/>
      <c r="DQ6" s="186"/>
      <c r="DR6" s="186"/>
      <c r="DS6" s="186"/>
      <c r="DT6" s="186"/>
      <c r="DU6" s="186"/>
      <c r="DV6" s="186"/>
      <c r="DW6" s="186"/>
      <c r="DX6" s="186"/>
      <c r="DY6" s="186"/>
      <c r="DZ6" s="186"/>
      <c r="EA6" s="186"/>
      <c r="EB6" s="186"/>
      <c r="EC6" s="186"/>
    </row>
    <row r="7" spans="1:133" s="67" customFormat="1" ht="29.25" customHeight="1">
      <c r="B7" s="342"/>
      <c r="C7" s="46"/>
      <c r="D7" s="360" t="s">
        <v>3363</v>
      </c>
      <c r="E7" s="360"/>
      <c r="F7" s="46"/>
      <c r="G7" s="361" t="s">
        <v>3364</v>
      </c>
      <c r="H7" s="46"/>
      <c r="I7" s="363" t="s">
        <v>3365</v>
      </c>
      <c r="J7" s="363"/>
    </row>
    <row r="8" spans="1:133" s="67" customFormat="1" ht="21.9" customHeight="1">
      <c r="B8" s="342"/>
      <c r="C8" s="46"/>
      <c r="D8" s="187" t="s">
        <v>3360</v>
      </c>
      <c r="E8" s="187" t="s">
        <v>37</v>
      </c>
      <c r="F8" s="46"/>
      <c r="G8" s="362"/>
      <c r="H8" s="46"/>
      <c r="I8" s="187" t="s">
        <v>3360</v>
      </c>
      <c r="J8" s="187" t="s">
        <v>37</v>
      </c>
    </row>
    <row r="9" spans="1:133" s="34" customFormat="1" ht="26.25" customHeight="1">
      <c r="A9" s="188"/>
      <c r="B9" s="189" t="s">
        <v>38</v>
      </c>
      <c r="C9" s="190"/>
      <c r="D9" s="191">
        <f>SUM(D12:D15)</f>
        <v>1750</v>
      </c>
      <c r="E9" s="191">
        <f>SUM(E12:E15)</f>
        <v>1</v>
      </c>
      <c r="F9" s="192"/>
      <c r="G9" s="306">
        <f>SUM(G12:G15)</f>
        <v>105220</v>
      </c>
      <c r="H9" s="306"/>
      <c r="I9" s="306">
        <f>(D9*100000/G9)/4</f>
        <v>415.79547614521954</v>
      </c>
      <c r="J9" s="307">
        <f>(E9*100000/G9)/4</f>
        <v>0.23759741494012546</v>
      </c>
      <c r="K9" s="33"/>
      <c r="L9" s="33"/>
      <c r="M9" s="33"/>
    </row>
    <row r="10" spans="1:133" ht="9" customHeight="1">
      <c r="A10" s="67"/>
      <c r="B10" s="189"/>
      <c r="C10" s="195"/>
      <c r="D10" s="191"/>
      <c r="E10" s="191"/>
      <c r="F10" s="192"/>
      <c r="G10" s="306"/>
      <c r="H10" s="306"/>
      <c r="I10" s="306"/>
      <c r="J10" s="307"/>
      <c r="K10" s="33"/>
      <c r="L10" s="6"/>
    </row>
    <row r="11" spans="1:133" s="34" customFormat="1" ht="13.5" customHeight="1">
      <c r="A11" s="188"/>
      <c r="B11" s="55" t="s">
        <v>9</v>
      </c>
      <c r="C11" s="197"/>
      <c r="D11" s="191"/>
      <c r="E11" s="191"/>
      <c r="F11" s="192"/>
      <c r="G11" s="223"/>
      <c r="H11" s="223"/>
      <c r="I11" s="223"/>
      <c r="J11" s="308"/>
      <c r="K11" s="33"/>
      <c r="L11" s="33"/>
    </row>
    <row r="12" spans="1:133" ht="13.5" customHeight="1">
      <c r="A12" s="67"/>
      <c r="B12" s="57" t="s">
        <v>5</v>
      </c>
      <c r="C12" s="198"/>
      <c r="D12" s="244">
        <f>D18</f>
        <v>70</v>
      </c>
      <c r="E12" s="244">
        <f>E18</f>
        <v>0</v>
      </c>
      <c r="F12" s="196"/>
      <c r="G12" s="223">
        <f>G18</f>
        <v>3822.75</v>
      </c>
      <c r="H12" s="223"/>
      <c r="I12" s="223">
        <f>(D12*100000/G12)/4</f>
        <v>457.78562553135833</v>
      </c>
      <c r="J12" s="308">
        <f>(E12*100000/G12)/4</f>
        <v>0</v>
      </c>
      <c r="K12" s="33"/>
      <c r="L12" s="33"/>
    </row>
    <row r="13" spans="1:133" ht="13.5" customHeight="1">
      <c r="A13" s="67"/>
      <c r="B13" s="57" t="s">
        <v>6</v>
      </c>
      <c r="C13" s="198"/>
      <c r="D13" s="244">
        <f>SUM(D19:D22)</f>
        <v>424</v>
      </c>
      <c r="E13" s="244">
        <f>SUM(E19:E22)</f>
        <v>0</v>
      </c>
      <c r="F13" s="196"/>
      <c r="G13" s="223">
        <f>SUM(G19:G22)</f>
        <v>24707</v>
      </c>
      <c r="H13" s="223"/>
      <c r="I13" s="223">
        <f t="shared" ref="I13:I15" si="0">(D13*100000/G13)/4</f>
        <v>429.0282106285668</v>
      </c>
      <c r="J13" s="308">
        <f t="shared" ref="J13:J15" si="1">(E13*100000/G13)/4</f>
        <v>0</v>
      </c>
      <c r="K13" s="33"/>
      <c r="L13" s="33"/>
    </row>
    <row r="14" spans="1:133" ht="13.5" customHeight="1">
      <c r="A14" s="67"/>
      <c r="B14" s="57" t="s">
        <v>44</v>
      </c>
      <c r="C14" s="198"/>
      <c r="D14" s="244">
        <f>D23</f>
        <v>196</v>
      </c>
      <c r="E14" s="244">
        <f>E23</f>
        <v>0</v>
      </c>
      <c r="F14" s="196"/>
      <c r="G14" s="223">
        <f>G23</f>
        <v>5525</v>
      </c>
      <c r="H14" s="223"/>
      <c r="I14" s="223">
        <f t="shared" si="0"/>
        <v>886.87782805429867</v>
      </c>
      <c r="J14" s="308">
        <f t="shared" si="1"/>
        <v>0</v>
      </c>
      <c r="K14" s="33"/>
      <c r="L14" s="33"/>
    </row>
    <row r="15" spans="1:133" ht="13.5" customHeight="1">
      <c r="A15" s="67"/>
      <c r="B15" s="57" t="s">
        <v>7</v>
      </c>
      <c r="C15" s="198"/>
      <c r="D15" s="244">
        <f>SUM(D24:D37)</f>
        <v>1060</v>
      </c>
      <c r="E15" s="244">
        <f>SUM(E24:E37)</f>
        <v>1</v>
      </c>
      <c r="F15" s="196"/>
      <c r="G15" s="223">
        <f>SUM(G24:G38)</f>
        <v>71165.25</v>
      </c>
      <c r="H15" s="223"/>
      <c r="I15" s="223">
        <f t="shared" si="0"/>
        <v>372.37275215080393</v>
      </c>
      <c r="J15" s="308">
        <f t="shared" si="1"/>
        <v>0.35129504919887167</v>
      </c>
      <c r="K15" s="33"/>
      <c r="L15" s="33"/>
      <c r="N15" s="6"/>
    </row>
    <row r="16" spans="1:133" ht="9" customHeight="1">
      <c r="A16" s="67"/>
      <c r="B16" s="200"/>
      <c r="C16" s="198"/>
      <c r="D16" s="244"/>
      <c r="E16" s="244"/>
      <c r="F16" s="196"/>
      <c r="G16" s="223"/>
      <c r="H16" s="223"/>
      <c r="I16" s="223"/>
      <c r="J16" s="308"/>
      <c r="K16" s="33"/>
      <c r="L16" s="33"/>
    </row>
    <row r="17" spans="1:13" ht="13.5" customHeight="1">
      <c r="A17" s="67"/>
      <c r="B17" s="55" t="s">
        <v>3366</v>
      </c>
      <c r="C17" s="198"/>
      <c r="D17" s="244"/>
      <c r="E17" s="244"/>
      <c r="F17" s="196"/>
      <c r="G17" s="223"/>
      <c r="H17" s="223"/>
      <c r="I17" s="223"/>
      <c r="J17" s="308"/>
      <c r="K17" s="33"/>
      <c r="L17" s="33"/>
    </row>
    <row r="18" spans="1:13" ht="13.5" customHeight="1">
      <c r="A18" s="201" t="s">
        <v>39</v>
      </c>
      <c r="B18" s="137" t="s">
        <v>573</v>
      </c>
      <c r="C18" s="198"/>
      <c r="D18" s="244">
        <f>SUM('ATR-A2.2'!F18:F20)</f>
        <v>70</v>
      </c>
      <c r="E18" s="244">
        <f>SUM('ATR-A2.2'!E18:E20)</f>
        <v>0</v>
      </c>
      <c r="F18" s="196"/>
      <c r="G18" s="223">
        <v>3822.75</v>
      </c>
      <c r="H18" s="223"/>
      <c r="I18" s="223">
        <f>(D18*100000/G18)/4</f>
        <v>457.78562553135833</v>
      </c>
      <c r="J18" s="308">
        <f>(E18*100000/G18)/4</f>
        <v>0</v>
      </c>
      <c r="K18" s="33"/>
      <c r="L18" s="33"/>
      <c r="M18" s="202"/>
    </row>
    <row r="19" spans="1:13" ht="13.5" customHeight="1">
      <c r="A19" s="201" t="s">
        <v>40</v>
      </c>
      <c r="B19" s="137" t="s">
        <v>580</v>
      </c>
      <c r="C19" s="198"/>
      <c r="D19" s="244">
        <f>SUM('ATR-A2.2'!F21)</f>
        <v>6</v>
      </c>
      <c r="E19" s="244">
        <f>SUM('ATR-A2.2'!E21)</f>
        <v>0</v>
      </c>
      <c r="F19" s="196"/>
      <c r="G19" s="223">
        <v>130</v>
      </c>
      <c r="H19" s="223"/>
      <c r="I19" s="223">
        <f t="shared" ref="I19:I38" si="2">(D19*100000/G19)/4</f>
        <v>1153.8461538461538</v>
      </c>
      <c r="J19" s="308">
        <f t="shared" ref="J19:J38" si="3">(E19*100000/G19)/4</f>
        <v>0</v>
      </c>
      <c r="K19" s="33"/>
      <c r="L19" s="33"/>
      <c r="M19" s="202"/>
    </row>
    <row r="20" spans="1:13" ht="13.5" customHeight="1">
      <c r="A20" s="201" t="s">
        <v>41</v>
      </c>
      <c r="B20" s="137" t="s">
        <v>589</v>
      </c>
      <c r="C20" s="198"/>
      <c r="D20" s="244">
        <f>SUM('ATR-A2.2'!F22:F39)</f>
        <v>395</v>
      </c>
      <c r="E20" s="244">
        <f>SUM('ATR-A2.2'!E22:E39)</f>
        <v>0</v>
      </c>
      <c r="F20" s="196"/>
      <c r="G20" s="223">
        <v>23348</v>
      </c>
      <c r="H20" s="223"/>
      <c r="I20" s="223">
        <f t="shared" si="2"/>
        <v>422.94843241391123</v>
      </c>
      <c r="J20" s="308">
        <f t="shared" si="3"/>
        <v>0</v>
      </c>
      <c r="K20" s="33"/>
      <c r="L20" s="33"/>
    </row>
    <row r="21" spans="1:13" s="34" customFormat="1" ht="13.5" customHeight="1">
      <c r="A21" s="201" t="s">
        <v>622</v>
      </c>
      <c r="B21" s="85" t="s">
        <v>623</v>
      </c>
      <c r="C21" s="203"/>
      <c r="D21" s="246"/>
      <c r="E21" s="246"/>
      <c r="F21" s="192"/>
      <c r="G21" s="223">
        <v>174.5</v>
      </c>
      <c r="H21" s="223"/>
      <c r="I21" s="223">
        <f t="shared" si="2"/>
        <v>0</v>
      </c>
      <c r="J21" s="308">
        <f t="shared" si="3"/>
        <v>0</v>
      </c>
      <c r="K21" s="33"/>
      <c r="L21" s="33"/>
    </row>
    <row r="22" spans="1:13" ht="13.5" customHeight="1">
      <c r="A22" s="201" t="s">
        <v>42</v>
      </c>
      <c r="B22" s="137" t="s">
        <v>3367</v>
      </c>
      <c r="C22" s="198"/>
      <c r="D22" s="244">
        <f>SUM('ATR-A2.2'!F40:F42)</f>
        <v>23</v>
      </c>
      <c r="E22" s="244">
        <f>SUM('ATR-A2.2'!E40:E42)</f>
        <v>0</v>
      </c>
      <c r="F22" s="196"/>
      <c r="G22" s="223">
        <v>1054.5</v>
      </c>
      <c r="H22" s="223"/>
      <c r="I22" s="223">
        <f t="shared" si="2"/>
        <v>545.28212422949264</v>
      </c>
      <c r="J22" s="308">
        <f t="shared" si="3"/>
        <v>0</v>
      </c>
      <c r="K22" s="33"/>
      <c r="L22" s="33"/>
    </row>
    <row r="23" spans="1:13" ht="13.5" customHeight="1">
      <c r="A23" s="201" t="s">
        <v>43</v>
      </c>
      <c r="B23" s="137" t="s">
        <v>44</v>
      </c>
      <c r="C23" s="198"/>
      <c r="D23" s="244">
        <f>SUM('ATR-A2.2'!F43:F45)</f>
        <v>196</v>
      </c>
      <c r="E23" s="244">
        <f>SUM('ATR-A2.2'!E43:E45)</f>
        <v>0</v>
      </c>
      <c r="F23" s="196"/>
      <c r="G23" s="223">
        <v>5525</v>
      </c>
      <c r="H23" s="223"/>
      <c r="I23" s="223">
        <f t="shared" si="2"/>
        <v>886.87782805429867</v>
      </c>
      <c r="J23" s="308">
        <f t="shared" si="3"/>
        <v>0</v>
      </c>
      <c r="K23" s="33"/>
      <c r="L23" s="33"/>
    </row>
    <row r="24" spans="1:13" ht="13.5" customHeight="1">
      <c r="A24" s="201" t="s">
        <v>3467</v>
      </c>
      <c r="B24" s="85" t="s">
        <v>3368</v>
      </c>
      <c r="C24" s="198"/>
      <c r="D24" s="244">
        <f>SUM('ATR-A2.2'!F46:F48)</f>
        <v>142</v>
      </c>
      <c r="E24" s="244">
        <f>SUM('ATR-A2.2'!E46:E48)</f>
        <v>0</v>
      </c>
      <c r="F24" s="196"/>
      <c r="G24" s="223">
        <v>13719.5</v>
      </c>
      <c r="H24" s="223"/>
      <c r="I24" s="223">
        <f t="shared" si="2"/>
        <v>258.75578556069826</v>
      </c>
      <c r="J24" s="308">
        <f t="shared" si="3"/>
        <v>0</v>
      </c>
      <c r="K24" s="33"/>
      <c r="L24" s="33"/>
    </row>
    <row r="25" spans="1:13" ht="13.5" customHeight="1">
      <c r="A25" s="201" t="s">
        <v>45</v>
      </c>
      <c r="B25" s="137" t="s">
        <v>639</v>
      </c>
      <c r="C25" s="198"/>
      <c r="D25" s="244">
        <f>SUM('ATR-A2.2'!F49:F51)</f>
        <v>62</v>
      </c>
      <c r="E25" s="244">
        <f>SUM('ATR-A2.2'!E49:E51)</f>
        <v>0</v>
      </c>
      <c r="F25" s="204"/>
      <c r="G25" s="223">
        <v>3586.25</v>
      </c>
      <c r="H25" s="223"/>
      <c r="I25" s="223">
        <f t="shared" si="2"/>
        <v>432.20634367375391</v>
      </c>
      <c r="J25" s="308">
        <f t="shared" si="3"/>
        <v>0</v>
      </c>
      <c r="K25" s="33"/>
      <c r="L25" s="33"/>
    </row>
    <row r="26" spans="1:13" s="34" customFormat="1" ht="13.5" customHeight="1">
      <c r="A26" s="201" t="s">
        <v>46</v>
      </c>
      <c r="B26" s="137" t="s">
        <v>646</v>
      </c>
      <c r="C26" s="203"/>
      <c r="D26" s="244">
        <f>SUM('ATR-A2.2'!F52:F53)</f>
        <v>60</v>
      </c>
      <c r="E26" s="244">
        <f>SUM('ATR-A2.2'!E52:E53)</f>
        <v>0</v>
      </c>
      <c r="F26" s="192"/>
      <c r="G26" s="223">
        <v>6901</v>
      </c>
      <c r="H26" s="223"/>
      <c r="I26" s="223">
        <f t="shared" si="2"/>
        <v>217.35980292711201</v>
      </c>
      <c r="J26" s="308">
        <f t="shared" si="3"/>
        <v>0</v>
      </c>
      <c r="K26" s="33"/>
      <c r="L26" s="33"/>
    </row>
    <row r="27" spans="1:13" ht="13.5" customHeight="1">
      <c r="A27" s="201" t="s">
        <v>47</v>
      </c>
      <c r="B27" s="137" t="s">
        <v>650</v>
      </c>
      <c r="C27" s="198"/>
      <c r="D27" s="244">
        <f>SUM('ATR-A2.2'!F54:F55)</f>
        <v>2</v>
      </c>
      <c r="E27" s="244">
        <f>SUM('ATR-A2.2'!E54:E55)</f>
        <v>0</v>
      </c>
      <c r="F27" s="196"/>
      <c r="G27" s="223">
        <v>1502</v>
      </c>
      <c r="H27" s="223"/>
      <c r="I27" s="223">
        <f t="shared" si="2"/>
        <v>33.288948069241009</v>
      </c>
      <c r="J27" s="308">
        <f t="shared" si="3"/>
        <v>0</v>
      </c>
      <c r="K27" s="33"/>
      <c r="L27" s="33"/>
    </row>
    <row r="28" spans="1:13" s="34" customFormat="1" ht="13.5" customHeight="1">
      <c r="A28" s="201" t="s">
        <v>48</v>
      </c>
      <c r="B28" s="137" t="s">
        <v>658</v>
      </c>
      <c r="C28" s="190"/>
      <c r="D28" s="244"/>
      <c r="E28" s="244"/>
      <c r="F28" s="192"/>
      <c r="G28" s="223">
        <v>1360.75</v>
      </c>
      <c r="H28" s="223"/>
      <c r="I28" s="223">
        <f t="shared" si="2"/>
        <v>0</v>
      </c>
      <c r="J28" s="308">
        <f t="shared" si="3"/>
        <v>0</v>
      </c>
      <c r="K28" s="33"/>
      <c r="L28" s="33"/>
    </row>
    <row r="29" spans="1:13" ht="13.5" customHeight="1">
      <c r="A29" s="201" t="s">
        <v>53</v>
      </c>
      <c r="B29" s="137" t="s">
        <v>663</v>
      </c>
      <c r="C29" s="198"/>
      <c r="D29" s="244"/>
      <c r="E29" s="244"/>
      <c r="F29" s="196"/>
      <c r="G29" s="223">
        <v>325</v>
      </c>
      <c r="H29" s="223"/>
      <c r="I29" s="223">
        <f t="shared" si="2"/>
        <v>0</v>
      </c>
      <c r="J29" s="308">
        <f t="shared" si="3"/>
        <v>0</v>
      </c>
      <c r="K29" s="33"/>
      <c r="L29" s="33"/>
    </row>
    <row r="30" spans="1:13" s="34" customFormat="1" ht="13.5" customHeight="1">
      <c r="A30" s="201" t="s">
        <v>49</v>
      </c>
      <c r="B30" s="137" t="s">
        <v>664</v>
      </c>
      <c r="C30" s="197"/>
      <c r="D30" s="244">
        <f>SUM('ATR-A2.2'!F56:F58)</f>
        <v>6</v>
      </c>
      <c r="E30" s="244">
        <f>SUM('ATR-A2.2'!E56:E58)</f>
        <v>0</v>
      </c>
      <c r="F30" s="192"/>
      <c r="G30" s="223">
        <v>3070.25</v>
      </c>
      <c r="H30" s="223"/>
      <c r="I30" s="223">
        <f t="shared" si="2"/>
        <v>48.855956355345654</v>
      </c>
      <c r="J30" s="308">
        <f t="shared" si="3"/>
        <v>0</v>
      </c>
      <c r="K30" s="33"/>
      <c r="L30" s="33"/>
    </row>
    <row r="31" spans="1:13" ht="13.5" customHeight="1">
      <c r="A31" s="201" t="s">
        <v>50</v>
      </c>
      <c r="B31" s="137" t="s">
        <v>3369</v>
      </c>
      <c r="C31" s="198"/>
      <c r="D31" s="244">
        <f>SUM('ATR-A2.2'!F59:F62)</f>
        <v>119</v>
      </c>
      <c r="E31" s="244">
        <f>SUM('ATR-A2.2'!E59:E62)</f>
        <v>1</v>
      </c>
      <c r="F31" s="196"/>
      <c r="G31" s="223">
        <v>6533.5</v>
      </c>
      <c r="H31" s="223"/>
      <c r="I31" s="223">
        <f t="shared" si="2"/>
        <v>455.34552689982399</v>
      </c>
      <c r="J31" s="308">
        <f t="shared" si="3"/>
        <v>3.8264329991581847</v>
      </c>
      <c r="K31" s="33"/>
      <c r="L31" s="33"/>
    </row>
    <row r="32" spans="1:13" ht="13.5" customHeight="1">
      <c r="A32" s="201" t="s">
        <v>54</v>
      </c>
      <c r="B32" s="85" t="s">
        <v>3370</v>
      </c>
      <c r="C32" s="198"/>
      <c r="D32" s="244">
        <f>SUM('ATR-A2.2'!F63:F63)</f>
        <v>71</v>
      </c>
      <c r="E32" s="244">
        <f>SUM('ATR-A2.2'!E63:E63)</f>
        <v>0</v>
      </c>
      <c r="F32" s="196"/>
      <c r="G32" s="223">
        <v>7000.75</v>
      </c>
      <c r="H32" s="223"/>
      <c r="I32" s="223">
        <f t="shared" si="2"/>
        <v>253.54426311466628</v>
      </c>
      <c r="J32" s="308">
        <f t="shared" si="3"/>
        <v>0</v>
      </c>
      <c r="K32" s="33"/>
      <c r="L32" s="33"/>
    </row>
    <row r="33" spans="1:12" ht="13.5" customHeight="1">
      <c r="A33" s="201" t="s">
        <v>55</v>
      </c>
      <c r="B33" s="137" t="s">
        <v>682</v>
      </c>
      <c r="C33" s="195"/>
      <c r="D33" s="244">
        <f>SUM('ATR-A2.2'!F64:F64)</f>
        <v>15</v>
      </c>
      <c r="E33" s="244">
        <f>SUM('ATR-A2.2'!E64:E64)</f>
        <v>0</v>
      </c>
      <c r="F33" s="204"/>
      <c r="G33" s="223">
        <v>9333.75</v>
      </c>
      <c r="H33" s="223"/>
      <c r="I33" s="223">
        <f t="shared" si="2"/>
        <v>40.176777822418643</v>
      </c>
      <c r="J33" s="308">
        <f t="shared" si="3"/>
        <v>0</v>
      </c>
      <c r="K33" s="33"/>
      <c r="L33" s="33"/>
    </row>
    <row r="34" spans="1:12" s="34" customFormat="1" ht="13.5" customHeight="1">
      <c r="A34" s="201" t="s">
        <v>683</v>
      </c>
      <c r="B34" s="137" t="s">
        <v>684</v>
      </c>
      <c r="C34" s="197"/>
      <c r="D34" s="244">
        <f>SUM('ATR-A2.2'!F65:F67)</f>
        <v>531</v>
      </c>
      <c r="E34" s="244">
        <f>SUM('ATR-A2.2'!E65:E67)</f>
        <v>0</v>
      </c>
      <c r="F34" s="192"/>
      <c r="G34" s="223">
        <v>11548.5</v>
      </c>
      <c r="H34" s="223"/>
      <c r="I34" s="223">
        <f t="shared" si="2"/>
        <v>1149.4999350565008</v>
      </c>
      <c r="J34" s="308">
        <f t="shared" si="3"/>
        <v>0</v>
      </c>
      <c r="K34" s="33"/>
      <c r="L34" s="33"/>
    </row>
    <row r="35" spans="1:12" ht="13.5" customHeight="1">
      <c r="A35" s="201" t="s">
        <v>691</v>
      </c>
      <c r="B35" s="137" t="s">
        <v>3371</v>
      </c>
      <c r="C35" s="198"/>
      <c r="D35" s="244">
        <f>SUM('ATR-A2.2'!F68:F68)</f>
        <v>38</v>
      </c>
      <c r="E35" s="244">
        <f>SUM('ATR-A2.2'!E68:E68)</f>
        <v>0</v>
      </c>
      <c r="F35" s="196"/>
      <c r="G35" s="223">
        <v>1846.75</v>
      </c>
      <c r="H35" s="223"/>
      <c r="I35" s="223">
        <f t="shared" si="2"/>
        <v>514.41721943955599</v>
      </c>
      <c r="J35" s="308">
        <f t="shared" si="3"/>
        <v>0</v>
      </c>
      <c r="K35" s="33"/>
      <c r="L35" s="33"/>
    </row>
    <row r="36" spans="1:12" s="34" customFormat="1" ht="13.5" customHeight="1">
      <c r="A36" s="201" t="s">
        <v>700</v>
      </c>
      <c r="B36" s="137" t="s">
        <v>701</v>
      </c>
      <c r="C36" s="203"/>
      <c r="D36" s="244">
        <f>SUM('ATR-A2.2'!F69:F71)</f>
        <v>9</v>
      </c>
      <c r="E36" s="244">
        <f>SUM('ATR-A2.2'!E69:E71)</f>
        <v>0</v>
      </c>
      <c r="F36" s="192"/>
      <c r="G36" s="223">
        <v>1832.25</v>
      </c>
      <c r="H36" s="223"/>
      <c r="I36" s="223">
        <f t="shared" si="2"/>
        <v>122.79983626688498</v>
      </c>
      <c r="J36" s="308">
        <f t="shared" si="3"/>
        <v>0</v>
      </c>
      <c r="K36" s="33"/>
      <c r="L36" s="33"/>
    </row>
    <row r="37" spans="1:12" ht="13.5" customHeight="1">
      <c r="A37" s="201" t="s">
        <v>706</v>
      </c>
      <c r="B37" s="85" t="s">
        <v>3372</v>
      </c>
      <c r="C37" s="198"/>
      <c r="D37" s="244">
        <f>SUM('ATR-A2.2'!F72:F75)</f>
        <v>5</v>
      </c>
      <c r="E37" s="244">
        <f>SUM('ATR-A2.2'!E72:E75)</f>
        <v>0</v>
      </c>
      <c r="F37" s="196"/>
      <c r="G37" s="223">
        <v>2602</v>
      </c>
      <c r="H37" s="223"/>
      <c r="I37" s="223">
        <f t="shared" si="2"/>
        <v>48.039969254419674</v>
      </c>
      <c r="J37" s="308">
        <f t="shared" si="3"/>
        <v>0</v>
      </c>
      <c r="K37" s="33"/>
      <c r="L37" s="33"/>
    </row>
    <row r="38" spans="1:12" ht="13.5" customHeight="1">
      <c r="A38" s="201" t="s">
        <v>712</v>
      </c>
      <c r="B38" s="85" t="s">
        <v>713</v>
      </c>
      <c r="C38" s="198"/>
      <c r="D38" s="305"/>
      <c r="E38" s="305"/>
      <c r="F38" s="196"/>
      <c r="G38" s="223">
        <v>3</v>
      </c>
      <c r="H38" s="223"/>
      <c r="I38" s="223">
        <f t="shared" si="2"/>
        <v>0</v>
      </c>
      <c r="J38" s="308">
        <f t="shared" si="3"/>
        <v>0</v>
      </c>
      <c r="K38" s="33"/>
      <c r="L38" s="33"/>
    </row>
    <row r="39" spans="1:12" s="11" customFormat="1" ht="15" customHeight="1">
      <c r="A39" s="172" t="s">
        <v>149</v>
      </c>
      <c r="B39" s="205" t="s">
        <v>714</v>
      </c>
      <c r="C39" s="66"/>
      <c r="D39" s="66"/>
      <c r="E39" s="191"/>
      <c r="F39" s="66"/>
      <c r="G39" s="196"/>
      <c r="H39" s="199"/>
      <c r="I39" s="194" t="s">
        <v>3373</v>
      </c>
      <c r="J39" s="196" t="s">
        <v>3373</v>
      </c>
    </row>
    <row r="40" spans="1:12" s="11" customFormat="1" ht="9" customHeight="1">
      <c r="A40" s="206"/>
      <c r="B40" s="207"/>
      <c r="C40" s="208"/>
      <c r="D40" s="208"/>
      <c r="E40" s="208"/>
      <c r="F40" s="208"/>
      <c r="G40" s="208"/>
      <c r="H40" s="15"/>
    </row>
    <row r="41" spans="1:12" ht="18" customHeight="1">
      <c r="A41" s="357" t="s">
        <v>3374</v>
      </c>
      <c r="B41" s="357"/>
      <c r="C41" s="357"/>
      <c r="D41" s="357"/>
      <c r="E41" s="357"/>
      <c r="F41" s="357"/>
      <c r="G41" s="357"/>
      <c r="H41" s="357"/>
      <c r="I41" s="357"/>
      <c r="J41" s="209"/>
      <c r="K41" s="141"/>
    </row>
    <row r="42" spans="1:12" ht="24.75" customHeight="1">
      <c r="A42" s="358" t="s">
        <v>3375</v>
      </c>
      <c r="B42" s="358"/>
      <c r="C42" s="358"/>
      <c r="D42" s="358"/>
      <c r="E42" s="358"/>
      <c r="F42" s="358"/>
      <c r="G42" s="358"/>
      <c r="H42" s="358"/>
      <c r="I42" s="358"/>
      <c r="J42" s="228"/>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activeCell="B16" sqref="B16"/>
    </sheetView>
  </sheetViews>
  <sheetFormatPr baseColWidth="10" defaultColWidth="8.44140625" defaultRowHeight="13.2"/>
  <cols>
    <col min="1" max="1" width="2.88671875" style="2" customWidth="1"/>
    <col min="2" max="2" width="55.5546875" style="211" customWidth="1"/>
    <col min="3" max="3" width="1.88671875" style="1" customWidth="1"/>
    <col min="4" max="4" width="15.109375" style="2" customWidth="1"/>
    <col min="5" max="5" width="12.88671875" style="2" customWidth="1"/>
    <col min="6" max="6" width="1.5546875" style="2" customWidth="1"/>
    <col min="7" max="7" width="18.5546875" style="2" customWidth="1"/>
    <col min="8" max="8" width="1.5546875" style="1" customWidth="1"/>
    <col min="9" max="10" width="12.88671875" style="2" customWidth="1"/>
    <col min="11" max="12" width="8.44140625" style="2"/>
    <col min="13" max="13" width="8.44140625" style="2" customWidth="1"/>
    <col min="14" max="14" width="14.33203125" style="2" customWidth="1"/>
    <col min="15" max="16384" width="8.44140625" style="2"/>
  </cols>
  <sheetData>
    <row r="1" spans="1:133" ht="15">
      <c r="A1" s="327" t="s">
        <v>33</v>
      </c>
      <c r="B1" s="340"/>
      <c r="C1" s="340"/>
      <c r="D1" s="340"/>
      <c r="E1" s="37"/>
      <c r="F1" s="37"/>
      <c r="G1" s="1"/>
      <c r="I1" s="1"/>
      <c r="J1" s="180"/>
    </row>
    <row r="2" spans="1:133" ht="5.25" customHeight="1">
      <c r="B2" s="3"/>
      <c r="D2" s="1"/>
      <c r="E2" s="1"/>
      <c r="F2" s="1"/>
      <c r="G2" s="1"/>
      <c r="I2" s="1"/>
      <c r="J2" s="1"/>
    </row>
    <row r="3" spans="1:133" s="67" customFormat="1" ht="15" customHeight="1">
      <c r="A3" s="42" t="s">
        <v>3465</v>
      </c>
      <c r="B3" s="42"/>
      <c r="C3" s="42"/>
      <c r="D3" s="42"/>
      <c r="E3" s="42"/>
      <c r="F3" s="42"/>
      <c r="G3" s="42"/>
      <c r="H3" s="42"/>
      <c r="I3" s="42"/>
      <c r="J3" s="42"/>
    </row>
    <row r="4" spans="1:133" s="67" customFormat="1" ht="15" customHeight="1">
      <c r="A4" s="43" t="s">
        <v>3466</v>
      </c>
      <c r="B4" s="43"/>
      <c r="C4" s="43"/>
      <c r="D4" s="68"/>
      <c r="E4" s="68"/>
      <c r="F4" s="68"/>
      <c r="G4" s="68"/>
      <c r="H4" s="68"/>
      <c r="I4" s="68"/>
      <c r="J4" s="68"/>
      <c r="K4" s="69"/>
    </row>
    <row r="5" spans="1:133" s="67" customFormat="1" ht="6" customHeight="1">
      <c r="B5" s="181"/>
      <c r="C5" s="182"/>
      <c r="D5" s="182"/>
      <c r="E5" s="182"/>
      <c r="F5" s="182"/>
      <c r="G5" s="182"/>
      <c r="H5" s="182"/>
      <c r="I5" s="182"/>
      <c r="J5" s="182"/>
      <c r="K5" s="69"/>
    </row>
    <row r="6" spans="1:133" s="185" customFormat="1" ht="30" customHeight="1" thickBot="1">
      <c r="A6" s="330" t="s">
        <v>3649</v>
      </c>
      <c r="B6" s="359"/>
      <c r="C6" s="359"/>
      <c r="D6" s="183"/>
      <c r="E6" s="184"/>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c r="CE6" s="186"/>
      <c r="CF6" s="186"/>
      <c r="CG6" s="186"/>
      <c r="CH6" s="186"/>
      <c r="CI6" s="186"/>
      <c r="CJ6" s="186"/>
      <c r="CK6" s="186"/>
      <c r="CL6" s="186"/>
      <c r="CM6" s="186"/>
      <c r="CN6" s="186"/>
      <c r="CO6" s="186"/>
      <c r="CP6" s="186"/>
      <c r="CQ6" s="186"/>
      <c r="CR6" s="186"/>
      <c r="CS6" s="186"/>
      <c r="CT6" s="186"/>
      <c r="CU6" s="186"/>
      <c r="CV6" s="186"/>
      <c r="CW6" s="186"/>
      <c r="CX6" s="186"/>
      <c r="CY6" s="186"/>
      <c r="CZ6" s="186"/>
      <c r="DA6" s="186"/>
      <c r="DB6" s="186"/>
      <c r="DC6" s="186"/>
      <c r="DD6" s="186"/>
      <c r="DE6" s="186"/>
      <c r="DF6" s="186"/>
      <c r="DG6" s="186"/>
      <c r="DH6" s="186"/>
      <c r="DI6" s="186"/>
      <c r="DJ6" s="186"/>
      <c r="DK6" s="186"/>
      <c r="DL6" s="186"/>
      <c r="DM6" s="186"/>
      <c r="DN6" s="186"/>
      <c r="DO6" s="186"/>
      <c r="DP6" s="186"/>
      <c r="DQ6" s="186"/>
      <c r="DR6" s="186"/>
      <c r="DS6" s="186"/>
      <c r="DT6" s="186"/>
      <c r="DU6" s="186"/>
      <c r="DV6" s="186"/>
      <c r="DW6" s="186"/>
      <c r="DX6" s="186"/>
      <c r="DY6" s="186"/>
      <c r="DZ6" s="186"/>
      <c r="EA6" s="186"/>
      <c r="EB6" s="186"/>
      <c r="EC6" s="186"/>
    </row>
    <row r="7" spans="1:133" s="67" customFormat="1" ht="29.25" customHeight="1">
      <c r="B7" s="342"/>
      <c r="C7" s="46"/>
      <c r="D7" s="360" t="s">
        <v>3363</v>
      </c>
      <c r="E7" s="360"/>
      <c r="F7" s="46"/>
      <c r="G7" s="361" t="s">
        <v>3364</v>
      </c>
      <c r="H7" s="46"/>
      <c r="I7" s="363" t="s">
        <v>3365</v>
      </c>
      <c r="J7" s="363"/>
    </row>
    <row r="8" spans="1:133" s="67" customFormat="1" ht="21.9" customHeight="1">
      <c r="B8" s="342"/>
      <c r="C8" s="46"/>
      <c r="D8" s="187" t="s">
        <v>3360</v>
      </c>
      <c r="E8" s="187" t="s">
        <v>37</v>
      </c>
      <c r="F8" s="46"/>
      <c r="G8" s="362"/>
      <c r="H8" s="46"/>
      <c r="I8" s="187" t="s">
        <v>3360</v>
      </c>
      <c r="J8" s="187" t="s">
        <v>37</v>
      </c>
    </row>
    <row r="9" spans="1:133" s="34" customFormat="1" ht="26.25" customHeight="1">
      <c r="A9" s="188"/>
      <c r="B9" s="189" t="s">
        <v>38</v>
      </c>
      <c r="C9" s="190"/>
      <c r="D9" s="191">
        <f>SUM(D12:D15)</f>
        <v>101</v>
      </c>
      <c r="E9" s="191">
        <f>SUM(E12:E15)</f>
        <v>0</v>
      </c>
      <c r="F9" s="192"/>
      <c r="G9" s="196">
        <f>SUM(G12:G15)</f>
        <v>23572.5</v>
      </c>
      <c r="H9" s="193"/>
      <c r="I9" s="194">
        <f>(D9*100000/G9)/4</f>
        <v>107.11634319652137</v>
      </c>
      <c r="J9" s="309">
        <f>(E9*100000/G9)</f>
        <v>0</v>
      </c>
      <c r="K9" s="33"/>
      <c r="L9" s="33"/>
      <c r="M9" s="33"/>
    </row>
    <row r="10" spans="1:133" ht="9" customHeight="1">
      <c r="A10" s="67"/>
      <c r="B10" s="189"/>
      <c r="C10" s="195"/>
      <c r="D10" s="191"/>
      <c r="E10" s="191"/>
      <c r="F10" s="192"/>
      <c r="G10" s="192"/>
      <c r="H10" s="196"/>
      <c r="I10" s="194"/>
      <c r="J10" s="309"/>
      <c r="K10" s="33"/>
      <c r="L10" s="6"/>
    </row>
    <row r="11" spans="1:133" s="34" customFormat="1" ht="13.5" customHeight="1">
      <c r="A11" s="188"/>
      <c r="B11" s="55" t="s">
        <v>9</v>
      </c>
      <c r="C11" s="197"/>
      <c r="D11" s="191"/>
      <c r="E11" s="191"/>
      <c r="F11" s="192"/>
      <c r="G11" s="196"/>
      <c r="H11" s="193"/>
      <c r="I11" s="194"/>
      <c r="J11" s="309"/>
      <c r="K11" s="33"/>
      <c r="L11" s="33"/>
    </row>
    <row r="12" spans="1:133" ht="13.5" customHeight="1">
      <c r="A12" s="67"/>
      <c r="B12" s="57" t="s">
        <v>5</v>
      </c>
      <c r="C12" s="198"/>
      <c r="D12" s="244">
        <f>D18</f>
        <v>19</v>
      </c>
      <c r="E12" s="244">
        <f>E18</f>
        <v>0</v>
      </c>
      <c r="F12" s="196"/>
      <c r="G12" s="196">
        <f>G18</f>
        <v>2825.75</v>
      </c>
      <c r="H12" s="199"/>
      <c r="I12" s="194">
        <f>(D12*100000/G12)/4</f>
        <v>168.09696540741396</v>
      </c>
      <c r="J12" s="309">
        <f t="shared" ref="J12" si="0">(E12*100000/G12)</f>
        <v>0</v>
      </c>
      <c r="K12" s="33"/>
      <c r="L12" s="33"/>
    </row>
    <row r="13" spans="1:133" ht="13.5" customHeight="1">
      <c r="A13" s="67"/>
      <c r="B13" s="57" t="s">
        <v>6</v>
      </c>
      <c r="C13" s="198"/>
      <c r="D13" s="244">
        <f>SUM(D19:D22)</f>
        <v>11</v>
      </c>
      <c r="E13" s="244">
        <f>SUM(E19:E22)</f>
        <v>0</v>
      </c>
      <c r="F13" s="196"/>
      <c r="G13" s="196">
        <f>SUM(G19:G22)</f>
        <v>2040.75</v>
      </c>
      <c r="H13" s="199"/>
      <c r="I13" s="194">
        <f t="shared" ref="I13:I15" si="1">(D13*100000/G13)/4</f>
        <v>134.75437951733431</v>
      </c>
      <c r="J13" s="309">
        <f t="shared" ref="J13:J15" si="2">(E13*100000/G13)</f>
        <v>0</v>
      </c>
      <c r="K13" s="33"/>
      <c r="L13" s="33"/>
    </row>
    <row r="14" spans="1:133" ht="13.5" customHeight="1">
      <c r="A14" s="67"/>
      <c r="B14" s="57" t="s">
        <v>44</v>
      </c>
      <c r="C14" s="198"/>
      <c r="D14" s="244">
        <f>D23</f>
        <v>23</v>
      </c>
      <c r="E14" s="244">
        <f>E23</f>
        <v>0</v>
      </c>
      <c r="F14" s="196"/>
      <c r="G14" s="196">
        <f>G23</f>
        <v>2996.75</v>
      </c>
      <c r="H14" s="199"/>
      <c r="I14" s="194">
        <f t="shared" si="1"/>
        <v>191.87453074163676</v>
      </c>
      <c r="J14" s="309">
        <f t="shared" si="2"/>
        <v>0</v>
      </c>
      <c r="K14" s="33"/>
      <c r="L14" s="33"/>
    </row>
    <row r="15" spans="1:133" ht="13.5" customHeight="1">
      <c r="A15" s="67"/>
      <c r="B15" s="57" t="s">
        <v>7</v>
      </c>
      <c r="C15" s="198"/>
      <c r="D15" s="244">
        <f>SUM(D24:D37)</f>
        <v>48</v>
      </c>
      <c r="E15" s="244">
        <f>SUM(E24:E37)</f>
        <v>0</v>
      </c>
      <c r="F15" s="196"/>
      <c r="G15" s="196">
        <f>SUM(G24:G38)</f>
        <v>15709.25</v>
      </c>
      <c r="H15" s="199"/>
      <c r="I15" s="194">
        <f t="shared" si="1"/>
        <v>76.388115282397308</v>
      </c>
      <c r="J15" s="309">
        <f t="shared" si="2"/>
        <v>0</v>
      </c>
      <c r="K15" s="33"/>
      <c r="L15" s="33"/>
      <c r="N15" s="6"/>
    </row>
    <row r="16" spans="1:133" ht="9" customHeight="1">
      <c r="A16" s="67"/>
      <c r="B16" s="200"/>
      <c r="C16" s="198"/>
      <c r="D16" s="244"/>
      <c r="E16" s="244"/>
      <c r="F16" s="196"/>
      <c r="G16" s="196"/>
      <c r="H16" s="199"/>
      <c r="I16" s="194"/>
      <c r="J16" s="309"/>
      <c r="K16" s="33"/>
      <c r="L16" s="33"/>
    </row>
    <row r="17" spans="1:13" ht="13.5" customHeight="1">
      <c r="A17" s="67"/>
      <c r="B17" s="55" t="s">
        <v>3366</v>
      </c>
      <c r="C17" s="198"/>
      <c r="D17" s="244"/>
      <c r="E17" s="244"/>
      <c r="F17" s="196"/>
      <c r="G17" s="196"/>
      <c r="H17" s="199"/>
      <c r="I17" s="194"/>
      <c r="J17" s="309"/>
      <c r="K17" s="33"/>
      <c r="L17" s="33"/>
    </row>
    <row r="18" spans="1:13" ht="13.5" customHeight="1">
      <c r="A18" s="201" t="s">
        <v>39</v>
      </c>
      <c r="B18" s="137" t="s">
        <v>573</v>
      </c>
      <c r="C18" s="198"/>
      <c r="D18" s="244">
        <f>'ATR-I2.1'!D18-'ATR-I2.2'!D18</f>
        <v>19</v>
      </c>
      <c r="E18" s="244">
        <f>'ATR-I2.1'!E18-'ATR-I2.2'!E18</f>
        <v>0</v>
      </c>
      <c r="F18" s="196"/>
      <c r="G18" s="196">
        <v>2825.75</v>
      </c>
      <c r="H18" s="199"/>
      <c r="I18" s="194">
        <f>(D18*100000/G18)/4</f>
        <v>168.09696540741396</v>
      </c>
      <c r="J18" s="309">
        <f t="shared" ref="J18:J38" si="3">(E18*100000/G18)</f>
        <v>0</v>
      </c>
      <c r="K18" s="33"/>
      <c r="L18" s="33"/>
      <c r="M18" s="202"/>
    </row>
    <row r="19" spans="1:13" ht="13.5" customHeight="1">
      <c r="A19" s="201" t="s">
        <v>40</v>
      </c>
      <c r="B19" s="137" t="s">
        <v>580</v>
      </c>
      <c r="C19" s="198"/>
      <c r="D19" s="244">
        <f>'ATR-I2.1'!D19-'ATR-I2.2'!D19</f>
        <v>0</v>
      </c>
      <c r="E19" s="244">
        <f>'ATR-I2.1'!E19-'ATR-I2.2'!E19</f>
        <v>0</v>
      </c>
      <c r="F19" s="196"/>
      <c r="G19" s="196">
        <v>14.25</v>
      </c>
      <c r="H19" s="199"/>
      <c r="I19" s="194">
        <f t="shared" ref="I19:I38" si="4">(D19*100000/G19)/4</f>
        <v>0</v>
      </c>
      <c r="J19" s="309">
        <f t="shared" si="3"/>
        <v>0</v>
      </c>
      <c r="K19" s="33"/>
      <c r="L19" s="33"/>
      <c r="M19" s="202"/>
    </row>
    <row r="20" spans="1:13" ht="13.5" customHeight="1">
      <c r="A20" s="201" t="s">
        <v>41</v>
      </c>
      <c r="B20" s="137" t="s">
        <v>589</v>
      </c>
      <c r="C20" s="198"/>
      <c r="D20" s="244">
        <f>'ATR-I2.1'!D20-'ATR-I2.2'!D20</f>
        <v>11</v>
      </c>
      <c r="E20" s="244">
        <f>'ATR-I2.1'!E20-'ATR-I2.2'!E20</f>
        <v>0</v>
      </c>
      <c r="F20" s="196"/>
      <c r="G20" s="196">
        <v>1993.5</v>
      </c>
      <c r="H20" s="199"/>
      <c r="I20" s="194">
        <f t="shared" si="4"/>
        <v>137.9483320792576</v>
      </c>
      <c r="J20" s="309">
        <f t="shared" si="3"/>
        <v>0</v>
      </c>
      <c r="K20" s="33"/>
      <c r="L20" s="33"/>
    </row>
    <row r="21" spans="1:13" s="34" customFormat="1" ht="13.5" customHeight="1">
      <c r="A21" s="201" t="s">
        <v>622</v>
      </c>
      <c r="B21" s="85" t="s">
        <v>623</v>
      </c>
      <c r="C21" s="203"/>
      <c r="D21" s="244">
        <f>'ATR-I2.1'!D21-'ATR-I2.2'!D21</f>
        <v>0</v>
      </c>
      <c r="E21" s="244">
        <f>'ATR-I2.1'!E21-'ATR-I2.2'!E21</f>
        <v>0</v>
      </c>
      <c r="F21" s="192"/>
      <c r="G21" s="196">
        <v>10</v>
      </c>
      <c r="H21" s="193"/>
      <c r="I21" s="194">
        <f t="shared" si="4"/>
        <v>0</v>
      </c>
      <c r="J21" s="309">
        <f t="shared" si="3"/>
        <v>0</v>
      </c>
      <c r="K21" s="33"/>
      <c r="L21" s="33"/>
    </row>
    <row r="22" spans="1:13" ht="13.5" customHeight="1">
      <c r="A22" s="201" t="s">
        <v>42</v>
      </c>
      <c r="B22" s="137" t="s">
        <v>3367</v>
      </c>
      <c r="C22" s="198"/>
      <c r="D22" s="244">
        <f>'ATR-I2.1'!D22-'ATR-I2.2'!D22</f>
        <v>0</v>
      </c>
      <c r="E22" s="244">
        <f>'ATR-I2.1'!E22-'ATR-I2.2'!E22</f>
        <v>0</v>
      </c>
      <c r="F22" s="196"/>
      <c r="G22" s="196">
        <v>23</v>
      </c>
      <c r="H22" s="199"/>
      <c r="I22" s="194">
        <f t="shared" si="4"/>
        <v>0</v>
      </c>
      <c r="J22" s="309">
        <f t="shared" si="3"/>
        <v>0</v>
      </c>
      <c r="K22" s="33"/>
      <c r="L22" s="33"/>
    </row>
    <row r="23" spans="1:13" ht="13.5" customHeight="1">
      <c r="A23" s="201" t="s">
        <v>43</v>
      </c>
      <c r="B23" s="137" t="s">
        <v>44</v>
      </c>
      <c r="C23" s="198"/>
      <c r="D23" s="244">
        <f>'ATR-I2.1'!D23-'ATR-I2.2'!D23</f>
        <v>23</v>
      </c>
      <c r="E23" s="244">
        <f>'ATR-I2.1'!E23-'ATR-I2.2'!E23</f>
        <v>0</v>
      </c>
      <c r="F23" s="196"/>
      <c r="G23" s="196">
        <v>2996.75</v>
      </c>
      <c r="H23" s="199"/>
      <c r="I23" s="194">
        <f t="shared" si="4"/>
        <v>191.87453074163676</v>
      </c>
      <c r="J23" s="309">
        <f t="shared" si="3"/>
        <v>0</v>
      </c>
      <c r="K23" s="33"/>
      <c r="L23" s="33"/>
    </row>
    <row r="24" spans="1:13" ht="13.5" customHeight="1">
      <c r="A24" s="201" t="s">
        <v>42</v>
      </c>
      <c r="B24" s="85" t="s">
        <v>3368</v>
      </c>
      <c r="C24" s="198"/>
      <c r="D24" s="244">
        <f>'ATR-I2.1'!D24-'ATR-I2.2'!D24</f>
        <v>17</v>
      </c>
      <c r="E24" s="244">
        <f>'ATR-I2.1'!E24-'ATR-I2.2'!E24</f>
        <v>0</v>
      </c>
      <c r="F24" s="196"/>
      <c r="G24" s="196">
        <v>5387.25</v>
      </c>
      <c r="H24" s="199"/>
      <c r="I24" s="194">
        <f t="shared" si="4"/>
        <v>78.889971692421923</v>
      </c>
      <c r="J24" s="309">
        <f t="shared" si="3"/>
        <v>0</v>
      </c>
      <c r="K24" s="33"/>
      <c r="L24" s="33"/>
    </row>
    <row r="25" spans="1:13" ht="13.5" customHeight="1">
      <c r="A25" s="201" t="s">
        <v>45</v>
      </c>
      <c r="B25" s="137" t="s">
        <v>639</v>
      </c>
      <c r="C25" s="198"/>
      <c r="D25" s="244">
        <f>'ATR-I2.1'!D25-'ATR-I2.2'!D25</f>
        <v>7</v>
      </c>
      <c r="E25" s="244">
        <f>'ATR-I2.1'!E25-'ATR-I2.2'!E25</f>
        <v>0</v>
      </c>
      <c r="F25" s="204"/>
      <c r="G25" s="196">
        <v>1032</v>
      </c>
      <c r="H25" s="204"/>
      <c r="I25" s="194">
        <f t="shared" si="4"/>
        <v>169.57364341085272</v>
      </c>
      <c r="J25" s="309">
        <f t="shared" si="3"/>
        <v>0</v>
      </c>
      <c r="K25" s="33"/>
      <c r="L25" s="33"/>
    </row>
    <row r="26" spans="1:13" s="34" customFormat="1" ht="13.5" customHeight="1">
      <c r="A26" s="201" t="s">
        <v>46</v>
      </c>
      <c r="B26" s="137" t="s">
        <v>646</v>
      </c>
      <c r="C26" s="203"/>
      <c r="D26" s="244">
        <f>'ATR-I2.1'!D26-'ATR-I2.2'!D26</f>
        <v>6</v>
      </c>
      <c r="E26" s="244">
        <v>0</v>
      </c>
      <c r="F26" s="192"/>
      <c r="G26" s="196">
        <v>2476.5</v>
      </c>
      <c r="H26" s="193"/>
      <c r="I26" s="194">
        <f t="shared" si="4"/>
        <v>60.569351907934582</v>
      </c>
      <c r="J26" s="309">
        <f t="shared" si="3"/>
        <v>0</v>
      </c>
      <c r="K26" s="33"/>
      <c r="L26" s="33"/>
    </row>
    <row r="27" spans="1:13" ht="13.5" customHeight="1">
      <c r="A27" s="201" t="s">
        <v>47</v>
      </c>
      <c r="B27" s="137" t="s">
        <v>650</v>
      </c>
      <c r="C27" s="198"/>
      <c r="D27" s="244">
        <f>'ATR-I2.1'!D27-'ATR-I2.2'!D27</f>
        <v>0</v>
      </c>
      <c r="E27" s="244">
        <f>'ATR-I2.1'!E27-'ATR-I2.2'!E27</f>
        <v>0</v>
      </c>
      <c r="F27" s="196"/>
      <c r="G27" s="196">
        <v>302.25</v>
      </c>
      <c r="H27" s="199"/>
      <c r="I27" s="194">
        <f t="shared" si="4"/>
        <v>0</v>
      </c>
      <c r="J27" s="309">
        <f t="shared" si="3"/>
        <v>0</v>
      </c>
      <c r="K27" s="33"/>
      <c r="L27" s="33"/>
    </row>
    <row r="28" spans="1:13" s="34" customFormat="1" ht="13.5" customHeight="1">
      <c r="A28" s="201" t="s">
        <v>48</v>
      </c>
      <c r="B28" s="137" t="s">
        <v>658</v>
      </c>
      <c r="C28" s="190"/>
      <c r="D28" s="244">
        <f>'ATR-I2.1'!D28-'ATR-I2.2'!D28</f>
        <v>0</v>
      </c>
      <c r="E28" s="244">
        <f>'ATR-I2.1'!E28-'ATR-I2.2'!E28</f>
        <v>0</v>
      </c>
      <c r="F28" s="192"/>
      <c r="G28" s="196">
        <v>420.25</v>
      </c>
      <c r="H28" s="193"/>
      <c r="I28" s="194">
        <f t="shared" si="4"/>
        <v>0</v>
      </c>
      <c r="J28" s="309">
        <f t="shared" si="3"/>
        <v>0</v>
      </c>
      <c r="K28" s="33"/>
      <c r="L28" s="33"/>
    </row>
    <row r="29" spans="1:13" ht="13.5" customHeight="1">
      <c r="A29" s="201" t="s">
        <v>53</v>
      </c>
      <c r="B29" s="137" t="s">
        <v>663</v>
      </c>
      <c r="C29" s="198"/>
      <c r="D29" s="244">
        <f>'ATR-I2.1'!D29-'ATR-I2.2'!D29</f>
        <v>0</v>
      </c>
      <c r="E29" s="244">
        <f>'ATR-I2.1'!E29-'ATR-I2.2'!E29</f>
        <v>0</v>
      </c>
      <c r="F29" s="196"/>
      <c r="G29" s="196">
        <v>184.25</v>
      </c>
      <c r="H29" s="199"/>
      <c r="I29" s="194">
        <f t="shared" si="4"/>
        <v>0</v>
      </c>
      <c r="J29" s="309">
        <f t="shared" si="3"/>
        <v>0</v>
      </c>
      <c r="K29" s="33"/>
      <c r="L29" s="33"/>
    </row>
    <row r="30" spans="1:13" s="34" customFormat="1" ht="13.5" customHeight="1">
      <c r="A30" s="201" t="s">
        <v>49</v>
      </c>
      <c r="B30" s="137" t="s">
        <v>664</v>
      </c>
      <c r="C30" s="197"/>
      <c r="D30" s="244">
        <f>'ATR-I2.1'!D30-'ATR-I2.2'!D30</f>
        <v>2</v>
      </c>
      <c r="E30" s="244">
        <f>'ATR-I2.1'!E30-'ATR-I2.2'!E30</f>
        <v>0</v>
      </c>
      <c r="F30" s="192"/>
      <c r="G30" s="196">
        <v>1962</v>
      </c>
      <c r="H30" s="193"/>
      <c r="I30" s="194">
        <f t="shared" si="4"/>
        <v>25.484199796126401</v>
      </c>
      <c r="J30" s="309">
        <f t="shared" si="3"/>
        <v>0</v>
      </c>
      <c r="K30" s="33"/>
      <c r="L30" s="33"/>
    </row>
    <row r="31" spans="1:13" ht="13.5" customHeight="1">
      <c r="A31" s="201" t="s">
        <v>50</v>
      </c>
      <c r="B31" s="137" t="s">
        <v>3369</v>
      </c>
      <c r="C31" s="198"/>
      <c r="D31" s="244">
        <f>'ATR-I2.1'!D31-'ATR-I2.2'!D31</f>
        <v>7</v>
      </c>
      <c r="E31" s="244">
        <f>'ATR-I2.1'!E31-'ATR-I2.2'!E31</f>
        <v>0</v>
      </c>
      <c r="F31" s="196"/>
      <c r="G31" s="196">
        <v>707.75</v>
      </c>
      <c r="H31" s="199"/>
      <c r="I31" s="194">
        <f t="shared" si="4"/>
        <v>247.26245143058989</v>
      </c>
      <c r="J31" s="309">
        <f t="shared" si="3"/>
        <v>0</v>
      </c>
      <c r="K31" s="33"/>
      <c r="L31" s="33"/>
    </row>
    <row r="32" spans="1:13" ht="13.5" customHeight="1">
      <c r="A32" s="201" t="s">
        <v>54</v>
      </c>
      <c r="B32" s="85" t="s">
        <v>3370</v>
      </c>
      <c r="C32" s="198"/>
      <c r="D32" s="244">
        <f>'ATR-I2.1'!D32-'ATR-I2.2'!D32</f>
        <v>0</v>
      </c>
      <c r="E32" s="244">
        <f>'ATR-I2.1'!E32-'ATR-I2.2'!E32</f>
        <v>0</v>
      </c>
      <c r="F32" s="196"/>
      <c r="G32" s="196">
        <v>5.75</v>
      </c>
      <c r="H32" s="199"/>
      <c r="I32" s="194">
        <f t="shared" si="4"/>
        <v>0</v>
      </c>
      <c r="J32" s="309">
        <f t="shared" si="3"/>
        <v>0</v>
      </c>
      <c r="K32" s="33"/>
      <c r="L32" s="33"/>
    </row>
    <row r="33" spans="1:12" ht="13.5" customHeight="1">
      <c r="A33" s="201" t="s">
        <v>55</v>
      </c>
      <c r="B33" s="137" t="s">
        <v>682</v>
      </c>
      <c r="C33" s="195"/>
      <c r="D33" s="244">
        <f>'ATR-I2.1'!D33-'ATR-I2.2'!D33</f>
        <v>2</v>
      </c>
      <c r="E33" s="244">
        <f>'ATR-I2.1'!E33-'ATR-I2.2'!E33</f>
        <v>0</v>
      </c>
      <c r="F33" s="204"/>
      <c r="G33" s="196">
        <v>705</v>
      </c>
      <c r="H33" s="204"/>
      <c r="I33" s="194">
        <f t="shared" si="4"/>
        <v>70.921985815602838</v>
      </c>
      <c r="J33" s="309">
        <f t="shared" si="3"/>
        <v>0</v>
      </c>
      <c r="K33" s="33"/>
      <c r="L33" s="33"/>
    </row>
    <row r="34" spans="1:12" s="34" customFormat="1" ht="13.5" customHeight="1">
      <c r="A34" s="201" t="s">
        <v>683</v>
      </c>
      <c r="B34" s="137" t="s">
        <v>684</v>
      </c>
      <c r="C34" s="197"/>
      <c r="D34" s="244">
        <f>'ATR-I2.1'!D34-'ATR-I2.2'!D34</f>
        <v>0</v>
      </c>
      <c r="E34" s="244">
        <f>'ATR-I2.1'!E34-'ATR-I2.2'!E34</f>
        <v>0</v>
      </c>
      <c r="F34" s="192"/>
      <c r="G34" s="196">
        <v>656.5</v>
      </c>
      <c r="H34" s="193"/>
      <c r="I34" s="194">
        <f t="shared" si="4"/>
        <v>0</v>
      </c>
      <c r="J34" s="309">
        <f t="shared" si="3"/>
        <v>0</v>
      </c>
      <c r="K34" s="33"/>
      <c r="L34" s="33"/>
    </row>
    <row r="35" spans="1:12" ht="13.5" customHeight="1">
      <c r="A35" s="201" t="s">
        <v>691</v>
      </c>
      <c r="B35" s="137" t="s">
        <v>3371</v>
      </c>
      <c r="C35" s="198"/>
      <c r="D35" s="244">
        <f>'ATR-I2.1'!D35-'ATR-I2.2'!D35</f>
        <v>2</v>
      </c>
      <c r="E35" s="244">
        <f>'ATR-I2.1'!E35-'ATR-I2.2'!E35</f>
        <v>0</v>
      </c>
      <c r="F35" s="196"/>
      <c r="G35" s="196">
        <v>475.5</v>
      </c>
      <c r="H35" s="199"/>
      <c r="I35" s="194">
        <f t="shared" si="4"/>
        <v>105.15247108307045</v>
      </c>
      <c r="J35" s="309">
        <f t="shared" si="3"/>
        <v>0</v>
      </c>
      <c r="K35" s="33"/>
      <c r="L35" s="33"/>
    </row>
    <row r="36" spans="1:12" s="34" customFormat="1" ht="13.5" customHeight="1">
      <c r="A36" s="201" t="s">
        <v>700</v>
      </c>
      <c r="B36" s="137" t="s">
        <v>701</v>
      </c>
      <c r="C36" s="203"/>
      <c r="D36" s="244">
        <f>'ATR-I2.1'!D36-'ATR-I2.2'!D36</f>
        <v>5</v>
      </c>
      <c r="E36" s="244">
        <f>'ATR-I2.1'!E36-'ATR-I2.2'!E36</f>
        <v>0</v>
      </c>
      <c r="F36" s="192"/>
      <c r="G36" s="196">
        <v>1390.25</v>
      </c>
      <c r="H36" s="193"/>
      <c r="I36" s="194">
        <f t="shared" si="4"/>
        <v>89.911886351375657</v>
      </c>
      <c r="J36" s="309">
        <f t="shared" si="3"/>
        <v>0</v>
      </c>
      <c r="K36" s="33"/>
      <c r="L36" s="33"/>
    </row>
    <row r="37" spans="1:12" ht="13.5" customHeight="1">
      <c r="A37" s="201" t="s">
        <v>706</v>
      </c>
      <c r="B37" s="85" t="s">
        <v>3372</v>
      </c>
      <c r="C37" s="198"/>
      <c r="D37" s="244">
        <f>'ATR-I2.1'!D37-'ATR-I2.2'!D37</f>
        <v>0</v>
      </c>
      <c r="E37" s="244">
        <f>'ATR-I2.1'!E37-'ATR-I2.2'!E37</f>
        <v>0</v>
      </c>
      <c r="F37" s="196"/>
      <c r="G37" s="196">
        <v>0</v>
      </c>
      <c r="H37" s="199"/>
      <c r="I37" s="194">
        <v>0</v>
      </c>
      <c r="J37" s="309">
        <v>0</v>
      </c>
      <c r="K37" s="33"/>
      <c r="L37" s="33"/>
    </row>
    <row r="38" spans="1:12" ht="13.5" customHeight="1">
      <c r="A38" s="201" t="s">
        <v>712</v>
      </c>
      <c r="B38" s="85" t="s">
        <v>713</v>
      </c>
      <c r="C38" s="198"/>
      <c r="D38" s="244">
        <f>'ATR-I2.1'!D38-'ATR-I2.2'!D38</f>
        <v>0</v>
      </c>
      <c r="E38" s="244">
        <f>'ATR-I2.1'!E38-'ATR-I2.2'!E38</f>
        <v>0</v>
      </c>
      <c r="F38" s="196"/>
      <c r="G38" s="196">
        <v>4</v>
      </c>
      <c r="H38" s="199"/>
      <c r="I38" s="194">
        <f t="shared" si="4"/>
        <v>0</v>
      </c>
      <c r="J38" s="309">
        <f t="shared" si="3"/>
        <v>0</v>
      </c>
      <c r="K38" s="33"/>
      <c r="L38" s="33"/>
    </row>
    <row r="39" spans="1:12" s="11" customFormat="1" ht="15" customHeight="1">
      <c r="A39" s="172" t="s">
        <v>149</v>
      </c>
      <c r="B39" s="205" t="s">
        <v>714</v>
      </c>
      <c r="C39" s="66"/>
      <c r="D39" s="66"/>
      <c r="E39" s="191"/>
      <c r="F39" s="66"/>
      <c r="G39" s="196"/>
      <c r="H39" s="199"/>
      <c r="I39" s="194" t="s">
        <v>3373</v>
      </c>
      <c r="J39" s="196" t="s">
        <v>3373</v>
      </c>
    </row>
    <row r="40" spans="1:12" s="11" customFormat="1" ht="9" customHeight="1">
      <c r="A40" s="206"/>
      <c r="B40" s="207"/>
      <c r="C40" s="208"/>
      <c r="D40" s="208"/>
      <c r="E40" s="208"/>
      <c r="F40" s="208"/>
      <c r="G40" s="208"/>
      <c r="H40" s="15"/>
    </row>
    <row r="41" spans="1:12" ht="18" customHeight="1">
      <c r="A41" s="357" t="s">
        <v>3494</v>
      </c>
      <c r="B41" s="357"/>
      <c r="C41" s="357"/>
      <c r="D41" s="357"/>
      <c r="E41" s="357"/>
      <c r="F41" s="357"/>
      <c r="G41" s="357"/>
      <c r="H41" s="357"/>
      <c r="I41" s="357"/>
      <c r="J41" s="209"/>
      <c r="K41" s="141"/>
    </row>
    <row r="42" spans="1:12" ht="24.75" customHeight="1">
      <c r="A42" s="358" t="s">
        <v>3495</v>
      </c>
      <c r="B42" s="358"/>
      <c r="C42" s="358"/>
      <c r="D42" s="358"/>
      <c r="E42" s="358"/>
      <c r="F42" s="358"/>
      <c r="G42" s="358"/>
      <c r="H42" s="358"/>
      <c r="I42" s="358"/>
      <c r="J42" s="228"/>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4140625" defaultRowHeight="15"/>
  <cols>
    <col min="1" max="16384" width="11.44140625" style="218"/>
  </cols>
  <sheetData>
    <row r="1" spans="1:9" ht="12.75" customHeight="1">
      <c r="A1" s="364" t="s">
        <v>33</v>
      </c>
      <c r="B1" s="364"/>
      <c r="C1" s="364"/>
      <c r="D1" s="364"/>
      <c r="E1" s="364"/>
      <c r="F1" s="364"/>
      <c r="G1" s="364"/>
      <c r="H1" s="364"/>
      <c r="I1" s="364"/>
    </row>
    <row r="3" spans="1:9" ht="12.75" customHeight="1">
      <c r="A3" s="364" t="s">
        <v>3622</v>
      </c>
      <c r="B3" s="364"/>
      <c r="C3" s="364"/>
      <c r="D3" s="364"/>
      <c r="E3" s="364"/>
      <c r="F3" s="364"/>
      <c r="G3" s="364"/>
      <c r="H3" s="364"/>
      <c r="I3" s="364"/>
    </row>
    <row r="5" spans="1:9" ht="151.94999999999999" customHeight="1">
      <c r="A5" s="365" t="s">
        <v>3623</v>
      </c>
      <c r="B5" s="366"/>
      <c r="C5" s="366"/>
      <c r="D5" s="366"/>
      <c r="E5" s="366"/>
      <c r="F5" s="366"/>
      <c r="G5" s="366"/>
      <c r="H5" s="366"/>
      <c r="I5" s="366"/>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3.2"/>
  <cols>
    <col min="1" max="1" width="7" style="101" customWidth="1"/>
    <col min="2" max="2" width="69.33203125" customWidth="1"/>
  </cols>
  <sheetData>
    <row r="1" spans="1:2" ht="20.100000000000001" customHeight="1">
      <c r="A1" s="367" t="s">
        <v>196</v>
      </c>
      <c r="B1" s="367"/>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68" t="s">
        <v>275</v>
      </c>
      <c r="B65" s="368"/>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67" t="s">
        <v>314</v>
      </c>
      <c r="B102" s="367"/>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67" t="s">
        <v>361</v>
      </c>
      <c r="B143" s="367"/>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67" t="s">
        <v>420</v>
      </c>
      <c r="B196" s="367"/>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69" t="s">
        <v>473</v>
      </c>
      <c r="B247" s="369"/>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67" t="s">
        <v>520</v>
      </c>
      <c r="B289" s="367"/>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3.2"/>
  <cols>
    <col min="1" max="1" width="21" customWidth="1"/>
    <col min="2" max="2" width="12.5546875" customWidth="1"/>
    <col min="3" max="3" width="39.88671875" customWidth="1"/>
    <col min="4" max="4" width="13.88671875" customWidth="1"/>
    <col min="5" max="5" width="43.88671875" customWidth="1"/>
    <col min="6" max="6" width="11.44140625" style="124"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8">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9">
        <v>56</v>
      </c>
      <c r="G54" s="106" t="s">
        <v>135</v>
      </c>
      <c r="H54" s="106" t="s">
        <v>1774</v>
      </c>
      <c r="I54" s="106" t="s">
        <v>1775</v>
      </c>
      <c r="J54" s="106" t="s">
        <v>1774</v>
      </c>
    </row>
    <row r="55" spans="1:10">
      <c r="A55" s="106"/>
      <c r="B55" s="106"/>
      <c r="C55" s="106"/>
      <c r="D55" s="106" t="s">
        <v>165</v>
      </c>
      <c r="E55" s="106" t="s">
        <v>652</v>
      </c>
      <c r="F55" s="119">
        <v>57</v>
      </c>
      <c r="G55" s="106" t="s">
        <v>259</v>
      </c>
      <c r="H55" s="106" t="s">
        <v>1776</v>
      </c>
      <c r="I55" s="106" t="s">
        <v>1777</v>
      </c>
      <c r="J55" s="106" t="s">
        <v>1776</v>
      </c>
    </row>
    <row r="56" spans="1:10">
      <c r="A56" s="106"/>
      <c r="B56" s="106"/>
      <c r="C56" s="106"/>
      <c r="D56" s="106" t="s">
        <v>165</v>
      </c>
      <c r="E56" s="106" t="s">
        <v>652</v>
      </c>
      <c r="F56" s="119">
        <v>58</v>
      </c>
      <c r="G56" s="106" t="s">
        <v>1778</v>
      </c>
      <c r="H56" s="106" t="s">
        <v>1779</v>
      </c>
      <c r="I56" s="106" t="s">
        <v>1780</v>
      </c>
      <c r="J56" s="106" t="s">
        <v>1781</v>
      </c>
    </row>
    <row r="57" spans="1:10">
      <c r="A57" s="106"/>
      <c r="B57" s="106"/>
      <c r="C57" s="106"/>
      <c r="D57" s="106" t="s">
        <v>165</v>
      </c>
      <c r="E57" s="106" t="s">
        <v>652</v>
      </c>
      <c r="F57" s="125">
        <v>59</v>
      </c>
      <c r="G57" s="106" t="s">
        <v>1778</v>
      </c>
      <c r="H57" s="106" t="s">
        <v>1779</v>
      </c>
      <c r="I57" s="106" t="s">
        <v>1782</v>
      </c>
      <c r="J57" s="106" t="s">
        <v>1783</v>
      </c>
    </row>
    <row r="58" spans="1:10">
      <c r="A58" s="106"/>
      <c r="B58" s="106"/>
      <c r="C58" s="106"/>
      <c r="D58" s="106" t="s">
        <v>165</v>
      </c>
      <c r="E58" s="106" t="s">
        <v>652</v>
      </c>
      <c r="F58" s="120">
        <v>60</v>
      </c>
      <c r="G58" s="106" t="s">
        <v>1778</v>
      </c>
      <c r="H58" s="106" t="s">
        <v>1779</v>
      </c>
      <c r="I58" s="106" t="s">
        <v>1784</v>
      </c>
      <c r="J58" s="106" t="s">
        <v>1785</v>
      </c>
    </row>
    <row r="59" spans="1:10">
      <c r="A59" s="106"/>
      <c r="B59" s="106"/>
      <c r="C59" s="106"/>
      <c r="D59" s="106" t="s">
        <v>653</v>
      </c>
      <c r="E59" s="106" t="s">
        <v>654</v>
      </c>
      <c r="F59" s="119">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6" t="s">
        <v>103</v>
      </c>
      <c r="H631" s="127" t="s">
        <v>714</v>
      </c>
      <c r="I631" s="126" t="s">
        <v>3245</v>
      </c>
      <c r="J631" s="127"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4140625" defaultRowHeight="13.8"/>
  <cols>
    <col min="1" max="1" width="11.44140625" style="112"/>
    <col min="2" max="16384" width="11.441406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4140625" defaultRowHeight="13.2"/>
  <cols>
    <col min="1" max="1" width="3.5546875" style="11" customWidth="1"/>
    <col min="2" max="2" width="7.88671875" style="11" customWidth="1"/>
    <col min="3" max="3" width="3" style="11" customWidth="1"/>
    <col min="4" max="4" width="20" style="11" customWidth="1"/>
    <col min="5" max="9" width="11.44140625" style="11"/>
    <col min="10" max="10" width="16" style="11" customWidth="1"/>
    <col min="11" max="16384" width="11.44140625" style="11"/>
  </cols>
  <sheetData>
    <row r="1" spans="1:10" ht="15.75" customHeight="1">
      <c r="A1" s="327" t="s">
        <v>33</v>
      </c>
      <c r="B1" s="380"/>
      <c r="C1" s="380"/>
      <c r="D1" s="380"/>
      <c r="E1" s="380"/>
      <c r="I1" s="180"/>
    </row>
    <row r="2" spans="1:10" ht="56.25" customHeight="1"/>
    <row r="3" spans="1:10" ht="17.25" customHeight="1">
      <c r="A3" s="381" t="s">
        <v>1648</v>
      </c>
      <c r="B3" s="379"/>
      <c r="C3" s="379"/>
      <c r="D3" s="379"/>
      <c r="E3" s="379"/>
      <c r="F3" s="379"/>
      <c r="G3" s="379"/>
      <c r="H3" s="379"/>
      <c r="I3" s="379"/>
    </row>
    <row r="5" spans="1:10" ht="18.75" customHeight="1">
      <c r="A5" s="378" t="s">
        <v>1649</v>
      </c>
      <c r="B5" s="379"/>
      <c r="C5" s="379"/>
      <c r="D5" s="379"/>
      <c r="E5" s="379"/>
      <c r="F5" s="379"/>
      <c r="G5" s="379"/>
      <c r="H5" s="379"/>
      <c r="I5" s="379"/>
    </row>
    <row r="6" spans="1:10" ht="54" customHeight="1">
      <c r="A6" s="373" t="s">
        <v>3468</v>
      </c>
      <c r="B6" s="371"/>
      <c r="C6" s="371"/>
      <c r="D6" s="371"/>
      <c r="E6" s="371"/>
      <c r="F6" s="371"/>
      <c r="G6" s="371"/>
      <c r="H6" s="371"/>
      <c r="I6" s="371"/>
    </row>
    <row r="7" spans="1:10" ht="59.25" customHeight="1">
      <c r="A7" s="382" t="s">
        <v>3469</v>
      </c>
      <c r="B7" s="371"/>
      <c r="C7" s="371"/>
      <c r="D7" s="371"/>
      <c r="E7" s="371"/>
      <c r="F7" s="371"/>
      <c r="G7" s="371"/>
      <c r="H7" s="371"/>
      <c r="I7" s="371"/>
    </row>
    <row r="8" spans="1:10" ht="18.75" customHeight="1">
      <c r="A8" s="378" t="s">
        <v>1650</v>
      </c>
      <c r="B8" s="379"/>
      <c r="C8" s="379"/>
      <c r="D8" s="379"/>
      <c r="E8" s="379"/>
      <c r="F8" s="379"/>
      <c r="G8" s="379"/>
      <c r="H8" s="379"/>
      <c r="I8" s="379"/>
    </row>
    <row r="9" spans="1:10" ht="61.5" customHeight="1">
      <c r="A9" s="373" t="s">
        <v>1651</v>
      </c>
      <c r="B9" s="371"/>
      <c r="C9" s="371"/>
      <c r="D9" s="371"/>
      <c r="E9" s="371"/>
      <c r="F9" s="371"/>
      <c r="G9" s="371"/>
      <c r="H9" s="371"/>
      <c r="I9" s="371"/>
    </row>
    <row r="10" spans="1:10" ht="48.75" customHeight="1">
      <c r="A10" s="373" t="s">
        <v>3470</v>
      </c>
      <c r="B10" s="371"/>
      <c r="C10" s="371"/>
      <c r="D10" s="371"/>
      <c r="E10" s="371"/>
      <c r="F10" s="371"/>
      <c r="G10" s="371"/>
      <c r="H10" s="371"/>
      <c r="I10" s="371"/>
    </row>
    <row r="11" spans="1:10" ht="46.5" customHeight="1">
      <c r="A11" s="373" t="s">
        <v>1652</v>
      </c>
      <c r="B11" s="371"/>
      <c r="C11" s="371"/>
      <c r="D11" s="371"/>
      <c r="E11" s="371"/>
      <c r="F11" s="371"/>
      <c r="G11" s="371"/>
      <c r="H11" s="371"/>
      <c r="I11" s="371"/>
    </row>
    <row r="12" spans="1:10" ht="18" customHeight="1">
      <c r="A12" s="374" t="s">
        <v>1653</v>
      </c>
      <c r="B12" s="371"/>
      <c r="C12" s="371"/>
      <c r="D12" s="371"/>
      <c r="E12" s="371"/>
      <c r="F12" s="371"/>
      <c r="G12" s="371"/>
      <c r="H12" s="371"/>
      <c r="I12" s="371"/>
    </row>
    <row r="13" spans="1:10" ht="219.75" customHeight="1">
      <c r="B13" s="372" t="s">
        <v>3471</v>
      </c>
      <c r="C13" s="374"/>
      <c r="D13" s="374"/>
      <c r="E13" s="374"/>
      <c r="F13" s="374"/>
      <c r="G13" s="374"/>
      <c r="H13" s="374"/>
      <c r="I13" s="374"/>
    </row>
    <row r="14" spans="1:10" ht="45" customHeight="1">
      <c r="A14" s="375"/>
      <c r="B14" s="371"/>
      <c r="C14" s="371"/>
      <c r="D14" s="371"/>
      <c r="E14" s="371"/>
      <c r="F14" s="371"/>
      <c r="G14" s="371"/>
      <c r="H14" s="371"/>
      <c r="I14" s="371"/>
    </row>
    <row r="15" spans="1:10" ht="18.75" customHeight="1">
      <c r="A15" s="370" t="s">
        <v>3472</v>
      </c>
      <c r="B15" s="371"/>
      <c r="C15" s="371"/>
      <c r="D15" s="371"/>
      <c r="E15" s="371"/>
      <c r="F15" s="371"/>
      <c r="G15" s="371"/>
      <c r="H15" s="371"/>
      <c r="I15" s="371"/>
      <c r="J15" s="227" t="s">
        <v>102</v>
      </c>
    </row>
    <row r="16" spans="1:10" ht="39" customHeight="1">
      <c r="A16" s="376" t="s">
        <v>3473</v>
      </c>
      <c r="B16" s="371"/>
      <c r="C16" s="371"/>
      <c r="D16" s="371"/>
      <c r="E16" s="371"/>
      <c r="F16" s="371"/>
      <c r="G16" s="371"/>
      <c r="H16" s="371"/>
      <c r="I16" s="371"/>
    </row>
    <row r="17" spans="1:10" ht="61.5" customHeight="1">
      <c r="D17" s="231"/>
      <c r="E17" s="377"/>
      <c r="F17" s="377"/>
      <c r="G17" s="377"/>
      <c r="H17" s="377"/>
      <c r="I17" s="377"/>
    </row>
    <row r="18" spans="1:10" ht="30" customHeight="1">
      <c r="A18" s="373" t="s">
        <v>3474</v>
      </c>
      <c r="B18" s="375"/>
      <c r="C18" s="375"/>
      <c r="D18" s="375"/>
      <c r="E18" s="375"/>
      <c r="F18" s="375"/>
      <c r="G18" s="375"/>
      <c r="H18" s="375"/>
      <c r="I18" s="375"/>
    </row>
    <row r="19" spans="1:10" ht="174" customHeight="1">
      <c r="A19" s="229"/>
      <c r="B19" s="372" t="s">
        <v>1654</v>
      </c>
      <c r="C19" s="373"/>
      <c r="D19" s="373"/>
      <c r="E19" s="373"/>
      <c r="F19" s="373"/>
      <c r="G19" s="373"/>
      <c r="H19" s="373"/>
      <c r="I19" s="373"/>
      <c r="J19" s="113"/>
    </row>
    <row r="20" spans="1:10" ht="39" customHeight="1">
      <c r="A20" s="373" t="s">
        <v>1655</v>
      </c>
      <c r="B20" s="375"/>
      <c r="C20" s="375"/>
      <c r="D20" s="375"/>
      <c r="E20" s="375"/>
      <c r="F20" s="375"/>
      <c r="G20" s="375"/>
      <c r="H20" s="375"/>
      <c r="I20" s="375"/>
    </row>
    <row r="21" spans="1:10" ht="94.5" customHeight="1">
      <c r="A21" s="376" t="s">
        <v>3475</v>
      </c>
      <c r="B21" s="371"/>
      <c r="C21" s="371"/>
      <c r="D21" s="371"/>
      <c r="E21" s="371"/>
      <c r="F21" s="371"/>
      <c r="G21" s="371"/>
      <c r="H21" s="371"/>
      <c r="I21" s="371"/>
    </row>
    <row r="22" spans="1:10" ht="199.5" customHeight="1">
      <c r="B22" s="372" t="s">
        <v>3476</v>
      </c>
      <c r="C22" s="373"/>
      <c r="D22" s="373"/>
      <c r="E22" s="373"/>
      <c r="F22" s="373"/>
      <c r="G22" s="373"/>
      <c r="H22" s="373"/>
      <c r="I22" s="373"/>
    </row>
    <row r="23" spans="1:10" ht="45" customHeight="1">
      <c r="B23" s="230"/>
      <c r="C23" s="229"/>
      <c r="D23" s="229"/>
      <c r="E23" s="229"/>
      <c r="F23" s="229"/>
      <c r="G23" s="229"/>
      <c r="H23" s="229"/>
      <c r="I23" s="229"/>
    </row>
    <row r="24" spans="1:10" ht="18.75" customHeight="1">
      <c r="A24" s="370" t="s">
        <v>1656</v>
      </c>
      <c r="B24" s="371"/>
      <c r="C24" s="371"/>
      <c r="D24" s="371"/>
      <c r="E24" s="371"/>
      <c r="F24" s="371"/>
      <c r="G24" s="371"/>
      <c r="H24" s="371"/>
      <c r="I24" s="371"/>
    </row>
    <row r="25" spans="1:10" ht="70.5" customHeight="1">
      <c r="B25" s="372" t="s">
        <v>3477</v>
      </c>
      <c r="C25" s="373"/>
      <c r="D25" s="373"/>
      <c r="E25" s="373"/>
      <c r="F25" s="373"/>
      <c r="G25" s="373"/>
      <c r="H25" s="373"/>
      <c r="I25" s="373"/>
    </row>
    <row r="26" spans="1:10" ht="60.75" customHeight="1">
      <c r="B26" s="372" t="s">
        <v>3478</v>
      </c>
      <c r="C26" s="374"/>
      <c r="D26" s="374"/>
      <c r="E26" s="374"/>
      <c r="F26" s="374"/>
      <c r="G26" s="374"/>
      <c r="H26" s="374"/>
      <c r="I26" s="374"/>
    </row>
  </sheetData>
  <mergeCells count="23">
    <mergeCell ref="A1:E1"/>
    <mergeCell ref="A3:I3"/>
    <mergeCell ref="A5:I5"/>
    <mergeCell ref="A6:I6"/>
    <mergeCell ref="A7:I7"/>
    <mergeCell ref="A8:I8"/>
    <mergeCell ref="A9:I9"/>
    <mergeCell ref="A10:I10"/>
    <mergeCell ref="A11:I11"/>
    <mergeCell ref="A12:I12"/>
    <mergeCell ref="B13:I13"/>
    <mergeCell ref="A14:I14"/>
    <mergeCell ref="A15:I15"/>
    <mergeCell ref="A16:I16"/>
    <mergeCell ref="E17:I17"/>
    <mergeCell ref="A24:I24"/>
    <mergeCell ref="B25:I25"/>
    <mergeCell ref="B26:I26"/>
    <mergeCell ref="A18:I18"/>
    <mergeCell ref="B19:I19"/>
    <mergeCell ref="A20:I20"/>
    <mergeCell ref="A21:I21"/>
    <mergeCell ref="B22:I22"/>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M116"/>
  <sheetViews>
    <sheetView zoomScaleNormal="100" workbookViewId="0">
      <selection activeCell="B74" sqref="B74"/>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27" t="s">
        <v>33</v>
      </c>
      <c r="B1" s="328"/>
      <c r="C1" s="329"/>
      <c r="D1" s="1"/>
      <c r="E1" s="339" t="s">
        <v>102</v>
      </c>
      <c r="F1" s="339"/>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3456</v>
      </c>
      <c r="B4" s="43"/>
      <c r="C4" s="5"/>
      <c r="D4" s="5"/>
      <c r="E4" s="5"/>
      <c r="F4" s="5"/>
      <c r="G4" s="6"/>
    </row>
    <row r="5" spans="1:7" s="8" customFormat="1" ht="6" customHeight="1">
      <c r="A5" s="49"/>
      <c r="B5" s="50"/>
      <c r="C5" s="7"/>
      <c r="D5" s="7"/>
      <c r="E5" s="7"/>
      <c r="F5" s="7"/>
    </row>
    <row r="6" spans="1:7" s="8" customFormat="1" ht="15" customHeight="1" thickBot="1">
      <c r="A6" s="334" t="s">
        <v>3649</v>
      </c>
      <c r="B6" s="335"/>
      <c r="C6" s="9"/>
      <c r="D6" s="9"/>
    </row>
    <row r="7" spans="1:7" s="2" customFormat="1" ht="21.75" customHeight="1">
      <c r="A7" s="51"/>
      <c r="B7" s="336"/>
      <c r="C7" s="338"/>
      <c r="D7" s="338"/>
      <c r="E7" s="338"/>
      <c r="F7" s="225"/>
    </row>
    <row r="8" spans="1:7" s="2" customFormat="1" ht="21.75" customHeight="1">
      <c r="A8" s="52"/>
      <c r="B8" s="337"/>
      <c r="C8" s="45" t="s">
        <v>35</v>
      </c>
      <c r="D8" s="45" t="s">
        <v>36</v>
      </c>
      <c r="E8" s="45" t="s">
        <v>37</v>
      </c>
      <c r="F8" s="45" t="s">
        <v>38</v>
      </c>
    </row>
    <row r="9" spans="1:7" s="8" customFormat="1" ht="26.25" customHeight="1">
      <c r="A9" s="53"/>
      <c r="B9" s="54" t="s">
        <v>38</v>
      </c>
      <c r="C9" s="114">
        <f>SUM(C12:C15)</f>
        <v>1743</v>
      </c>
      <c r="D9" s="114">
        <f t="shared" ref="D9:F9" si="0">SUM(D12:D15)</f>
        <v>6</v>
      </c>
      <c r="E9" s="114">
        <f t="shared" si="0"/>
        <v>1</v>
      </c>
      <c r="F9" s="114">
        <f t="shared" si="0"/>
        <v>1750</v>
      </c>
      <c r="G9" s="10"/>
    </row>
    <row r="10" spans="1:7" s="8" customFormat="1" ht="11.25" customHeight="1">
      <c r="A10" s="53"/>
      <c r="B10" s="55"/>
      <c r="C10" s="115"/>
      <c r="D10" s="115"/>
      <c r="E10" s="115"/>
      <c r="F10" s="115"/>
      <c r="G10" s="10"/>
    </row>
    <row r="11" spans="1:7" s="8" customFormat="1" ht="13.5" customHeight="1">
      <c r="A11" s="53"/>
      <c r="B11" s="55" t="s">
        <v>9</v>
      </c>
      <c r="C11" s="115"/>
      <c r="D11" s="115"/>
      <c r="E11" s="115"/>
      <c r="F11" s="115"/>
      <c r="G11" s="10"/>
    </row>
    <row r="12" spans="1:7" s="8" customFormat="1" ht="13.5" customHeight="1">
      <c r="A12" s="56"/>
      <c r="B12" s="57" t="s">
        <v>5</v>
      </c>
      <c r="C12" s="116">
        <f>C18+C19+C20</f>
        <v>68</v>
      </c>
      <c r="D12" s="116">
        <f t="shared" ref="D12:F12" si="1">D18+D19+D20</f>
        <v>2</v>
      </c>
      <c r="E12" s="116">
        <f t="shared" si="1"/>
        <v>0</v>
      </c>
      <c r="F12" s="115">
        <f t="shared" si="1"/>
        <v>70</v>
      </c>
    </row>
    <row r="13" spans="1:7" s="8" customFormat="1" ht="13.5" customHeight="1">
      <c r="A13" s="56"/>
      <c r="B13" s="57" t="s">
        <v>6</v>
      </c>
      <c r="C13" s="116">
        <f>SUM(C21:C42)</f>
        <v>423</v>
      </c>
      <c r="D13" s="116">
        <f t="shared" ref="D13:F13" si="2">SUM(D21:D42)</f>
        <v>1</v>
      </c>
      <c r="E13" s="116">
        <f t="shared" si="2"/>
        <v>0</v>
      </c>
      <c r="F13" s="115">
        <f t="shared" si="2"/>
        <v>424</v>
      </c>
    </row>
    <row r="14" spans="1:7" s="8" customFormat="1" ht="13.5" customHeight="1">
      <c r="A14" s="56"/>
      <c r="B14" s="57" t="s">
        <v>44</v>
      </c>
      <c r="C14" s="116">
        <f>SUM(C43:C45)</f>
        <v>194</v>
      </c>
      <c r="D14" s="116">
        <f t="shared" ref="D14:F14" si="3">SUM(D43:D45)</f>
        <v>2</v>
      </c>
      <c r="E14" s="116">
        <f t="shared" si="3"/>
        <v>0</v>
      </c>
      <c r="F14" s="115">
        <f t="shared" si="3"/>
        <v>196</v>
      </c>
    </row>
    <row r="15" spans="1:7" s="8" customFormat="1" ht="13.5" customHeight="1">
      <c r="A15" s="56"/>
      <c r="B15" s="57" t="s">
        <v>7</v>
      </c>
      <c r="C15" s="116">
        <f>SUM(C46:C100)</f>
        <v>1058</v>
      </c>
      <c r="D15" s="116">
        <f t="shared" ref="D15:F15" si="4">SUM(D46:D100)</f>
        <v>1</v>
      </c>
      <c r="E15" s="116">
        <f t="shared" si="4"/>
        <v>1</v>
      </c>
      <c r="F15" s="115">
        <f t="shared" si="4"/>
        <v>1060</v>
      </c>
    </row>
    <row r="16" spans="1:7" s="8" customFormat="1" ht="9" customHeight="1">
      <c r="A16" s="56"/>
      <c r="B16" s="57"/>
      <c r="C16" s="242"/>
      <c r="D16" s="242"/>
      <c r="E16" s="242"/>
      <c r="F16" s="242"/>
    </row>
    <row r="17" spans="1:65" s="8" customFormat="1" ht="13.5" customHeight="1">
      <c r="A17" s="56"/>
      <c r="B17" s="55" t="s">
        <v>10</v>
      </c>
      <c r="C17" s="242"/>
      <c r="D17" s="242"/>
      <c r="E17" s="242"/>
      <c r="F17" s="242"/>
    </row>
    <row r="18" spans="1:65" s="88" customFormat="1" ht="15" customHeight="1">
      <c r="A18" s="58"/>
      <c r="B18" s="57" t="s">
        <v>3510</v>
      </c>
      <c r="C18" s="116">
        <v>62</v>
      </c>
      <c r="D18" s="116">
        <v>0</v>
      </c>
      <c r="E18" s="57">
        <v>0</v>
      </c>
      <c r="F18" s="156">
        <f t="shared" ref="F18:F72" si="5">SUM(C18:E18)</f>
        <v>62</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row>
    <row r="19" spans="1:65" s="88" customFormat="1" ht="15" customHeight="1">
      <c r="A19" s="58"/>
      <c r="B19" s="57" t="s">
        <v>3511</v>
      </c>
      <c r="C19" s="116">
        <v>2</v>
      </c>
      <c r="D19" s="116">
        <v>2</v>
      </c>
      <c r="E19" s="57">
        <v>0</v>
      </c>
      <c r="F19" s="156">
        <f t="shared" si="5"/>
        <v>4</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row>
    <row r="20" spans="1:65" s="88" customFormat="1" ht="15" customHeight="1">
      <c r="A20" s="58"/>
      <c r="B20" s="57" t="s">
        <v>3512</v>
      </c>
      <c r="C20" s="116">
        <v>4</v>
      </c>
      <c r="D20" s="116">
        <v>0</v>
      </c>
      <c r="E20" s="57">
        <v>0</v>
      </c>
      <c r="F20" s="156">
        <f t="shared" si="5"/>
        <v>4</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row>
    <row r="21" spans="1:65" s="88" customFormat="1" ht="15" customHeight="1">
      <c r="A21" s="58"/>
      <c r="B21" s="57" t="s">
        <v>3513</v>
      </c>
      <c r="C21" s="116">
        <v>6</v>
      </c>
      <c r="D21" s="116">
        <v>0</v>
      </c>
      <c r="E21" s="57">
        <v>0</v>
      </c>
      <c r="F21" s="156">
        <f t="shared" si="5"/>
        <v>6</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row>
    <row r="22" spans="1:65" s="88" customFormat="1" ht="15" customHeight="1">
      <c r="A22" s="58"/>
      <c r="B22" s="57" t="s">
        <v>3514</v>
      </c>
      <c r="C22" s="116">
        <v>104</v>
      </c>
      <c r="D22" s="116">
        <v>0</v>
      </c>
      <c r="E22" s="57">
        <v>0</v>
      </c>
      <c r="F22" s="156">
        <f t="shared" si="5"/>
        <v>104</v>
      </c>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row>
    <row r="23" spans="1:65" s="88" customFormat="1" ht="15" customHeight="1">
      <c r="A23" s="58"/>
      <c r="B23" s="57" t="s">
        <v>3515</v>
      </c>
      <c r="C23" s="116">
        <v>25</v>
      </c>
      <c r="D23" s="116">
        <v>0</v>
      </c>
      <c r="E23" s="57">
        <v>0</v>
      </c>
      <c r="F23" s="156">
        <f t="shared" si="5"/>
        <v>25</v>
      </c>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row>
    <row r="24" spans="1:65" s="88" customFormat="1" ht="15" customHeight="1">
      <c r="A24" s="58"/>
      <c r="B24" s="57" t="s">
        <v>3516</v>
      </c>
      <c r="C24" s="116">
        <v>7</v>
      </c>
      <c r="D24" s="116">
        <v>0</v>
      </c>
      <c r="E24" s="57">
        <v>0</v>
      </c>
      <c r="F24" s="156">
        <f t="shared" si="5"/>
        <v>7</v>
      </c>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row>
    <row r="25" spans="1:65" s="88" customFormat="1" ht="15" customHeight="1">
      <c r="A25" s="58"/>
      <c r="B25" s="57" t="s">
        <v>3517</v>
      </c>
      <c r="C25" s="116">
        <v>32</v>
      </c>
      <c r="D25" s="116">
        <v>0</v>
      </c>
      <c r="E25" s="57">
        <v>0</v>
      </c>
      <c r="F25" s="156">
        <f t="shared" si="5"/>
        <v>32</v>
      </c>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row>
    <row r="26" spans="1:65" s="88" customFormat="1" ht="15" customHeight="1">
      <c r="A26" s="58"/>
      <c r="B26" s="57" t="s">
        <v>3518</v>
      </c>
      <c r="C26" s="116">
        <v>28</v>
      </c>
      <c r="D26" s="116">
        <v>0</v>
      </c>
      <c r="E26" s="57">
        <v>0</v>
      </c>
      <c r="F26" s="156">
        <f t="shared" si="5"/>
        <v>28</v>
      </c>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row>
    <row r="27" spans="1:65" s="88" customFormat="1" ht="15" customHeight="1">
      <c r="A27" s="58"/>
      <c r="B27" s="57" t="s">
        <v>3519</v>
      </c>
      <c r="C27" s="116">
        <v>8</v>
      </c>
      <c r="D27" s="116">
        <v>0</v>
      </c>
      <c r="E27" s="57">
        <v>0</v>
      </c>
      <c r="F27" s="156">
        <f t="shared" si="5"/>
        <v>8</v>
      </c>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row>
    <row r="28" spans="1:65" s="88" customFormat="1" ht="15" customHeight="1">
      <c r="A28" s="58"/>
      <c r="B28" s="57" t="s">
        <v>3520</v>
      </c>
      <c r="C28" s="116">
        <v>5</v>
      </c>
      <c r="D28" s="116">
        <v>0</v>
      </c>
      <c r="E28" s="57">
        <v>0</v>
      </c>
      <c r="F28" s="156">
        <f t="shared" si="5"/>
        <v>5</v>
      </c>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row>
    <row r="29" spans="1:65" s="88" customFormat="1" ht="15" customHeight="1">
      <c r="A29" s="58"/>
      <c r="B29" s="57" t="s">
        <v>3521</v>
      </c>
      <c r="C29" s="116">
        <v>1</v>
      </c>
      <c r="D29" s="116">
        <v>0</v>
      </c>
      <c r="E29" s="57">
        <v>0</v>
      </c>
      <c r="F29" s="156">
        <f t="shared" si="5"/>
        <v>1</v>
      </c>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row>
    <row r="30" spans="1:65" s="88" customFormat="1" ht="15" customHeight="1">
      <c r="A30" s="58"/>
      <c r="B30" s="57" t="s">
        <v>3522</v>
      </c>
      <c r="C30" s="116">
        <v>21</v>
      </c>
      <c r="D30" s="116">
        <v>0</v>
      </c>
      <c r="E30" s="57">
        <v>0</v>
      </c>
      <c r="F30" s="156">
        <f t="shared" si="5"/>
        <v>21</v>
      </c>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row>
    <row r="31" spans="1:65" s="88" customFormat="1" ht="15" customHeight="1">
      <c r="A31" s="58"/>
      <c r="B31" s="57" t="s">
        <v>3523</v>
      </c>
      <c r="C31" s="116">
        <v>21</v>
      </c>
      <c r="D31" s="116">
        <v>0</v>
      </c>
      <c r="E31" s="57">
        <v>0</v>
      </c>
      <c r="F31" s="156">
        <f t="shared" si="5"/>
        <v>21</v>
      </c>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row>
    <row r="32" spans="1:65" s="88" customFormat="1" ht="15" customHeight="1">
      <c r="A32" s="58"/>
      <c r="B32" s="57" t="s">
        <v>3524</v>
      </c>
      <c r="C32" s="116">
        <v>6</v>
      </c>
      <c r="D32" s="116">
        <v>1</v>
      </c>
      <c r="E32" s="57">
        <v>0</v>
      </c>
      <c r="F32" s="156">
        <f t="shared" si="5"/>
        <v>7</v>
      </c>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row>
    <row r="33" spans="1:65" s="88" customFormat="1" ht="15" customHeight="1">
      <c r="A33" s="58"/>
      <c r="B33" s="57" t="s">
        <v>3525</v>
      </c>
      <c r="C33" s="116">
        <v>60</v>
      </c>
      <c r="D33" s="116">
        <v>0</v>
      </c>
      <c r="E33" s="57">
        <v>0</v>
      </c>
      <c r="F33" s="156">
        <f t="shared" si="5"/>
        <v>60</v>
      </c>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row>
    <row r="34" spans="1:65" s="88" customFormat="1" ht="15" customHeight="1">
      <c r="A34" s="58"/>
      <c r="B34" s="57" t="s">
        <v>3526</v>
      </c>
      <c r="C34" s="116">
        <v>2</v>
      </c>
      <c r="D34" s="116">
        <v>0</v>
      </c>
      <c r="E34" s="57">
        <v>0</v>
      </c>
      <c r="F34" s="156">
        <f t="shared" si="5"/>
        <v>2</v>
      </c>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row>
    <row r="35" spans="1:65" s="88" customFormat="1" ht="15" customHeight="1">
      <c r="A35" s="58"/>
      <c r="B35" s="57" t="s">
        <v>3527</v>
      </c>
      <c r="C35" s="116">
        <v>20</v>
      </c>
      <c r="D35" s="116">
        <v>0</v>
      </c>
      <c r="E35" s="57">
        <v>0</v>
      </c>
      <c r="F35" s="156">
        <f t="shared" si="5"/>
        <v>20</v>
      </c>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row>
    <row r="36" spans="1:65" s="88" customFormat="1" ht="15" customHeight="1">
      <c r="A36" s="58"/>
      <c r="B36" s="57" t="s">
        <v>3528</v>
      </c>
      <c r="C36" s="116">
        <v>15</v>
      </c>
      <c r="D36" s="116">
        <v>0</v>
      </c>
      <c r="E36" s="57">
        <v>0</v>
      </c>
      <c r="F36" s="156">
        <f t="shared" si="5"/>
        <v>15</v>
      </c>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row>
    <row r="37" spans="1:65" s="88" customFormat="1" ht="15" customHeight="1">
      <c r="A37" s="58"/>
      <c r="B37" s="57" t="s">
        <v>3627</v>
      </c>
      <c r="C37" s="116">
        <v>6</v>
      </c>
      <c r="D37" s="116">
        <v>0</v>
      </c>
      <c r="E37" s="57">
        <v>0</v>
      </c>
      <c r="F37" s="156">
        <f t="shared" si="5"/>
        <v>6</v>
      </c>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row>
    <row r="38" spans="1:65" s="88" customFormat="1" ht="15" customHeight="1">
      <c r="A38" s="58"/>
      <c r="B38" s="57" t="s">
        <v>3529</v>
      </c>
      <c r="C38" s="116">
        <v>23</v>
      </c>
      <c r="D38" s="116">
        <v>0</v>
      </c>
      <c r="E38" s="57">
        <v>0</v>
      </c>
      <c r="F38" s="156">
        <f t="shared" si="5"/>
        <v>23</v>
      </c>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row>
    <row r="39" spans="1:65" s="88" customFormat="1" ht="15" customHeight="1">
      <c r="A39" s="58"/>
      <c r="B39" s="57" t="s">
        <v>3530</v>
      </c>
      <c r="C39" s="116">
        <v>10</v>
      </c>
      <c r="D39" s="116">
        <v>0</v>
      </c>
      <c r="E39" s="57">
        <v>0</v>
      </c>
      <c r="F39" s="156">
        <f t="shared" si="5"/>
        <v>10</v>
      </c>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row>
    <row r="40" spans="1:65" s="88" customFormat="1" ht="15" customHeight="1">
      <c r="A40" s="58"/>
      <c r="B40" s="57" t="s">
        <v>3531</v>
      </c>
      <c r="C40" s="116">
        <v>2</v>
      </c>
      <c r="D40" s="116">
        <v>0</v>
      </c>
      <c r="E40" s="57">
        <v>0</v>
      </c>
      <c r="F40" s="156">
        <f t="shared" si="5"/>
        <v>2</v>
      </c>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row>
    <row r="41" spans="1:65" s="88" customFormat="1" ht="15" customHeight="1">
      <c r="A41" s="58"/>
      <c r="B41" s="57" t="s">
        <v>3559</v>
      </c>
      <c r="C41" s="116">
        <v>3</v>
      </c>
      <c r="D41" s="116">
        <v>0</v>
      </c>
      <c r="E41" s="57">
        <v>0</v>
      </c>
      <c r="F41" s="156">
        <f t="shared" si="5"/>
        <v>3</v>
      </c>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row>
    <row r="42" spans="1:65" s="88" customFormat="1" ht="15" customHeight="1">
      <c r="A42" s="58"/>
      <c r="B42" s="57" t="s">
        <v>3532</v>
      </c>
      <c r="C42" s="116">
        <v>18</v>
      </c>
      <c r="D42" s="116">
        <v>0</v>
      </c>
      <c r="E42" s="57">
        <v>0</v>
      </c>
      <c r="F42" s="156">
        <f t="shared" si="5"/>
        <v>18</v>
      </c>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row>
    <row r="43" spans="1:65" s="88" customFormat="1" ht="15" customHeight="1">
      <c r="A43" s="58"/>
      <c r="B43" s="57" t="s">
        <v>3533</v>
      </c>
      <c r="C43" s="116">
        <v>76</v>
      </c>
      <c r="D43" s="116">
        <v>0</v>
      </c>
      <c r="E43" s="57">
        <v>0</v>
      </c>
      <c r="F43" s="156">
        <f t="shared" si="5"/>
        <v>76</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row>
    <row r="44" spans="1:65" s="88" customFormat="1" ht="15" customHeight="1">
      <c r="A44" s="58"/>
      <c r="B44" s="57" t="s">
        <v>3534</v>
      </c>
      <c r="C44" s="116">
        <v>8</v>
      </c>
      <c r="D44" s="116">
        <v>0</v>
      </c>
      <c r="E44" s="57">
        <v>0</v>
      </c>
      <c r="F44" s="156">
        <f t="shared" si="5"/>
        <v>8</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row>
    <row r="45" spans="1:65" s="88" customFormat="1" ht="15" customHeight="1">
      <c r="A45" s="58"/>
      <c r="B45" s="57" t="s">
        <v>3535</v>
      </c>
      <c r="C45" s="116">
        <v>110</v>
      </c>
      <c r="D45" s="116">
        <v>2</v>
      </c>
      <c r="E45" s="57">
        <v>0</v>
      </c>
      <c r="F45" s="156">
        <f t="shared" si="5"/>
        <v>112</v>
      </c>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row>
    <row r="46" spans="1:65" s="88" customFormat="1" ht="15" customHeight="1">
      <c r="A46" s="58"/>
      <c r="B46" s="57" t="s">
        <v>3536</v>
      </c>
      <c r="C46" s="116">
        <v>32</v>
      </c>
      <c r="D46" s="116">
        <v>0</v>
      </c>
      <c r="E46" s="57">
        <v>0</v>
      </c>
      <c r="F46" s="156">
        <f t="shared" si="5"/>
        <v>32</v>
      </c>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row>
    <row r="47" spans="1:65" s="88" customFormat="1" ht="15" customHeight="1">
      <c r="A47" s="58"/>
      <c r="B47" s="57" t="s">
        <v>3537</v>
      </c>
      <c r="C47" s="116">
        <v>51</v>
      </c>
      <c r="D47" s="116">
        <v>1</v>
      </c>
      <c r="E47" s="57">
        <v>0</v>
      </c>
      <c r="F47" s="156">
        <f t="shared" si="5"/>
        <v>52</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row>
    <row r="48" spans="1:65" s="88" customFormat="1" ht="15" customHeight="1">
      <c r="A48" s="58"/>
      <c r="B48" s="57" t="s">
        <v>3538</v>
      </c>
      <c r="C48" s="116">
        <v>58</v>
      </c>
      <c r="D48" s="116">
        <v>0</v>
      </c>
      <c r="E48" s="57">
        <v>0</v>
      </c>
      <c r="F48" s="156">
        <f t="shared" si="5"/>
        <v>58</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row>
    <row r="49" spans="1:65" s="88" customFormat="1" ht="15" customHeight="1">
      <c r="A49" s="58"/>
      <c r="B49" s="57" t="s">
        <v>3539</v>
      </c>
      <c r="C49" s="116">
        <v>48</v>
      </c>
      <c r="D49" s="116">
        <v>0</v>
      </c>
      <c r="E49" s="57">
        <v>0</v>
      </c>
      <c r="F49" s="156">
        <f t="shared" si="5"/>
        <v>48</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row>
    <row r="50" spans="1:65" s="88" customFormat="1" ht="15" customHeight="1">
      <c r="A50" s="58"/>
      <c r="B50" s="57" t="s">
        <v>3540</v>
      </c>
      <c r="C50" s="116">
        <v>7</v>
      </c>
      <c r="D50" s="116">
        <v>0</v>
      </c>
      <c r="E50" s="57">
        <v>0</v>
      </c>
      <c r="F50" s="156">
        <f t="shared" si="5"/>
        <v>7</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row>
    <row r="51" spans="1:65" s="88" customFormat="1" ht="15" customHeight="1">
      <c r="A51" s="58"/>
      <c r="B51" s="57" t="s">
        <v>3541</v>
      </c>
      <c r="C51" s="116">
        <v>7</v>
      </c>
      <c r="D51" s="116">
        <v>0</v>
      </c>
      <c r="E51" s="57">
        <v>0</v>
      </c>
      <c r="F51" s="156">
        <f t="shared" si="5"/>
        <v>7</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row>
    <row r="52" spans="1:65" s="88" customFormat="1" ht="15" customHeight="1">
      <c r="A52" s="58"/>
      <c r="B52" s="57" t="s">
        <v>3542</v>
      </c>
      <c r="C52" s="116">
        <v>6</v>
      </c>
      <c r="D52" s="116">
        <v>0</v>
      </c>
      <c r="E52" s="57">
        <v>0</v>
      </c>
      <c r="F52" s="156">
        <f t="shared" si="5"/>
        <v>6</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row>
    <row r="53" spans="1:65" s="88" customFormat="1" ht="15" customHeight="1">
      <c r="A53" s="58"/>
      <c r="B53" s="57" t="s">
        <v>3543</v>
      </c>
      <c r="C53" s="116">
        <v>54</v>
      </c>
      <c r="D53" s="116">
        <v>0</v>
      </c>
      <c r="E53" s="57">
        <v>0</v>
      </c>
      <c r="F53" s="156">
        <f t="shared" si="5"/>
        <v>54</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row>
    <row r="54" spans="1:65" s="88" customFormat="1" ht="15" customHeight="1">
      <c r="A54" s="58"/>
      <c r="B54" s="57" t="s">
        <v>3619</v>
      </c>
      <c r="C54" s="116">
        <v>1</v>
      </c>
      <c r="D54" s="116">
        <v>0</v>
      </c>
      <c r="E54" s="57">
        <v>0</v>
      </c>
      <c r="F54" s="156">
        <f t="shared" si="5"/>
        <v>1</v>
      </c>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row>
    <row r="55" spans="1:65" s="88" customFormat="1" ht="15" customHeight="1">
      <c r="A55" s="58"/>
      <c r="B55" s="57" t="s">
        <v>3630</v>
      </c>
      <c r="C55" s="116">
        <v>1</v>
      </c>
      <c r="D55" s="116">
        <v>0</v>
      </c>
      <c r="E55" s="57">
        <v>0</v>
      </c>
      <c r="F55" s="156">
        <f t="shared" si="5"/>
        <v>1</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row>
    <row r="56" spans="1:65" s="88" customFormat="1" ht="15" customHeight="1">
      <c r="A56" s="58"/>
      <c r="B56" s="57" t="s">
        <v>3544</v>
      </c>
      <c r="C56" s="116">
        <v>3</v>
      </c>
      <c r="D56" s="116">
        <v>0</v>
      </c>
      <c r="E56" s="57">
        <v>0</v>
      </c>
      <c r="F56" s="156">
        <f t="shared" si="5"/>
        <v>3</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row>
    <row r="57" spans="1:65" s="88" customFormat="1" ht="15" customHeight="1">
      <c r="A57" s="58"/>
      <c r="B57" s="57" t="s">
        <v>3632</v>
      </c>
      <c r="C57" s="116">
        <v>1</v>
      </c>
      <c r="D57" s="116">
        <v>0</v>
      </c>
      <c r="E57" s="57">
        <v>0</v>
      </c>
      <c r="F57" s="156">
        <f t="shared" si="5"/>
        <v>1</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row>
    <row r="58" spans="1:65" s="88" customFormat="1" ht="15" customHeight="1">
      <c r="A58" s="58"/>
      <c r="B58" s="57" t="s">
        <v>3617</v>
      </c>
      <c r="C58" s="116">
        <v>2</v>
      </c>
      <c r="D58" s="116">
        <v>0</v>
      </c>
      <c r="E58" s="57">
        <v>0</v>
      </c>
      <c r="F58" s="156">
        <f t="shared" si="5"/>
        <v>2</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row>
    <row r="59" spans="1:65" s="88" customFormat="1" ht="15" customHeight="1">
      <c r="A59" s="58"/>
      <c r="B59" s="57" t="s">
        <v>3545</v>
      </c>
      <c r="C59" s="116">
        <v>43</v>
      </c>
      <c r="D59" s="116">
        <v>0</v>
      </c>
      <c r="E59" s="57">
        <v>1</v>
      </c>
      <c r="F59" s="156">
        <f t="shared" si="5"/>
        <v>44</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row>
    <row r="60" spans="1:65" s="88" customFormat="1" ht="15" customHeight="1">
      <c r="A60" s="58"/>
      <c r="B60" s="57" t="s">
        <v>3546</v>
      </c>
      <c r="C60" s="116">
        <v>5</v>
      </c>
      <c r="D60" s="116">
        <v>0</v>
      </c>
      <c r="E60" s="57">
        <v>0</v>
      </c>
      <c r="F60" s="156">
        <f t="shared" si="5"/>
        <v>5</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row>
    <row r="61" spans="1:65" s="88" customFormat="1" ht="15" customHeight="1">
      <c r="A61" s="58"/>
      <c r="B61" s="57" t="s">
        <v>3547</v>
      </c>
      <c r="C61" s="116">
        <v>63</v>
      </c>
      <c r="D61" s="116">
        <v>0</v>
      </c>
      <c r="E61" s="57">
        <v>0</v>
      </c>
      <c r="F61" s="156">
        <f t="shared" si="5"/>
        <v>63</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row>
    <row r="62" spans="1:65" s="88" customFormat="1" ht="15" customHeight="1">
      <c r="A62" s="58"/>
      <c r="B62" s="57" t="s">
        <v>3548</v>
      </c>
      <c r="C62" s="116">
        <v>7</v>
      </c>
      <c r="D62" s="116">
        <v>0</v>
      </c>
      <c r="E62" s="57">
        <v>0</v>
      </c>
      <c r="F62" s="156">
        <f t="shared" si="5"/>
        <v>7</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row>
    <row r="63" spans="1:65" s="88" customFormat="1" ht="15" customHeight="1">
      <c r="A63" s="58"/>
      <c r="B63" s="57" t="s">
        <v>3549</v>
      </c>
      <c r="C63" s="116">
        <v>71</v>
      </c>
      <c r="D63" s="116">
        <v>0</v>
      </c>
      <c r="E63" s="57">
        <v>0</v>
      </c>
      <c r="F63" s="156">
        <f t="shared" si="5"/>
        <v>71</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row>
    <row r="64" spans="1:65" s="88" customFormat="1" ht="15" customHeight="1">
      <c r="A64" s="58"/>
      <c r="B64" s="57" t="s">
        <v>3550</v>
      </c>
      <c r="C64" s="116">
        <v>15</v>
      </c>
      <c r="D64" s="116">
        <v>0</v>
      </c>
      <c r="E64" s="57">
        <v>0</v>
      </c>
      <c r="F64" s="156">
        <f t="shared" si="5"/>
        <v>15</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row>
    <row r="65" spans="1:65" s="88" customFormat="1" ht="15" customHeight="1">
      <c r="A65" s="58"/>
      <c r="B65" s="57" t="s">
        <v>3551</v>
      </c>
      <c r="C65" s="116">
        <v>447</v>
      </c>
      <c r="D65" s="116">
        <v>0</v>
      </c>
      <c r="E65" s="57">
        <v>0</v>
      </c>
      <c r="F65" s="156">
        <f t="shared" si="5"/>
        <v>447</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row>
    <row r="66" spans="1:65" s="88" customFormat="1" ht="15" customHeight="1">
      <c r="A66" s="58"/>
      <c r="B66" s="57" t="s">
        <v>3552</v>
      </c>
      <c r="C66" s="116">
        <v>42</v>
      </c>
      <c r="D66" s="116">
        <v>0</v>
      </c>
      <c r="E66" s="57">
        <v>0</v>
      </c>
      <c r="F66" s="156">
        <f t="shared" si="5"/>
        <v>42</v>
      </c>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row>
    <row r="67" spans="1:65" s="88" customFormat="1" ht="15" customHeight="1">
      <c r="A67" s="58"/>
      <c r="B67" s="57" t="s">
        <v>3553</v>
      </c>
      <c r="C67" s="116">
        <v>42</v>
      </c>
      <c r="D67" s="116">
        <v>0</v>
      </c>
      <c r="E67" s="57">
        <v>0</v>
      </c>
      <c r="F67" s="156">
        <f t="shared" si="5"/>
        <v>42</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row>
    <row r="68" spans="1:65" s="88" customFormat="1" ht="12.6" customHeight="1">
      <c r="A68" s="58"/>
      <c r="B68" s="57" t="s">
        <v>3554</v>
      </c>
      <c r="C68" s="116">
        <v>38</v>
      </c>
      <c r="D68" s="116">
        <v>0</v>
      </c>
      <c r="E68" s="57">
        <v>0</v>
      </c>
      <c r="F68" s="156">
        <f t="shared" si="5"/>
        <v>38</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row>
    <row r="69" spans="1:65" s="88" customFormat="1" ht="15" customHeight="1">
      <c r="A69" s="58"/>
      <c r="B69" s="57" t="s">
        <v>3555</v>
      </c>
      <c r="C69" s="116">
        <v>3</v>
      </c>
      <c r="D69" s="116">
        <v>0</v>
      </c>
      <c r="E69" s="57">
        <v>0</v>
      </c>
      <c r="F69" s="156">
        <f t="shared" si="5"/>
        <v>3</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row>
    <row r="70" spans="1:65" s="88" customFormat="1" ht="15" customHeight="1">
      <c r="A70" s="58"/>
      <c r="B70" s="57" t="s">
        <v>3556</v>
      </c>
      <c r="C70" s="116">
        <v>1</v>
      </c>
      <c r="D70" s="116">
        <v>0</v>
      </c>
      <c r="E70" s="57">
        <v>0</v>
      </c>
      <c r="F70" s="156">
        <f t="shared" si="5"/>
        <v>1</v>
      </c>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row>
    <row r="71" spans="1:65" s="88" customFormat="1" ht="15" customHeight="1">
      <c r="A71" s="58"/>
      <c r="B71" s="57" t="s">
        <v>3557</v>
      </c>
      <c r="C71" s="116">
        <v>5</v>
      </c>
      <c r="D71" s="116">
        <v>0</v>
      </c>
      <c r="E71" s="57">
        <v>0</v>
      </c>
      <c r="F71" s="156">
        <f t="shared" si="5"/>
        <v>5</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row>
    <row r="72" spans="1:65" s="88" customFormat="1" ht="15" customHeight="1">
      <c r="A72" s="58"/>
      <c r="B72" s="57" t="s">
        <v>3558</v>
      </c>
      <c r="C72" s="116">
        <v>5</v>
      </c>
      <c r="D72" s="116">
        <v>0</v>
      </c>
      <c r="E72" s="57">
        <v>0</v>
      </c>
      <c r="F72" s="156">
        <f t="shared" si="5"/>
        <v>5</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row>
    <row r="73" spans="1:65" s="88" customFormat="1" ht="15" customHeight="1">
      <c r="A73" s="58"/>
      <c r="B73" s="121"/>
      <c r="C73" s="128"/>
      <c r="D73" s="128"/>
      <c r="E73" s="128"/>
      <c r="F73" s="156"/>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row>
    <row r="74" spans="1:65" s="88" customFormat="1" ht="15" customHeight="1">
      <c r="A74" s="58"/>
      <c r="B74" s="121"/>
      <c r="C74" s="128"/>
      <c r="D74" s="128"/>
      <c r="E74" s="128"/>
      <c r="F74" s="156"/>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row>
    <row r="75" spans="1:65" s="88" customFormat="1" ht="15" customHeight="1">
      <c r="A75" s="58"/>
      <c r="B75" s="121"/>
      <c r="C75" s="128"/>
      <c r="D75" s="128"/>
      <c r="E75" s="128"/>
      <c r="F75" s="156"/>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row>
    <row r="76" spans="1:65" s="88" customFormat="1" ht="15" customHeight="1">
      <c r="A76" s="58"/>
      <c r="B76" s="121"/>
      <c r="C76" s="128"/>
      <c r="D76" s="128"/>
      <c r="E76" s="128"/>
      <c r="F76" s="156"/>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row>
    <row r="77" spans="1:65" s="88" customFormat="1" ht="15" customHeight="1">
      <c r="A77" s="58"/>
      <c r="B77" s="121"/>
      <c r="C77" s="128"/>
      <c r="D77" s="128"/>
      <c r="E77" s="128"/>
      <c r="F77" s="156"/>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row>
    <row r="78" spans="1:65" s="88" customFormat="1" ht="15" customHeight="1">
      <c r="A78" s="58"/>
      <c r="B78" s="121"/>
      <c r="C78" s="128"/>
      <c r="D78" s="128"/>
      <c r="E78" s="128"/>
      <c r="F78" s="156"/>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row>
    <row r="79" spans="1:65" s="88" customFormat="1" ht="15" customHeight="1">
      <c r="A79" s="58"/>
      <c r="B79" s="121"/>
      <c r="C79" s="128"/>
      <c r="D79" s="128"/>
      <c r="E79" s="128"/>
      <c r="F79" s="156"/>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row>
    <row r="80" spans="1:65" s="88" customFormat="1" ht="15" customHeight="1">
      <c r="A80" s="58"/>
      <c r="B80" s="121"/>
      <c r="C80" s="128"/>
      <c r="D80" s="128"/>
      <c r="E80" s="128"/>
      <c r="F80" s="156"/>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row>
    <row r="81" spans="1:65" s="88" customFormat="1" ht="15" customHeight="1">
      <c r="A81" s="58"/>
      <c r="B81" s="121"/>
      <c r="C81" s="128"/>
      <c r="D81" s="128"/>
      <c r="E81" s="128"/>
      <c r="F81" s="114"/>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row>
    <row r="82" spans="1:65" s="88" customFormat="1" ht="15" customHeight="1">
      <c r="A82" s="58"/>
      <c r="B82" s="121"/>
      <c r="C82" s="128"/>
      <c r="D82" s="128"/>
      <c r="E82" s="128"/>
      <c r="F82" s="114"/>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row>
    <row r="83" spans="1:65">
      <c r="B83" s="123"/>
    </row>
    <row r="84" spans="1:65">
      <c r="B84" s="123"/>
    </row>
    <row r="85" spans="1:65">
      <c r="B85" s="123"/>
    </row>
    <row r="86" spans="1:65">
      <c r="B86" s="123"/>
    </row>
    <row r="87" spans="1:65">
      <c r="B87" s="123"/>
    </row>
    <row r="88" spans="1:65">
      <c r="B88" s="123"/>
    </row>
    <row r="89" spans="1:65">
      <c r="B89" s="123"/>
    </row>
    <row r="90" spans="1:65">
      <c r="B90" s="123"/>
    </row>
    <row r="91" spans="1:65">
      <c r="B91" s="123"/>
    </row>
    <row r="92" spans="1:65">
      <c r="B92" s="123"/>
    </row>
    <row r="93" spans="1:65">
      <c r="B93" s="123"/>
    </row>
    <row r="94" spans="1:65">
      <c r="B94" s="123"/>
    </row>
    <row r="95" spans="1:65">
      <c r="B95" s="123"/>
    </row>
    <row r="96" spans="1:65">
      <c r="B96" s="123"/>
    </row>
    <row r="97" spans="2:2">
      <c r="B97" s="123"/>
    </row>
    <row r="98" spans="2:2">
      <c r="B98" s="123"/>
    </row>
    <row r="99" spans="2:2">
      <c r="B99" s="123"/>
    </row>
    <row r="100" spans="2:2">
      <c r="B100" s="123"/>
    </row>
    <row r="101" spans="2:2">
      <c r="B101" s="123"/>
    </row>
    <row r="102" spans="2:2">
      <c r="B102" s="123"/>
    </row>
    <row r="103" spans="2:2">
      <c r="B103" s="123"/>
    </row>
    <row r="104" spans="2:2">
      <c r="B104" s="123"/>
    </row>
    <row r="105" spans="2:2">
      <c r="B105" s="123"/>
    </row>
    <row r="106" spans="2:2">
      <c r="B106" s="123"/>
    </row>
    <row r="107" spans="2:2">
      <c r="B107" s="123"/>
    </row>
    <row r="108" spans="2:2">
      <c r="B108" s="123"/>
    </row>
    <row r="109" spans="2:2">
      <c r="B109" s="123"/>
    </row>
    <row r="110" spans="2:2">
      <c r="B110" s="123"/>
    </row>
    <row r="111" spans="2:2">
      <c r="B111" s="123"/>
    </row>
    <row r="112" spans="2:2">
      <c r="B112" s="123"/>
    </row>
    <row r="113" spans="2:2">
      <c r="B113" s="123"/>
    </row>
    <row r="114" spans="2:2">
      <c r="B114" s="123"/>
    </row>
    <row r="115" spans="2:2">
      <c r="B115" s="123"/>
    </row>
    <row r="116" spans="2:2">
      <c r="B116"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topLeftCell="A31" workbookViewId="0">
      <selection activeCell="B43" sqref="B43"/>
    </sheetView>
  </sheetViews>
  <sheetFormatPr baseColWidth="10" defaultColWidth="11.44140625" defaultRowHeight="13.2"/>
  <cols>
    <col min="1" max="1" width="3.33203125" style="64" customWidth="1"/>
    <col min="2" max="2" width="56.44140625" style="64" customWidth="1"/>
    <col min="3" max="4" width="9.33203125" style="11" customWidth="1"/>
    <col min="5" max="6" width="9.5546875" style="11" customWidth="1"/>
    <col min="7" max="10" width="11.44140625" style="11"/>
    <col min="11" max="11" width="2.109375" style="11" customWidth="1"/>
    <col min="12" max="16384" width="11.44140625" style="11"/>
  </cols>
  <sheetData>
    <row r="1" spans="1:7" s="2" customFormat="1" ht="15.75" customHeight="1">
      <c r="A1" s="327" t="s">
        <v>33</v>
      </c>
      <c r="B1" s="328"/>
      <c r="C1" s="329"/>
      <c r="D1" s="1"/>
      <c r="E1" s="339" t="s">
        <v>102</v>
      </c>
      <c r="F1" s="339"/>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3496</v>
      </c>
      <c r="B4" s="43"/>
      <c r="C4" s="5"/>
      <c r="D4" s="5"/>
      <c r="E4" s="5"/>
      <c r="F4" s="5"/>
      <c r="G4" s="6"/>
    </row>
    <row r="5" spans="1:7" s="8" customFormat="1" ht="6" customHeight="1">
      <c r="A5" s="49"/>
      <c r="B5" s="50"/>
      <c r="C5" s="7"/>
      <c r="D5" s="7"/>
      <c r="E5" s="7"/>
      <c r="F5" s="7"/>
    </row>
    <row r="6" spans="1:7" s="8" customFormat="1" ht="15" customHeight="1" thickBot="1">
      <c r="A6" s="334" t="s">
        <v>3649</v>
      </c>
      <c r="B6" s="335"/>
      <c r="C6" s="9"/>
      <c r="D6" s="9"/>
    </row>
    <row r="7" spans="1:7" s="2" customFormat="1" ht="21.75" customHeight="1">
      <c r="A7" s="51"/>
      <c r="B7" s="336"/>
      <c r="C7" s="338"/>
      <c r="D7" s="338"/>
      <c r="E7" s="338"/>
      <c r="F7" s="225"/>
    </row>
    <row r="8" spans="1:7" s="2" customFormat="1" ht="21.75" customHeight="1">
      <c r="A8" s="52"/>
      <c r="B8" s="337"/>
      <c r="C8" s="45" t="s">
        <v>35</v>
      </c>
      <c r="D8" s="45" t="s">
        <v>36</v>
      </c>
      <c r="E8" s="45" t="s">
        <v>37</v>
      </c>
      <c r="F8" s="45" t="s">
        <v>38</v>
      </c>
    </row>
    <row r="9" spans="1:7" s="8" customFormat="1" ht="26.25" customHeight="1">
      <c r="A9" s="53"/>
      <c r="B9" s="54" t="s">
        <v>38</v>
      </c>
      <c r="C9" s="156">
        <f>SUM(C12:C15)</f>
        <v>99</v>
      </c>
      <c r="D9" s="156">
        <f t="shared" ref="D9:F9" si="0">SUM(D12:D15)</f>
        <v>1</v>
      </c>
      <c r="E9" s="156">
        <f t="shared" si="0"/>
        <v>0</v>
      </c>
      <c r="F9" s="156">
        <f t="shared" si="0"/>
        <v>100</v>
      </c>
      <c r="G9" s="10"/>
    </row>
    <row r="10" spans="1:7" s="8" customFormat="1" ht="11.25" customHeight="1">
      <c r="A10" s="53"/>
      <c r="B10" s="55"/>
      <c r="C10" s="299"/>
      <c r="D10" s="299"/>
      <c r="E10" s="299"/>
      <c r="F10" s="299"/>
      <c r="G10" s="10"/>
    </row>
    <row r="11" spans="1:7" s="8" customFormat="1" ht="13.5" customHeight="1">
      <c r="A11" s="53"/>
      <c r="B11" s="55" t="s">
        <v>9</v>
      </c>
      <c r="C11" s="299"/>
      <c r="D11" s="299"/>
      <c r="E11" s="299"/>
      <c r="F11" s="299"/>
      <c r="G11" s="10"/>
    </row>
    <row r="12" spans="1:7" s="8" customFormat="1" ht="13.5" customHeight="1">
      <c r="A12" s="56"/>
      <c r="B12" s="57" t="s">
        <v>5</v>
      </c>
      <c r="C12" s="317">
        <f>C18</f>
        <v>19</v>
      </c>
      <c r="D12" s="317">
        <f t="shared" ref="D12:E12" si="1">D18</f>
        <v>0</v>
      </c>
      <c r="E12" s="317">
        <f t="shared" si="1"/>
        <v>0</v>
      </c>
      <c r="F12" s="156">
        <f>F18</f>
        <v>19</v>
      </c>
    </row>
    <row r="13" spans="1:7" s="8" customFormat="1" ht="13.5" customHeight="1">
      <c r="A13" s="56"/>
      <c r="B13" s="57" t="s">
        <v>6</v>
      </c>
      <c r="C13" s="317">
        <f>SUM(C19:C23)</f>
        <v>7</v>
      </c>
      <c r="D13" s="317">
        <f t="shared" ref="D13:E13" si="2">SUM(D19:D23)</f>
        <v>0</v>
      </c>
      <c r="E13" s="317">
        <f t="shared" si="2"/>
        <v>0</v>
      </c>
      <c r="F13" s="156">
        <f>SUM(F19:F23)</f>
        <v>7</v>
      </c>
    </row>
    <row r="14" spans="1:7" s="8" customFormat="1" ht="13.5" customHeight="1">
      <c r="A14" s="56"/>
      <c r="B14" s="57" t="s">
        <v>44</v>
      </c>
      <c r="C14" s="317">
        <f>SUM(C24:C25)</f>
        <v>3</v>
      </c>
      <c r="D14" s="317">
        <f t="shared" ref="D14:E14" si="3">SUM(D24:D25)</f>
        <v>0</v>
      </c>
      <c r="E14" s="317">
        <f t="shared" si="3"/>
        <v>0</v>
      </c>
      <c r="F14" s="156">
        <f>SUM(F24:F25)</f>
        <v>3</v>
      </c>
    </row>
    <row r="15" spans="1:7" s="8" customFormat="1" ht="13.5" customHeight="1">
      <c r="A15" s="56"/>
      <c r="B15" s="57" t="s">
        <v>7</v>
      </c>
      <c r="C15" s="317">
        <f>SUM(C26:C90)</f>
        <v>70</v>
      </c>
      <c r="D15" s="317">
        <f t="shared" ref="D15:E15" si="4">SUM(D26:D90)</f>
        <v>1</v>
      </c>
      <c r="E15" s="317">
        <f t="shared" si="4"/>
        <v>0</v>
      </c>
      <c r="F15" s="156">
        <f>SUM(F26:F90)</f>
        <v>71</v>
      </c>
    </row>
    <row r="16" spans="1:7" s="8" customFormat="1" ht="9" customHeight="1">
      <c r="A16" s="56"/>
      <c r="B16" s="57"/>
      <c r="C16" s="242"/>
      <c r="D16" s="242"/>
      <c r="E16" s="242"/>
      <c r="F16" s="242"/>
    </row>
    <row r="17" spans="1:68" s="8" customFormat="1" ht="13.5" customHeight="1">
      <c r="A17" s="56"/>
      <c r="B17" s="55" t="s">
        <v>10</v>
      </c>
      <c r="C17" s="242"/>
      <c r="D17" s="242"/>
      <c r="E17" s="242"/>
      <c r="F17" s="242"/>
    </row>
    <row r="18" spans="1:68" s="88" customFormat="1" ht="15" customHeight="1">
      <c r="A18" s="58"/>
      <c r="B18" s="121" t="s">
        <v>3510</v>
      </c>
      <c r="C18" s="243">
        <v>19</v>
      </c>
      <c r="D18" s="243">
        <v>0</v>
      </c>
      <c r="E18" s="243">
        <v>0</v>
      </c>
      <c r="F18" s="156">
        <f t="shared" ref="F18:F42" si="5">SUM(C18:E18)</f>
        <v>19</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1" t="s">
        <v>3514</v>
      </c>
      <c r="C19" s="243">
        <v>2</v>
      </c>
      <c r="D19" s="243">
        <v>0</v>
      </c>
      <c r="E19" s="243">
        <v>0</v>
      </c>
      <c r="F19" s="156">
        <f t="shared" si="5"/>
        <v>2</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1" t="s">
        <v>3517</v>
      </c>
      <c r="C20" s="243">
        <v>1</v>
      </c>
      <c r="D20" s="243">
        <v>0</v>
      </c>
      <c r="E20" s="243">
        <v>0</v>
      </c>
      <c r="F20" s="156">
        <f t="shared" si="5"/>
        <v>1</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1" t="s">
        <v>3520</v>
      </c>
      <c r="C21" s="243">
        <v>1</v>
      </c>
      <c r="D21" s="243">
        <v>0</v>
      </c>
      <c r="E21" s="243">
        <v>0</v>
      </c>
      <c r="F21" s="156">
        <f t="shared" si="5"/>
        <v>1</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1" t="s">
        <v>3521</v>
      </c>
      <c r="C22" s="243">
        <v>1</v>
      </c>
      <c r="D22" s="243">
        <v>0</v>
      </c>
      <c r="E22" s="243">
        <v>0</v>
      </c>
      <c r="F22" s="156">
        <f t="shared" si="5"/>
        <v>1</v>
      </c>
      <c r="G22" s="11"/>
      <c r="H22" s="11"/>
    </row>
    <row r="23" spans="1:68" s="88" customFormat="1" ht="15" customHeight="1">
      <c r="A23" s="59"/>
      <c r="B23" s="121" t="s">
        <v>3525</v>
      </c>
      <c r="C23" s="243">
        <v>2</v>
      </c>
      <c r="D23" s="243">
        <v>0</v>
      </c>
      <c r="E23" s="243">
        <v>0</v>
      </c>
      <c r="F23" s="156">
        <f t="shared" si="5"/>
        <v>2</v>
      </c>
      <c r="G23" s="11"/>
      <c r="H23" s="11"/>
    </row>
    <row r="24" spans="1:68" s="88" customFormat="1" ht="15" customHeight="1">
      <c r="A24" s="59"/>
      <c r="B24" s="121" t="s">
        <v>3529</v>
      </c>
      <c r="C24" s="243">
        <v>2</v>
      </c>
      <c r="D24" s="243">
        <v>0</v>
      </c>
      <c r="E24" s="243">
        <v>0</v>
      </c>
      <c r="F24" s="156">
        <f t="shared" si="5"/>
        <v>2</v>
      </c>
      <c r="G24" s="11"/>
      <c r="H24" s="11"/>
    </row>
    <row r="25" spans="1:68" s="88" customFormat="1" ht="15" customHeight="1">
      <c r="A25" s="59"/>
      <c r="B25" s="121" t="s">
        <v>3530</v>
      </c>
      <c r="C25" s="243">
        <v>1</v>
      </c>
      <c r="D25" s="243">
        <v>0</v>
      </c>
      <c r="E25" s="243">
        <v>0</v>
      </c>
      <c r="F25" s="156">
        <f t="shared" si="5"/>
        <v>1</v>
      </c>
      <c r="G25" s="11"/>
      <c r="H25" s="11"/>
    </row>
    <row r="26" spans="1:68" s="88" customFormat="1" ht="15" customHeight="1">
      <c r="A26" s="59"/>
      <c r="B26" s="121" t="s">
        <v>3533</v>
      </c>
      <c r="C26" s="243">
        <v>4</v>
      </c>
      <c r="D26" s="243">
        <v>0</v>
      </c>
      <c r="E26" s="243">
        <v>0</v>
      </c>
      <c r="F26" s="156">
        <f t="shared" si="5"/>
        <v>4</v>
      </c>
      <c r="G26" s="11"/>
      <c r="H26" s="11"/>
    </row>
    <row r="27" spans="1:68" s="88" customFormat="1" ht="15" customHeight="1">
      <c r="A27" s="59"/>
      <c r="B27" s="121" t="s">
        <v>3535</v>
      </c>
      <c r="C27" s="243">
        <v>19</v>
      </c>
      <c r="D27" s="243">
        <v>0</v>
      </c>
      <c r="E27" s="243">
        <v>0</v>
      </c>
      <c r="F27" s="156">
        <f t="shared" si="5"/>
        <v>19</v>
      </c>
      <c r="G27" s="11"/>
      <c r="H27" s="11"/>
    </row>
    <row r="28" spans="1:68" s="88" customFormat="1" ht="15" customHeight="1">
      <c r="A28" s="58"/>
      <c r="B28" s="121" t="s">
        <v>3536</v>
      </c>
      <c r="C28" s="243">
        <v>6</v>
      </c>
      <c r="D28" s="243">
        <v>0</v>
      </c>
      <c r="E28" s="243">
        <v>0</v>
      </c>
      <c r="F28" s="156">
        <f t="shared" si="5"/>
        <v>6</v>
      </c>
      <c r="G28" s="11"/>
      <c r="H28" s="11"/>
    </row>
    <row r="29" spans="1:68" s="88" customFormat="1" ht="15" customHeight="1">
      <c r="A29" s="59"/>
      <c r="B29" s="121" t="s">
        <v>3537</v>
      </c>
      <c r="C29" s="243">
        <v>2</v>
      </c>
      <c r="D29" s="243">
        <v>0</v>
      </c>
      <c r="E29" s="243">
        <v>0</v>
      </c>
      <c r="F29" s="156">
        <f t="shared" si="5"/>
        <v>2</v>
      </c>
      <c r="G29" s="11"/>
      <c r="H29" s="11"/>
    </row>
    <row r="30" spans="1:68" s="88" customFormat="1" ht="15" customHeight="1">
      <c r="A30" s="59"/>
      <c r="B30" s="121" t="s">
        <v>3538</v>
      </c>
      <c r="C30" s="243">
        <v>9</v>
      </c>
      <c r="D30" s="243">
        <v>0</v>
      </c>
      <c r="E30" s="243">
        <v>0</v>
      </c>
      <c r="F30" s="156">
        <f t="shared" si="5"/>
        <v>9</v>
      </c>
      <c r="G30" s="11"/>
      <c r="H30" s="11"/>
    </row>
    <row r="31" spans="1:68" s="88" customFormat="1" ht="15" customHeight="1">
      <c r="A31" s="59"/>
      <c r="B31" s="121" t="s">
        <v>3539</v>
      </c>
      <c r="C31" s="243">
        <v>6</v>
      </c>
      <c r="D31" s="243">
        <v>0</v>
      </c>
      <c r="E31" s="243">
        <v>0</v>
      </c>
      <c r="F31" s="156">
        <f t="shared" si="5"/>
        <v>6</v>
      </c>
      <c r="G31" s="11"/>
      <c r="H31" s="11"/>
    </row>
    <row r="32" spans="1:68" s="88" customFormat="1" ht="15" customHeight="1">
      <c r="A32" s="59"/>
      <c r="B32" s="121" t="s">
        <v>3541</v>
      </c>
      <c r="C32" s="243">
        <v>1</v>
      </c>
      <c r="D32" s="243">
        <v>0</v>
      </c>
      <c r="E32" s="243">
        <v>0</v>
      </c>
      <c r="F32" s="156">
        <f t="shared" si="5"/>
        <v>1</v>
      </c>
      <c r="G32" s="11"/>
      <c r="H32" s="11"/>
    </row>
    <row r="33" spans="1:8" s="88" customFormat="1" ht="15" customHeight="1">
      <c r="A33" s="59"/>
      <c r="B33" s="121" t="s">
        <v>3543</v>
      </c>
      <c r="C33" s="243">
        <v>6</v>
      </c>
      <c r="D33" s="243">
        <v>0</v>
      </c>
      <c r="E33" s="243">
        <v>0</v>
      </c>
      <c r="F33" s="156">
        <f t="shared" si="5"/>
        <v>6</v>
      </c>
      <c r="G33" s="11"/>
      <c r="H33" s="11"/>
    </row>
    <row r="34" spans="1:8" s="88" customFormat="1" ht="15" customHeight="1">
      <c r="A34" s="59"/>
      <c r="B34" s="121" t="s">
        <v>3544</v>
      </c>
      <c r="C34" s="243">
        <v>1</v>
      </c>
      <c r="D34" s="243">
        <v>0</v>
      </c>
      <c r="E34" s="243">
        <v>0</v>
      </c>
      <c r="F34" s="156">
        <f t="shared" si="5"/>
        <v>1</v>
      </c>
      <c r="G34" s="11"/>
      <c r="H34" s="11"/>
    </row>
    <row r="35" spans="1:8" s="88" customFormat="1" ht="16.95" customHeight="1">
      <c r="A35" s="59"/>
      <c r="B35" s="121" t="s">
        <v>3617</v>
      </c>
      <c r="C35" s="243">
        <v>1</v>
      </c>
      <c r="D35" s="243">
        <v>0</v>
      </c>
      <c r="E35" s="243">
        <v>0</v>
      </c>
      <c r="F35" s="156">
        <f t="shared" si="5"/>
        <v>1</v>
      </c>
      <c r="G35" s="11"/>
      <c r="H35" s="11"/>
    </row>
    <row r="36" spans="1:8" s="88" customFormat="1" ht="25.2" customHeight="1">
      <c r="A36" s="59"/>
      <c r="B36" s="121" t="s">
        <v>3628</v>
      </c>
      <c r="C36" s="243">
        <v>1</v>
      </c>
      <c r="D36" s="243">
        <v>0</v>
      </c>
      <c r="E36" s="243">
        <v>0</v>
      </c>
      <c r="F36" s="156">
        <f t="shared" si="5"/>
        <v>1</v>
      </c>
      <c r="G36" s="11"/>
      <c r="H36" s="11"/>
    </row>
    <row r="37" spans="1:8" s="88" customFormat="1" ht="15" customHeight="1">
      <c r="A37" s="59"/>
      <c r="B37" s="121" t="s">
        <v>3547</v>
      </c>
      <c r="C37" s="243">
        <v>5</v>
      </c>
      <c r="D37" s="243">
        <v>1</v>
      </c>
      <c r="E37" s="243">
        <v>0</v>
      </c>
      <c r="F37" s="156">
        <f t="shared" si="5"/>
        <v>6</v>
      </c>
      <c r="G37" s="11"/>
      <c r="H37" s="11"/>
    </row>
    <row r="38" spans="1:8" s="88" customFormat="1" ht="15" customHeight="1">
      <c r="A38" s="59"/>
      <c r="B38" s="121" t="s">
        <v>3550</v>
      </c>
      <c r="C38" s="243">
        <v>2</v>
      </c>
      <c r="D38" s="243">
        <v>0</v>
      </c>
      <c r="E38" s="243">
        <v>0</v>
      </c>
      <c r="F38" s="156">
        <f t="shared" si="5"/>
        <v>2</v>
      </c>
      <c r="G38" s="11"/>
      <c r="H38" s="11"/>
    </row>
    <row r="39" spans="1:8" s="88" customFormat="1" ht="15" customHeight="1">
      <c r="A39" s="59"/>
      <c r="B39" s="121" t="s">
        <v>3625</v>
      </c>
      <c r="C39" s="243">
        <v>1</v>
      </c>
      <c r="D39" s="243">
        <v>0</v>
      </c>
      <c r="E39" s="243">
        <v>0</v>
      </c>
      <c r="F39" s="156">
        <f t="shared" si="5"/>
        <v>1</v>
      </c>
      <c r="G39" s="11"/>
      <c r="H39" s="11"/>
    </row>
    <row r="40" spans="1:8" s="88" customFormat="1" ht="15" customHeight="1">
      <c r="A40" s="59"/>
      <c r="B40" s="121" t="s">
        <v>3554</v>
      </c>
      <c r="C40" s="243">
        <v>1</v>
      </c>
      <c r="D40" s="243">
        <v>0</v>
      </c>
      <c r="E40" s="243">
        <v>0</v>
      </c>
      <c r="F40" s="156">
        <f t="shared" si="5"/>
        <v>1</v>
      </c>
      <c r="G40" s="11"/>
      <c r="H40" s="11"/>
    </row>
    <row r="41" spans="1:8" s="88" customFormat="1" ht="15" customHeight="1">
      <c r="A41" s="59"/>
      <c r="B41" s="121" t="s">
        <v>3556</v>
      </c>
      <c r="C41" s="128">
        <v>2</v>
      </c>
      <c r="D41" s="128">
        <v>0</v>
      </c>
      <c r="E41" s="128">
        <v>0</v>
      </c>
      <c r="F41" s="156">
        <f t="shared" si="5"/>
        <v>2</v>
      </c>
      <c r="G41" s="11"/>
      <c r="H41" s="11"/>
    </row>
    <row r="42" spans="1:8" s="88" customFormat="1" ht="15" customHeight="1">
      <c r="A42" s="59"/>
      <c r="B42" s="121" t="s">
        <v>3557</v>
      </c>
      <c r="C42" s="128">
        <v>3</v>
      </c>
      <c r="D42" s="128">
        <v>0</v>
      </c>
      <c r="E42" s="128">
        <v>0</v>
      </c>
      <c r="F42" s="156">
        <f t="shared" si="5"/>
        <v>3</v>
      </c>
      <c r="G42" s="11"/>
      <c r="H42" s="11"/>
    </row>
    <row r="43" spans="1:8" s="88" customFormat="1" ht="15" customHeight="1">
      <c r="A43" s="59"/>
      <c r="B43" s="121"/>
      <c r="C43" s="128"/>
      <c r="D43" s="128"/>
      <c r="E43" s="128"/>
      <c r="F43" s="156"/>
      <c r="G43" s="11"/>
      <c r="H43" s="11"/>
    </row>
    <row r="44" spans="1:8" s="88" customFormat="1" ht="15" customHeight="1">
      <c r="A44" s="59"/>
      <c r="B44" s="121"/>
      <c r="C44" s="128"/>
      <c r="D44" s="128"/>
      <c r="E44" s="128"/>
      <c r="F44" s="156"/>
      <c r="G44" s="11"/>
      <c r="H44" s="11"/>
    </row>
    <row r="45" spans="1:8" s="88" customFormat="1" ht="15" customHeight="1">
      <c r="A45" s="59"/>
      <c r="B45" s="121"/>
      <c r="C45" s="128"/>
      <c r="D45" s="128"/>
      <c r="E45" s="128"/>
      <c r="F45" s="156"/>
      <c r="G45" s="11"/>
      <c r="H45" s="11"/>
    </row>
    <row r="46" spans="1:8" s="88" customFormat="1" ht="15" customHeight="1">
      <c r="A46" s="59"/>
      <c r="B46" s="121"/>
      <c r="C46" s="128"/>
      <c r="D46" s="128"/>
      <c r="E46" s="128"/>
      <c r="F46" s="156"/>
      <c r="G46" s="11"/>
      <c r="H46" s="11"/>
    </row>
    <row r="47" spans="1:8" s="88" customFormat="1" ht="15" customHeight="1">
      <c r="A47" s="59"/>
      <c r="B47" s="121"/>
      <c r="C47" s="128"/>
      <c r="D47" s="128"/>
      <c r="E47" s="128"/>
      <c r="F47" s="156"/>
      <c r="G47" s="11"/>
      <c r="H47" s="11"/>
    </row>
    <row r="48" spans="1:8" s="88" customFormat="1" ht="15" customHeight="1">
      <c r="A48" s="59"/>
      <c r="B48" s="121"/>
      <c r="C48" s="128"/>
      <c r="D48" s="128"/>
      <c r="E48" s="128"/>
      <c r="F48" s="156"/>
      <c r="G48" s="11"/>
      <c r="H48" s="11"/>
    </row>
    <row r="49" spans="1:8" s="88" customFormat="1" ht="15" customHeight="1">
      <c r="A49" s="59"/>
      <c r="B49" s="121"/>
      <c r="C49" s="128"/>
      <c r="D49" s="128"/>
      <c r="E49" s="128"/>
      <c r="F49" s="156"/>
      <c r="G49" s="11"/>
      <c r="H49" s="11"/>
    </row>
    <row r="50" spans="1:8" s="88" customFormat="1" ht="15" customHeight="1">
      <c r="A50" s="59"/>
      <c r="B50" s="121"/>
      <c r="C50" s="128"/>
      <c r="D50" s="128"/>
      <c r="E50" s="128"/>
      <c r="F50" s="156"/>
      <c r="G50" s="11"/>
      <c r="H50" s="11"/>
    </row>
    <row r="51" spans="1:8" s="88" customFormat="1" ht="15" customHeight="1">
      <c r="A51" s="59"/>
      <c r="B51" s="121"/>
      <c r="C51" s="128"/>
      <c r="D51" s="128"/>
      <c r="E51" s="128"/>
      <c r="F51" s="156"/>
      <c r="G51" s="11"/>
      <c r="H51" s="11"/>
    </row>
    <row r="52" spans="1:8" s="88" customFormat="1" ht="15" customHeight="1">
      <c r="A52" s="59"/>
      <c r="B52" s="121"/>
      <c r="C52" s="128"/>
      <c r="D52" s="128"/>
      <c r="E52" s="128"/>
      <c r="F52" s="156"/>
      <c r="G52" s="11"/>
      <c r="H52" s="11"/>
    </row>
    <row r="53" spans="1:8" s="88" customFormat="1" ht="15" customHeight="1">
      <c r="A53" s="59"/>
      <c r="B53" s="121"/>
      <c r="C53" s="128"/>
      <c r="D53" s="128"/>
      <c r="E53" s="128"/>
      <c r="F53" s="156"/>
      <c r="G53" s="11"/>
      <c r="H53" s="11"/>
    </row>
    <row r="54" spans="1:8" s="88" customFormat="1" ht="15" customHeight="1">
      <c r="A54" s="59"/>
      <c r="B54" s="121"/>
      <c r="C54" s="128"/>
      <c r="D54" s="128"/>
      <c r="E54" s="128"/>
      <c r="F54" s="114"/>
      <c r="G54" s="11"/>
      <c r="H54" s="11"/>
    </row>
    <row r="55" spans="1:8" s="88" customFormat="1" ht="15" customHeight="1">
      <c r="A55" s="59"/>
      <c r="B55" s="121"/>
      <c r="C55" s="128"/>
      <c r="D55" s="128"/>
      <c r="E55" s="128"/>
      <c r="F55" s="114"/>
      <c r="G55" s="11"/>
      <c r="H55" s="11"/>
    </row>
    <row r="56" spans="1:8" s="88" customFormat="1" ht="15" customHeight="1">
      <c r="A56" s="59"/>
      <c r="B56" s="121"/>
      <c r="C56" s="128"/>
      <c r="D56" s="128"/>
      <c r="E56" s="128"/>
      <c r="F56" s="114"/>
      <c r="G56" s="11"/>
      <c r="H56" s="11"/>
    </row>
    <row r="57" spans="1:8" s="88" customFormat="1" ht="15" customHeight="1">
      <c r="A57" s="59"/>
      <c r="B57" s="121"/>
      <c r="C57" s="128"/>
      <c r="D57" s="128"/>
      <c r="E57" s="128"/>
      <c r="F57" s="114"/>
      <c r="G57" s="11"/>
      <c r="H57" s="11"/>
    </row>
    <row r="58" spans="1:8" s="88" customFormat="1" ht="15" customHeight="1">
      <c r="A58" s="59"/>
      <c r="B58" s="121"/>
      <c r="C58" s="128"/>
      <c r="D58" s="128"/>
      <c r="E58" s="128"/>
      <c r="F58" s="114"/>
      <c r="G58" s="11"/>
      <c r="H58" s="11"/>
    </row>
    <row r="59" spans="1:8" s="88" customFormat="1" ht="15" customHeight="1">
      <c r="A59" s="59"/>
      <c r="B59" s="121"/>
      <c r="C59" s="128"/>
      <c r="D59" s="128"/>
      <c r="E59" s="128"/>
      <c r="F59" s="114"/>
      <c r="G59" s="11"/>
      <c r="H59" s="11"/>
    </row>
    <row r="60" spans="1:8" s="88" customFormat="1" ht="15" customHeight="1">
      <c r="A60" s="59"/>
      <c r="B60" s="121"/>
      <c r="C60" s="128"/>
      <c r="D60" s="128"/>
      <c r="E60" s="128"/>
      <c r="F60" s="114"/>
      <c r="G60" s="11"/>
      <c r="H60" s="11"/>
    </row>
    <row r="61" spans="1:8" s="88" customFormat="1" ht="15" customHeight="1">
      <c r="A61" s="59"/>
      <c r="B61" s="121"/>
      <c r="C61" s="128"/>
      <c r="D61" s="128"/>
      <c r="E61" s="128"/>
      <c r="F61" s="114"/>
      <c r="G61" s="11"/>
      <c r="H61" s="11"/>
    </row>
    <row r="62" spans="1:8" s="88" customFormat="1" ht="15" customHeight="1">
      <c r="A62" s="59"/>
      <c r="B62" s="121"/>
      <c r="C62" s="128"/>
      <c r="D62" s="128"/>
      <c r="E62" s="128"/>
      <c r="F62" s="114"/>
      <c r="G62" s="11"/>
      <c r="H62" s="11"/>
    </row>
    <row r="63" spans="1:8" s="88" customFormat="1" ht="15" customHeight="1">
      <c r="A63" s="59"/>
      <c r="B63" s="121"/>
      <c r="C63" s="128"/>
      <c r="D63" s="128"/>
      <c r="E63" s="128"/>
      <c r="F63" s="114"/>
      <c r="G63" s="11"/>
      <c r="H63" s="11"/>
    </row>
    <row r="64" spans="1:8" s="88" customFormat="1" ht="15" customHeight="1">
      <c r="A64" s="59"/>
      <c r="B64" s="121"/>
      <c r="C64" s="128"/>
      <c r="D64" s="128"/>
      <c r="E64" s="128"/>
      <c r="F64" s="114"/>
      <c r="G64" s="11"/>
      <c r="H64" s="11"/>
    </row>
    <row r="65" spans="1:8" s="88" customFormat="1" ht="15" customHeight="1">
      <c r="A65" s="59"/>
      <c r="B65" s="121"/>
      <c r="C65" s="128"/>
      <c r="D65" s="128"/>
      <c r="E65" s="128"/>
      <c r="F65" s="114"/>
      <c r="G65" s="11"/>
      <c r="H65" s="11"/>
    </row>
    <row r="66" spans="1:8" s="88" customFormat="1" ht="15" customHeight="1">
      <c r="A66" s="59"/>
      <c r="B66" s="121"/>
      <c r="C66" s="128"/>
      <c r="D66" s="128"/>
      <c r="E66" s="128"/>
      <c r="F66" s="114"/>
      <c r="G66" s="11"/>
      <c r="H66" s="11"/>
    </row>
    <row r="67" spans="1:8" s="88" customFormat="1" ht="15" customHeight="1">
      <c r="A67" s="59"/>
      <c r="B67" s="121"/>
      <c r="C67" s="128"/>
      <c r="D67" s="128"/>
      <c r="E67" s="128"/>
      <c r="F67" s="114"/>
      <c r="G67" s="11"/>
      <c r="H67" s="11"/>
    </row>
    <row r="68" spans="1:8" s="88" customFormat="1" ht="15" customHeight="1">
      <c r="A68" s="59"/>
      <c r="B68" s="121"/>
      <c r="C68" s="128"/>
      <c r="D68" s="128"/>
      <c r="E68" s="128"/>
      <c r="F68" s="114"/>
      <c r="G68" s="11"/>
      <c r="H68" s="11"/>
    </row>
    <row r="69" spans="1:8" s="88" customFormat="1" ht="15" customHeight="1">
      <c r="A69" s="59"/>
      <c r="B69" s="121"/>
      <c r="C69" s="128"/>
      <c r="D69" s="128"/>
      <c r="E69" s="128"/>
      <c r="F69" s="114"/>
      <c r="G69" s="11"/>
      <c r="H69" s="11"/>
    </row>
    <row r="70" spans="1:8" s="88" customFormat="1" ht="15" customHeight="1">
      <c r="A70" s="59"/>
      <c r="B70" s="121"/>
      <c r="C70" s="128"/>
      <c r="D70" s="128"/>
      <c r="E70" s="128"/>
      <c r="F70" s="114"/>
      <c r="G70" s="11"/>
      <c r="H70" s="11"/>
    </row>
    <row r="71" spans="1:8" s="88" customFormat="1" ht="15" customHeight="1">
      <c r="A71" s="59"/>
      <c r="B71" s="121"/>
      <c r="C71" s="128"/>
      <c r="D71" s="128"/>
      <c r="E71" s="128"/>
      <c r="F71" s="114"/>
      <c r="G71" s="11"/>
      <c r="H71" s="11"/>
    </row>
    <row r="72" spans="1:8" s="88" customFormat="1" ht="15" customHeight="1">
      <c r="A72" s="59"/>
      <c r="B72" s="121"/>
      <c r="C72" s="128"/>
      <c r="D72" s="128"/>
      <c r="E72" s="128"/>
      <c r="F72" s="114"/>
      <c r="G72" s="11"/>
      <c r="H72" s="11"/>
    </row>
    <row r="73" spans="1:8" s="88" customFormat="1" ht="15" customHeight="1">
      <c r="A73" s="59"/>
      <c r="B73" s="121"/>
      <c r="C73" s="128"/>
      <c r="D73" s="128"/>
      <c r="E73" s="128"/>
      <c r="F73" s="114"/>
      <c r="G73" s="11"/>
      <c r="H73" s="11"/>
    </row>
    <row r="74" spans="1:8" s="88" customFormat="1" ht="15" customHeight="1">
      <c r="A74" s="59"/>
      <c r="B74" s="121"/>
      <c r="C74" s="128"/>
      <c r="D74" s="128"/>
      <c r="E74" s="128"/>
      <c r="F74" s="114"/>
      <c r="G74" s="11"/>
      <c r="H74" s="11"/>
    </row>
    <row r="75" spans="1:8" s="88" customFormat="1" ht="15" customHeight="1">
      <c r="A75" s="59"/>
      <c r="B75" s="121"/>
      <c r="C75" s="128"/>
      <c r="D75" s="128"/>
      <c r="E75" s="128"/>
      <c r="F75" s="114"/>
      <c r="G75" s="11"/>
      <c r="H75" s="11"/>
    </row>
    <row r="76" spans="1:8" s="88" customFormat="1" ht="15" customHeight="1">
      <c r="A76" s="59"/>
      <c r="B76" s="121"/>
      <c r="C76" s="128"/>
      <c r="D76" s="128"/>
      <c r="E76" s="128"/>
      <c r="F76" s="114"/>
      <c r="G76" s="11"/>
      <c r="H76" s="11"/>
    </row>
    <row r="77" spans="1:8" s="88" customFormat="1" ht="15" customHeight="1">
      <c r="A77" s="59"/>
      <c r="B77" s="121"/>
      <c r="C77" s="128"/>
      <c r="D77" s="128"/>
      <c r="E77" s="128"/>
      <c r="F77" s="114"/>
      <c r="G77" s="11"/>
      <c r="H77" s="11"/>
    </row>
    <row r="78" spans="1:8" s="88" customFormat="1" ht="15" customHeight="1">
      <c r="A78" s="59"/>
      <c r="B78" s="121"/>
      <c r="C78" s="128"/>
      <c r="D78" s="128"/>
      <c r="E78" s="128"/>
      <c r="F78" s="114"/>
      <c r="G78" s="11"/>
      <c r="H78" s="11"/>
    </row>
    <row r="79" spans="1:8" s="88" customFormat="1" ht="15" customHeight="1">
      <c r="A79" s="59"/>
      <c r="B79" s="121"/>
      <c r="C79" s="128"/>
      <c r="D79" s="128"/>
      <c r="E79" s="128"/>
      <c r="F79" s="114"/>
      <c r="G79" s="11"/>
      <c r="H79" s="11"/>
    </row>
    <row r="80" spans="1:8" s="88" customFormat="1" ht="15" customHeight="1">
      <c r="A80" s="59"/>
      <c r="C80" s="128"/>
      <c r="D80" s="128"/>
      <c r="E80" s="128"/>
      <c r="F80" s="114"/>
      <c r="G80" s="11"/>
      <c r="H80" s="11"/>
    </row>
    <row r="81" spans="1:6" s="15" customFormat="1" ht="36" customHeight="1">
      <c r="A81" s="226"/>
      <c r="B81" s="122"/>
      <c r="C81" s="226"/>
      <c r="D81" s="226"/>
      <c r="E81" s="226"/>
      <c r="F81" s="226"/>
    </row>
    <row r="82" spans="1:6" s="15" customFormat="1" ht="15" customHeight="1">
      <c r="A82" s="90"/>
      <c r="B82" s="224"/>
      <c r="C82" s="11"/>
      <c r="D82" s="11"/>
      <c r="E82" s="11"/>
      <c r="F82" s="11"/>
    </row>
    <row r="83" spans="1:6" ht="15" customHeight="1">
      <c r="B83" s="123"/>
      <c r="C83" s="12"/>
      <c r="D83" s="12"/>
      <c r="E83" s="12"/>
      <c r="F83" s="12"/>
    </row>
    <row r="84" spans="1:6" ht="15" customHeight="1">
      <c r="B84" s="123"/>
    </row>
    <row r="85" spans="1:6" ht="15" customHeight="1">
      <c r="B85" s="123"/>
    </row>
    <row r="86" spans="1:6" ht="15" customHeight="1">
      <c r="B86" s="123"/>
    </row>
    <row r="87" spans="1:6" ht="15" customHeight="1">
      <c r="B87" s="123"/>
    </row>
    <row r="88" spans="1:6" ht="15" customHeight="1">
      <c r="B88" s="123"/>
    </row>
    <row r="89" spans="1:6" ht="15" customHeight="1">
      <c r="B89" s="123"/>
    </row>
    <row r="90" spans="1:6" ht="15" customHeight="1">
      <c r="B90" s="123"/>
    </row>
    <row r="91" spans="1:6" ht="15" customHeight="1">
      <c r="B91" s="123"/>
    </row>
    <row r="92" spans="1:6" ht="15" customHeight="1">
      <c r="B92" s="123"/>
    </row>
    <row r="93" spans="1:6" ht="15" customHeight="1">
      <c r="B93" s="123"/>
    </row>
    <row r="94" spans="1:6" ht="15" customHeight="1">
      <c r="B94" s="123"/>
    </row>
    <row r="95" spans="1:6" ht="15" customHeight="1">
      <c r="A95" s="11"/>
      <c r="B95" s="123"/>
    </row>
    <row r="96" spans="1:6" ht="15" customHeight="1">
      <c r="A96" s="11"/>
      <c r="B96" s="123"/>
    </row>
    <row r="97" spans="1:2" ht="15" customHeight="1">
      <c r="A97" s="11"/>
      <c r="B97" s="123"/>
    </row>
    <row r="98" spans="1:2" ht="15" customHeight="1">
      <c r="A98" s="11"/>
      <c r="B98" s="123"/>
    </row>
    <row r="99" spans="1:2" ht="15" customHeight="1">
      <c r="A99" s="11"/>
      <c r="B99" s="123"/>
    </row>
    <row r="100" spans="1:2" ht="15" customHeight="1">
      <c r="A100" s="11"/>
      <c r="B100" s="123"/>
    </row>
    <row r="101" spans="1:2" ht="15" customHeight="1">
      <c r="A101" s="11"/>
      <c r="B101" s="123"/>
    </row>
    <row r="102" spans="1:2" ht="15" customHeight="1">
      <c r="A102" s="11"/>
      <c r="B102" s="123"/>
    </row>
    <row r="103" spans="1:2" ht="15" customHeight="1">
      <c r="A103" s="11"/>
      <c r="B103" s="123"/>
    </row>
    <row r="104" spans="1:2" ht="15" customHeight="1">
      <c r="A104" s="11"/>
      <c r="B104" s="123"/>
    </row>
    <row r="105" spans="1:2" ht="15" customHeight="1">
      <c r="A105" s="11"/>
      <c r="B105" s="123"/>
    </row>
    <row r="106" spans="1:2" ht="15" customHeight="1">
      <c r="A106" s="11"/>
      <c r="B106" s="123"/>
    </row>
    <row r="107" spans="1:2" ht="15" customHeight="1">
      <c r="A107" s="11"/>
      <c r="B107" s="123"/>
    </row>
    <row r="108" spans="1:2" ht="15" customHeight="1">
      <c r="A108" s="11"/>
      <c r="B108" s="123"/>
    </row>
    <row r="109" spans="1:2" ht="15" customHeight="1">
      <c r="A109" s="11"/>
      <c r="B109" s="123"/>
    </row>
    <row r="110" spans="1:2" ht="15" customHeight="1">
      <c r="A110" s="11"/>
      <c r="B110" s="123"/>
    </row>
    <row r="111" spans="1:2" ht="15" customHeight="1">
      <c r="A111" s="11"/>
      <c r="B111" s="123"/>
    </row>
    <row r="112" spans="1:2" ht="15" customHeight="1">
      <c r="A112" s="11"/>
      <c r="B112" s="123"/>
    </row>
    <row r="113" spans="1:2" ht="15" customHeight="1">
      <c r="A113" s="11"/>
      <c r="B113" s="123"/>
    </row>
    <row r="114" spans="1:2" ht="15" customHeight="1">
      <c r="A114" s="11"/>
      <c r="B114" s="123"/>
    </row>
    <row r="115" spans="1:2" ht="15" customHeight="1">
      <c r="A115" s="11"/>
      <c r="B115" s="123"/>
    </row>
    <row r="116" spans="1:2" ht="15" customHeight="1">
      <c r="A116" s="11"/>
      <c r="B116" s="123"/>
    </row>
    <row r="117" spans="1:2" ht="15" customHeight="1">
      <c r="A117" s="11"/>
      <c r="B117" s="123"/>
    </row>
    <row r="118" spans="1:2" ht="15" customHeight="1">
      <c r="A118" s="11"/>
      <c r="B118" s="123"/>
    </row>
    <row r="119" spans="1:2" ht="15" customHeight="1">
      <c r="A119" s="11"/>
      <c r="B119" s="123"/>
    </row>
    <row r="120" spans="1:2" ht="15" customHeight="1">
      <c r="A120" s="11"/>
      <c r="B120" s="123"/>
    </row>
    <row r="121" spans="1:2" ht="15" customHeight="1">
      <c r="A121" s="11"/>
      <c r="B121" s="123"/>
    </row>
    <row r="122" spans="1:2" ht="15" customHeight="1">
      <c r="A122" s="11"/>
      <c r="B122" s="123"/>
    </row>
    <row r="123" spans="1:2" ht="15" customHeight="1">
      <c r="A123" s="11"/>
      <c r="B123" s="123"/>
    </row>
    <row r="124" spans="1:2" ht="15" customHeight="1">
      <c r="A124" s="11"/>
      <c r="B124" s="123"/>
    </row>
    <row r="125" spans="1:2" ht="15" customHeight="1">
      <c r="A125" s="11"/>
      <c r="B125" s="123"/>
    </row>
    <row r="126" spans="1:2" ht="15" customHeight="1">
      <c r="A126" s="11"/>
      <c r="B126" s="123"/>
    </row>
    <row r="127" spans="1:2" ht="15" customHeight="1">
      <c r="A127" s="11"/>
      <c r="B127" s="123"/>
    </row>
    <row r="128" spans="1:2" ht="15" customHeight="1">
      <c r="A128" s="11"/>
      <c r="B128" s="123"/>
    </row>
    <row r="129" spans="1:2" ht="15" customHeight="1">
      <c r="A129" s="11"/>
      <c r="B129" s="123"/>
    </row>
    <row r="130" spans="1:2" ht="15" customHeight="1">
      <c r="A130" s="11"/>
      <c r="B130" s="123"/>
    </row>
    <row r="131" spans="1:2" ht="15" customHeight="1">
      <c r="A131" s="11"/>
      <c r="B131" s="123"/>
    </row>
    <row r="132" spans="1:2" ht="15" customHeight="1">
      <c r="A132" s="11"/>
      <c r="B132" s="123"/>
    </row>
    <row r="133" spans="1:2" ht="15" customHeight="1">
      <c r="A133" s="11"/>
      <c r="B133" s="123"/>
    </row>
    <row r="134" spans="1:2" ht="15" customHeight="1">
      <c r="A134" s="11"/>
      <c r="B134" s="123"/>
    </row>
    <row r="135" spans="1:2" ht="15" customHeight="1">
      <c r="A135" s="11"/>
      <c r="B135" s="123"/>
    </row>
    <row r="136" spans="1:2" ht="15" customHeight="1">
      <c r="A136" s="11"/>
      <c r="B136" s="123"/>
    </row>
    <row r="137" spans="1:2" ht="15" customHeight="1">
      <c r="A137" s="11"/>
      <c r="B137" s="123"/>
    </row>
    <row r="138" spans="1:2" ht="15" customHeight="1">
      <c r="A138" s="11"/>
      <c r="B138" s="123"/>
    </row>
    <row r="139" spans="1:2" ht="15" customHeight="1">
      <c r="A139" s="11"/>
      <c r="B139" s="123"/>
    </row>
    <row r="140" spans="1:2" ht="15" customHeight="1">
      <c r="A140" s="11"/>
      <c r="B140" s="123"/>
    </row>
    <row r="141" spans="1:2" ht="15" customHeight="1">
      <c r="A141" s="11"/>
      <c r="B141" s="123"/>
    </row>
    <row r="142" spans="1:2" ht="15" customHeight="1">
      <c r="A142" s="11"/>
      <c r="B142" s="123"/>
    </row>
    <row r="143" spans="1:2" ht="15" customHeight="1">
      <c r="A143" s="11"/>
      <c r="B143" s="123"/>
    </row>
    <row r="144" spans="1:2" ht="15" customHeight="1">
      <c r="A144" s="11"/>
      <c r="B144" s="123"/>
    </row>
    <row r="145" spans="1:2" ht="15" customHeight="1">
      <c r="A145" s="11"/>
      <c r="B145" s="123"/>
    </row>
    <row r="146" spans="1:2" ht="15" customHeight="1">
      <c r="A146" s="11"/>
      <c r="B146" s="123"/>
    </row>
    <row r="147" spans="1:2" ht="15" customHeight="1">
      <c r="A147" s="11"/>
      <c r="B147" s="123"/>
    </row>
    <row r="148" spans="1:2" ht="15" customHeight="1">
      <c r="A148" s="11"/>
      <c r="B148" s="123"/>
    </row>
    <row r="149" spans="1:2" ht="15" customHeight="1">
      <c r="A149" s="11"/>
      <c r="B149" s="123"/>
    </row>
    <row r="150" spans="1:2" ht="15" customHeight="1">
      <c r="A150" s="11"/>
      <c r="B150" s="123"/>
    </row>
    <row r="151" spans="1:2" ht="15" customHeight="1">
      <c r="A151" s="11"/>
      <c r="B151" s="123"/>
    </row>
    <row r="152" spans="1:2" ht="15" customHeight="1">
      <c r="A152" s="11"/>
      <c r="B152" s="123"/>
    </row>
    <row r="153" spans="1:2" ht="15" customHeight="1">
      <c r="A153" s="11"/>
      <c r="B153" s="123"/>
    </row>
    <row r="154" spans="1:2" ht="15" customHeight="1">
      <c r="A154" s="11"/>
      <c r="B154" s="123"/>
    </row>
    <row r="155" spans="1:2" ht="15" customHeight="1">
      <c r="A155" s="11"/>
      <c r="B155" s="123"/>
    </row>
    <row r="156" spans="1:2" ht="15" customHeight="1">
      <c r="A156" s="11"/>
      <c r="B156" s="123"/>
    </row>
    <row r="157" spans="1:2" ht="15" customHeight="1">
      <c r="A157" s="11"/>
      <c r="B157" s="123"/>
    </row>
    <row r="158" spans="1:2" ht="15" customHeight="1">
      <c r="A158" s="11"/>
      <c r="B158" s="123"/>
    </row>
    <row r="159" spans="1:2" ht="15" customHeight="1">
      <c r="A159" s="11"/>
      <c r="B159" s="123"/>
    </row>
    <row r="160" spans="1:2" ht="15" customHeight="1">
      <c r="A160" s="11"/>
      <c r="B160" s="123"/>
    </row>
    <row r="161" spans="1:2" ht="15" customHeight="1">
      <c r="A161" s="11"/>
      <c r="B161" s="123"/>
    </row>
    <row r="162" spans="1:2" ht="15" customHeight="1">
      <c r="A162" s="11"/>
      <c r="B162" s="123"/>
    </row>
    <row r="163" spans="1:2" ht="15" customHeight="1">
      <c r="A163" s="11"/>
      <c r="B163" s="123"/>
    </row>
    <row r="164" spans="1:2" ht="15" customHeight="1">
      <c r="A164" s="11"/>
      <c r="B164" s="123"/>
    </row>
    <row r="165" spans="1:2" ht="15" customHeight="1">
      <c r="A165" s="11"/>
      <c r="B165" s="123"/>
    </row>
    <row r="166" spans="1:2" ht="15" customHeight="1">
      <c r="A166" s="11"/>
      <c r="B166" s="123"/>
    </row>
    <row r="167" spans="1:2" ht="15" customHeight="1">
      <c r="A167" s="11"/>
      <c r="B167" s="123"/>
    </row>
    <row r="168" spans="1:2" ht="15" customHeight="1">
      <c r="A168" s="11"/>
      <c r="B168" s="123"/>
    </row>
    <row r="169" spans="1:2">
      <c r="A169" s="11"/>
      <c r="B169" s="123"/>
    </row>
    <row r="170" spans="1:2">
      <c r="A170" s="11"/>
      <c r="B170" s="123"/>
    </row>
    <row r="171" spans="1:2">
      <c r="A171" s="11"/>
      <c r="B171" s="123"/>
    </row>
    <row r="172" spans="1:2">
      <c r="A172" s="11"/>
      <c r="B172" s="123"/>
    </row>
    <row r="173" spans="1:2">
      <c r="A173" s="11"/>
      <c r="B173" s="123"/>
    </row>
    <row r="174" spans="1:2">
      <c r="A174" s="11"/>
      <c r="B174" s="123"/>
    </row>
    <row r="175" spans="1:2">
      <c r="A175" s="11"/>
      <c r="B175" s="123"/>
    </row>
    <row r="176" spans="1:2">
      <c r="A176" s="11"/>
      <c r="B176" s="123"/>
    </row>
    <row r="177" spans="1:2">
      <c r="A177" s="11"/>
      <c r="B177" s="123"/>
    </row>
    <row r="178" spans="1:2">
      <c r="A178" s="11"/>
      <c r="B178" s="123"/>
    </row>
    <row r="179" spans="1:2">
      <c r="A179" s="11"/>
      <c r="B179" s="123"/>
    </row>
    <row r="180" spans="1:2">
      <c r="A180" s="11"/>
      <c r="B180" s="123"/>
    </row>
    <row r="181" spans="1:2">
      <c r="A181" s="11"/>
      <c r="B181" s="123"/>
    </row>
    <row r="182" spans="1:2">
      <c r="A182" s="11"/>
      <c r="B182" s="123"/>
    </row>
    <row r="183" spans="1:2">
      <c r="A183" s="11"/>
      <c r="B183" s="123"/>
    </row>
    <row r="184" spans="1:2">
      <c r="A184" s="11"/>
      <c r="B184" s="123"/>
    </row>
    <row r="185" spans="1:2">
      <c r="A185" s="11"/>
      <c r="B185" s="123"/>
    </row>
    <row r="186" spans="1:2">
      <c r="A186" s="11"/>
      <c r="B186" s="123"/>
    </row>
    <row r="187" spans="1:2">
      <c r="A187" s="11"/>
      <c r="B187" s="123"/>
    </row>
    <row r="188" spans="1:2">
      <c r="A188" s="11"/>
      <c r="B188" s="123"/>
    </row>
    <row r="189" spans="1:2">
      <c r="A189" s="11"/>
      <c r="B189" s="123"/>
    </row>
    <row r="190" spans="1:2">
      <c r="A190" s="11"/>
      <c r="B190" s="123"/>
    </row>
    <row r="191" spans="1:2">
      <c r="A191" s="11"/>
      <c r="B191" s="123"/>
    </row>
    <row r="192" spans="1:2">
      <c r="A192" s="11"/>
      <c r="B192" s="123"/>
    </row>
    <row r="193" spans="1:2">
      <c r="A193" s="11"/>
      <c r="B193" s="123"/>
    </row>
    <row r="194" spans="1:2">
      <c r="A194" s="11"/>
      <c r="B194" s="123"/>
    </row>
    <row r="195" spans="1:2">
      <c r="A195" s="11"/>
      <c r="B195" s="123"/>
    </row>
    <row r="196" spans="1:2">
      <c r="A196" s="11"/>
      <c r="B196" s="123"/>
    </row>
    <row r="197" spans="1:2">
      <c r="A197" s="11"/>
      <c r="B197" s="123"/>
    </row>
    <row r="198" spans="1:2">
      <c r="A198" s="11"/>
      <c r="B198" s="123"/>
    </row>
    <row r="199" spans="1:2">
      <c r="A199" s="11"/>
      <c r="B199" s="123"/>
    </row>
    <row r="200" spans="1:2">
      <c r="A200" s="11"/>
      <c r="B200" s="123"/>
    </row>
    <row r="201" spans="1:2">
      <c r="A201" s="11"/>
      <c r="B201" s="123"/>
    </row>
    <row r="202" spans="1:2">
      <c r="A202" s="11"/>
      <c r="B202" s="123"/>
    </row>
    <row r="203" spans="1:2">
      <c r="A203" s="11"/>
      <c r="B203" s="123"/>
    </row>
    <row r="204" spans="1:2">
      <c r="A204" s="11"/>
      <c r="B204" s="123"/>
    </row>
    <row r="205" spans="1:2">
      <c r="A205" s="11"/>
      <c r="B205" s="123"/>
    </row>
    <row r="206" spans="1:2">
      <c r="A206" s="11"/>
      <c r="B206" s="123"/>
    </row>
    <row r="207" spans="1:2">
      <c r="A207" s="11"/>
      <c r="B207" s="123"/>
    </row>
    <row r="208" spans="1:2">
      <c r="A208" s="11"/>
      <c r="B208" s="123"/>
    </row>
    <row r="209" spans="1:2">
      <c r="A209" s="11"/>
      <c r="B209" s="123"/>
    </row>
    <row r="210" spans="1:2">
      <c r="A210" s="11"/>
      <c r="B210" s="123"/>
    </row>
    <row r="211" spans="1:2">
      <c r="A211" s="11"/>
      <c r="B211" s="123"/>
    </row>
    <row r="212" spans="1:2">
      <c r="A212" s="11"/>
      <c r="B212" s="123"/>
    </row>
    <row r="213" spans="1:2">
      <c r="A213" s="11"/>
      <c r="B213" s="123"/>
    </row>
    <row r="214" spans="1:2">
      <c r="A214" s="11"/>
      <c r="B214" s="123"/>
    </row>
    <row r="215" spans="1:2">
      <c r="A215" s="11"/>
      <c r="B215" s="123"/>
    </row>
    <row r="216" spans="1:2">
      <c r="A216" s="11"/>
      <c r="B216" s="123"/>
    </row>
    <row r="217" spans="1:2">
      <c r="A217" s="11"/>
      <c r="B217" s="123"/>
    </row>
    <row r="218" spans="1:2">
      <c r="A218" s="11"/>
      <c r="B218" s="123"/>
    </row>
    <row r="219" spans="1:2">
      <c r="A219" s="11"/>
      <c r="B219" s="123"/>
    </row>
    <row r="220" spans="1:2">
      <c r="A220" s="11"/>
      <c r="B220" s="123"/>
    </row>
    <row r="221" spans="1:2">
      <c r="A221" s="11"/>
      <c r="B221" s="123"/>
    </row>
    <row r="222" spans="1:2">
      <c r="A222" s="11"/>
      <c r="B222" s="123"/>
    </row>
    <row r="223" spans="1:2">
      <c r="A223" s="11"/>
      <c r="B223" s="123"/>
    </row>
    <row r="224" spans="1:2">
      <c r="A224" s="11"/>
      <c r="B224" s="123"/>
    </row>
    <row r="225" spans="1:2">
      <c r="A225" s="11"/>
      <c r="B225" s="123"/>
    </row>
    <row r="226" spans="1:2">
      <c r="A226" s="11"/>
      <c r="B226" s="123"/>
    </row>
    <row r="227" spans="1:2">
      <c r="A227" s="11"/>
      <c r="B227" s="123"/>
    </row>
    <row r="228" spans="1:2">
      <c r="A228" s="11"/>
      <c r="B228" s="123"/>
    </row>
    <row r="229" spans="1:2">
      <c r="A229" s="11"/>
      <c r="B229" s="123"/>
    </row>
    <row r="230" spans="1:2">
      <c r="A230" s="11"/>
      <c r="B230" s="123"/>
    </row>
    <row r="231" spans="1:2">
      <c r="A231" s="11"/>
      <c r="B231" s="123"/>
    </row>
    <row r="232" spans="1:2">
      <c r="A232" s="11"/>
      <c r="B232" s="123"/>
    </row>
    <row r="233" spans="1:2">
      <c r="A233" s="11"/>
      <c r="B233" s="123"/>
    </row>
    <row r="234" spans="1:2">
      <c r="A234" s="11"/>
      <c r="B234" s="123"/>
    </row>
    <row r="235" spans="1:2">
      <c r="A235" s="11"/>
      <c r="B235" s="123"/>
    </row>
    <row r="236" spans="1:2">
      <c r="A236" s="11"/>
      <c r="B236" s="123"/>
    </row>
    <row r="237" spans="1:2">
      <c r="A237" s="11"/>
      <c r="B237" s="123"/>
    </row>
    <row r="238" spans="1:2">
      <c r="A238" s="11"/>
      <c r="B238" s="123"/>
    </row>
    <row r="239" spans="1:2">
      <c r="A239" s="11"/>
      <c r="B239" s="123"/>
    </row>
    <row r="240" spans="1:2">
      <c r="A240" s="11"/>
      <c r="B240" s="123"/>
    </row>
    <row r="241" spans="1:2">
      <c r="A241" s="11"/>
      <c r="B241" s="123"/>
    </row>
    <row r="242" spans="1:2">
      <c r="A242" s="11"/>
      <c r="B242" s="123"/>
    </row>
    <row r="243" spans="1:2">
      <c r="A243" s="11"/>
      <c r="B243" s="123"/>
    </row>
    <row r="244" spans="1:2">
      <c r="A244" s="11"/>
      <c r="B244" s="123"/>
    </row>
    <row r="245" spans="1:2">
      <c r="A245" s="11"/>
      <c r="B245" s="123"/>
    </row>
    <row r="246" spans="1:2">
      <c r="A246" s="11"/>
      <c r="B246" s="123"/>
    </row>
    <row r="247" spans="1:2">
      <c r="A247" s="11"/>
      <c r="B247" s="123"/>
    </row>
    <row r="248" spans="1:2">
      <c r="A248" s="11"/>
      <c r="B248" s="123"/>
    </row>
    <row r="249" spans="1:2">
      <c r="A249" s="11"/>
      <c r="B249" s="123"/>
    </row>
    <row r="250" spans="1:2">
      <c r="A250" s="11"/>
      <c r="B250" s="123"/>
    </row>
    <row r="251" spans="1:2">
      <c r="A251" s="11"/>
      <c r="B251" s="123"/>
    </row>
    <row r="252" spans="1:2">
      <c r="A252" s="11"/>
      <c r="B252" s="123"/>
    </row>
    <row r="253" spans="1:2">
      <c r="A253" s="11"/>
      <c r="B253" s="123"/>
    </row>
    <row r="254" spans="1:2">
      <c r="A254" s="11"/>
      <c r="B254" s="123"/>
    </row>
    <row r="255" spans="1:2">
      <c r="A255" s="11"/>
      <c r="B255" s="123"/>
    </row>
    <row r="256" spans="1:2">
      <c r="A256" s="11"/>
      <c r="B256" s="123"/>
    </row>
    <row r="257" spans="1:2">
      <c r="A257" s="11"/>
      <c r="B257" s="123"/>
    </row>
    <row r="258" spans="1:2">
      <c r="A258" s="11"/>
      <c r="B258" s="123"/>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7"/>
  <sheetViews>
    <sheetView workbookViewId="0">
      <selection activeCell="F47" sqref="F47:F53"/>
    </sheetView>
  </sheetViews>
  <sheetFormatPr baseColWidth="10" defaultColWidth="11.44140625" defaultRowHeight="13.2"/>
  <cols>
    <col min="1" max="1" width="3.33203125" style="64" customWidth="1"/>
    <col min="2" max="2" width="56.44140625" style="64" customWidth="1"/>
    <col min="3" max="5" width="9.33203125" style="11" customWidth="1"/>
    <col min="6" max="6" width="9.5546875" style="11" customWidth="1"/>
    <col min="7" max="10" width="11.44140625" style="11"/>
    <col min="11" max="11" width="2.109375" style="11" customWidth="1"/>
    <col min="12" max="16384" width="11.44140625" style="11"/>
  </cols>
  <sheetData>
    <row r="1" spans="1:7" s="2" customFormat="1" ht="15.75" customHeight="1">
      <c r="A1" s="327" t="s">
        <v>33</v>
      </c>
      <c r="B1" s="328"/>
      <c r="C1" s="329"/>
      <c r="D1" s="1"/>
      <c r="E1" s="339" t="s">
        <v>102</v>
      </c>
      <c r="F1" s="339"/>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4" t="s">
        <v>3649</v>
      </c>
      <c r="B6" s="335"/>
      <c r="C6" s="9"/>
    </row>
    <row r="7" spans="1:7" s="2" customFormat="1" ht="21.75" customHeight="1">
      <c r="A7" s="51"/>
      <c r="B7" s="336"/>
      <c r="C7" s="338"/>
      <c r="D7" s="338"/>
      <c r="E7" s="338"/>
      <c r="F7" s="139"/>
    </row>
    <row r="8" spans="1:7" s="2" customFormat="1" ht="21.75" customHeight="1">
      <c r="A8" s="52"/>
      <c r="B8" s="337"/>
      <c r="C8" s="45" t="s">
        <v>35</v>
      </c>
      <c r="D8" s="45" t="s">
        <v>36</v>
      </c>
      <c r="E8" s="45" t="s">
        <v>37</v>
      </c>
      <c r="F8" s="45" t="s">
        <v>38</v>
      </c>
    </row>
    <row r="9" spans="1:7" s="8" customFormat="1" ht="26.25" customHeight="1">
      <c r="A9" s="53"/>
      <c r="B9" s="54" t="s">
        <v>38</v>
      </c>
      <c r="C9" s="156">
        <f>SUM(C12:C15)</f>
        <v>132</v>
      </c>
      <c r="D9" s="156">
        <f>SUM(D12:D15)</f>
        <v>2</v>
      </c>
      <c r="E9" s="156">
        <f>SUM(E12:E15)</f>
        <v>0</v>
      </c>
      <c r="F9" s="156">
        <f>SUM(C9:E9)</f>
        <v>134</v>
      </c>
      <c r="G9" s="10"/>
    </row>
    <row r="10" spans="1:7" s="8" customFormat="1" ht="9.9" customHeight="1">
      <c r="A10" s="53"/>
      <c r="B10" s="55"/>
      <c r="C10" s="299"/>
      <c r="D10" s="299"/>
      <c r="E10" s="299"/>
      <c r="F10" s="299"/>
      <c r="G10" s="10"/>
    </row>
    <row r="11" spans="1:7" s="8" customFormat="1" ht="15" customHeight="1">
      <c r="A11" s="53"/>
      <c r="B11" s="55" t="s">
        <v>9</v>
      </c>
      <c r="C11" s="299"/>
      <c r="D11" s="299"/>
      <c r="E11" s="299"/>
      <c r="F11" s="299"/>
      <c r="G11" s="10"/>
    </row>
    <row r="12" spans="1:7" s="8" customFormat="1" ht="15" customHeight="1">
      <c r="A12" s="56"/>
      <c r="B12" s="57" t="s">
        <v>5</v>
      </c>
      <c r="C12" s="242">
        <f>C18</f>
        <v>4</v>
      </c>
      <c r="D12" s="242">
        <f t="shared" ref="D12:E12" si="0">D18</f>
        <v>0</v>
      </c>
      <c r="E12" s="242">
        <f t="shared" si="0"/>
        <v>0</v>
      </c>
      <c r="F12" s="299">
        <f>F18</f>
        <v>4</v>
      </c>
    </row>
    <row r="13" spans="1:7" s="8" customFormat="1" ht="15" customHeight="1">
      <c r="A13" s="56"/>
      <c r="B13" s="57" t="s">
        <v>6</v>
      </c>
      <c r="C13" s="242">
        <f>SUM(C19:C28)</f>
        <v>22</v>
      </c>
      <c r="D13" s="242">
        <f t="shared" ref="D13:E13" si="1">SUM(D19:D28)</f>
        <v>0</v>
      </c>
      <c r="E13" s="242">
        <f t="shared" si="1"/>
        <v>0</v>
      </c>
      <c r="F13" s="299">
        <f>SUM(F19:F28)</f>
        <v>22</v>
      </c>
    </row>
    <row r="14" spans="1:7" s="8" customFormat="1" ht="15" customHeight="1">
      <c r="A14" s="56"/>
      <c r="B14" s="57" t="s">
        <v>44</v>
      </c>
      <c r="C14" s="242">
        <f>C29</f>
        <v>3</v>
      </c>
      <c r="D14" s="242">
        <f t="shared" ref="D14:E14" si="2">D29</f>
        <v>0</v>
      </c>
      <c r="E14" s="242">
        <f t="shared" si="2"/>
        <v>0</v>
      </c>
      <c r="F14" s="299">
        <f>F29</f>
        <v>3</v>
      </c>
    </row>
    <row r="15" spans="1:7" s="8" customFormat="1" ht="15" customHeight="1">
      <c r="A15" s="56"/>
      <c r="B15" s="57" t="s">
        <v>7</v>
      </c>
      <c r="C15" s="242">
        <f>SUM(C30:C88)</f>
        <v>103</v>
      </c>
      <c r="D15" s="242">
        <f t="shared" ref="D15:E15" si="3">SUM(D30:D88)</f>
        <v>2</v>
      </c>
      <c r="E15" s="242">
        <f t="shared" si="3"/>
        <v>0</v>
      </c>
      <c r="F15" s="299">
        <f>SUM(F30:F88)</f>
        <v>105</v>
      </c>
    </row>
    <row r="16" spans="1:7" s="8" customFormat="1" ht="9.9" customHeight="1">
      <c r="A16" s="56"/>
      <c r="B16" s="57"/>
      <c r="C16" s="241"/>
      <c r="D16" s="241"/>
      <c r="E16" s="241"/>
      <c r="F16" s="242"/>
    </row>
    <row r="17" spans="1:8" s="8" customFormat="1" ht="13.5" customHeight="1">
      <c r="A17" s="56"/>
      <c r="B17" s="55" t="s">
        <v>10</v>
      </c>
      <c r="C17" s="241"/>
      <c r="D17" s="241"/>
      <c r="E17" s="241"/>
      <c r="F17" s="242"/>
    </row>
    <row r="18" spans="1:8" s="88" customFormat="1" ht="15" customHeight="1">
      <c r="A18" s="62"/>
      <c r="B18" s="62" t="s">
        <v>3510</v>
      </c>
      <c r="C18" s="204">
        <v>4</v>
      </c>
      <c r="D18" s="204">
        <v>0</v>
      </c>
      <c r="E18" s="204">
        <v>0</v>
      </c>
      <c r="F18" s="156">
        <f t="shared" ref="F18:F53" si="4">SUM(C18:E18)</f>
        <v>4</v>
      </c>
      <c r="G18" s="11"/>
      <c r="H18" s="11"/>
    </row>
    <row r="19" spans="1:8" s="88" customFormat="1" ht="15" customHeight="1">
      <c r="A19" s="62"/>
      <c r="B19" s="62" t="s">
        <v>3512</v>
      </c>
      <c r="C19" s="204">
        <v>1</v>
      </c>
      <c r="D19" s="204">
        <v>0</v>
      </c>
      <c r="E19" s="204">
        <v>0</v>
      </c>
      <c r="F19" s="156">
        <f t="shared" si="4"/>
        <v>1</v>
      </c>
      <c r="G19" s="11"/>
      <c r="H19" s="11"/>
    </row>
    <row r="20" spans="1:8" s="88" customFormat="1" ht="15" customHeight="1">
      <c r="A20" s="62"/>
      <c r="B20" s="62" t="s">
        <v>3514</v>
      </c>
      <c r="C20" s="204">
        <v>5</v>
      </c>
      <c r="D20" s="204">
        <v>0</v>
      </c>
      <c r="E20" s="204">
        <v>0</v>
      </c>
      <c r="F20" s="156">
        <f t="shared" si="4"/>
        <v>5</v>
      </c>
      <c r="G20" s="11"/>
      <c r="H20" s="11"/>
    </row>
    <row r="21" spans="1:8" s="88" customFormat="1" ht="15" customHeight="1">
      <c r="A21" s="62"/>
      <c r="B21" s="62" t="s">
        <v>3515</v>
      </c>
      <c r="C21" s="204">
        <v>3</v>
      </c>
      <c r="D21" s="204">
        <v>0</v>
      </c>
      <c r="E21" s="204">
        <v>0</v>
      </c>
      <c r="F21" s="156">
        <f t="shared" si="4"/>
        <v>3</v>
      </c>
      <c r="G21" s="11"/>
      <c r="H21" s="11"/>
    </row>
    <row r="22" spans="1:8" s="88" customFormat="1" ht="15" customHeight="1">
      <c r="A22" s="62"/>
      <c r="B22" s="62" t="s">
        <v>3517</v>
      </c>
      <c r="C22" s="204">
        <v>6</v>
      </c>
      <c r="D22" s="204">
        <v>0</v>
      </c>
      <c r="E22" s="204">
        <v>0</v>
      </c>
      <c r="F22" s="156">
        <f t="shared" si="4"/>
        <v>6</v>
      </c>
      <c r="G22" s="11"/>
      <c r="H22" s="11"/>
    </row>
    <row r="23" spans="1:8" s="88" customFormat="1" ht="15" customHeight="1">
      <c r="A23" s="62"/>
      <c r="B23" s="62" t="s">
        <v>3518</v>
      </c>
      <c r="C23" s="204">
        <v>1</v>
      </c>
      <c r="D23" s="204">
        <v>0</v>
      </c>
      <c r="E23" s="204">
        <v>0</v>
      </c>
      <c r="F23" s="156">
        <f t="shared" si="4"/>
        <v>1</v>
      </c>
      <c r="G23" s="11"/>
      <c r="H23" s="11"/>
    </row>
    <row r="24" spans="1:8" s="88" customFormat="1" ht="15" customHeight="1">
      <c r="A24" s="62"/>
      <c r="B24" s="62" t="s">
        <v>3520</v>
      </c>
      <c r="C24" s="204">
        <v>1</v>
      </c>
      <c r="D24" s="204">
        <v>0</v>
      </c>
      <c r="E24" s="204">
        <v>0</v>
      </c>
      <c r="F24" s="156">
        <f t="shared" si="4"/>
        <v>1</v>
      </c>
      <c r="G24" s="11"/>
      <c r="H24" s="11"/>
    </row>
    <row r="25" spans="1:8" s="88" customFormat="1" ht="15" customHeight="1">
      <c r="A25" s="62"/>
      <c r="B25" s="62" t="s">
        <v>3522</v>
      </c>
      <c r="C25" s="204">
        <v>2</v>
      </c>
      <c r="D25" s="204">
        <v>0</v>
      </c>
      <c r="E25" s="204">
        <v>0</v>
      </c>
      <c r="F25" s="156">
        <f t="shared" si="4"/>
        <v>2</v>
      </c>
      <c r="G25" s="11"/>
      <c r="H25" s="11"/>
    </row>
    <row r="26" spans="1:8" s="88" customFormat="1" ht="15" customHeight="1">
      <c r="A26" s="62"/>
      <c r="B26" s="62" t="s">
        <v>3523</v>
      </c>
      <c r="C26" s="204">
        <v>1</v>
      </c>
      <c r="D26" s="204">
        <v>0</v>
      </c>
      <c r="E26" s="204">
        <v>0</v>
      </c>
      <c r="F26" s="156">
        <f t="shared" si="4"/>
        <v>1</v>
      </c>
      <c r="G26" s="11"/>
      <c r="H26" s="11"/>
    </row>
    <row r="27" spans="1:8" s="88" customFormat="1" ht="15" customHeight="1">
      <c r="A27" s="62"/>
      <c r="B27" s="62" t="s">
        <v>3525</v>
      </c>
      <c r="C27" s="204">
        <v>1</v>
      </c>
      <c r="D27" s="204">
        <v>0</v>
      </c>
      <c r="E27" s="204">
        <v>0</v>
      </c>
      <c r="F27" s="156">
        <f t="shared" si="4"/>
        <v>1</v>
      </c>
      <c r="G27" s="11"/>
      <c r="H27" s="11"/>
    </row>
    <row r="28" spans="1:8" s="88" customFormat="1" ht="15" customHeight="1">
      <c r="A28" s="62"/>
      <c r="B28" s="62" t="s">
        <v>3527</v>
      </c>
      <c r="C28" s="204">
        <v>1</v>
      </c>
      <c r="D28" s="204">
        <v>0</v>
      </c>
      <c r="E28" s="204">
        <v>0</v>
      </c>
      <c r="F28" s="156">
        <f t="shared" si="4"/>
        <v>1</v>
      </c>
      <c r="G28" s="11"/>
      <c r="H28" s="11"/>
    </row>
    <row r="29" spans="1:8" s="88" customFormat="1" ht="15" customHeight="1">
      <c r="A29" s="62"/>
      <c r="B29" s="62" t="s">
        <v>3528</v>
      </c>
      <c r="C29" s="204">
        <v>3</v>
      </c>
      <c r="D29" s="204">
        <v>0</v>
      </c>
      <c r="E29" s="204">
        <v>0</v>
      </c>
      <c r="F29" s="156">
        <f t="shared" si="4"/>
        <v>3</v>
      </c>
      <c r="G29" s="11"/>
      <c r="H29" s="11"/>
    </row>
    <row r="30" spans="1:8" s="88" customFormat="1" ht="15" customHeight="1">
      <c r="A30" s="62"/>
      <c r="B30" s="62" t="s">
        <v>3627</v>
      </c>
      <c r="C30" s="204">
        <v>2</v>
      </c>
      <c r="D30" s="204">
        <v>0</v>
      </c>
      <c r="E30" s="204">
        <v>0</v>
      </c>
      <c r="F30" s="156">
        <f t="shared" si="4"/>
        <v>2</v>
      </c>
      <c r="G30" s="11"/>
      <c r="H30" s="11"/>
    </row>
    <row r="31" spans="1:8" s="88" customFormat="1" ht="15" customHeight="1">
      <c r="A31" s="62"/>
      <c r="B31" s="62" t="s">
        <v>3532</v>
      </c>
      <c r="C31" s="204">
        <v>1</v>
      </c>
      <c r="D31" s="204">
        <v>0</v>
      </c>
      <c r="E31" s="204">
        <v>0</v>
      </c>
      <c r="F31" s="156">
        <f t="shared" si="4"/>
        <v>1</v>
      </c>
      <c r="G31" s="11"/>
      <c r="H31" s="11"/>
    </row>
    <row r="32" spans="1:8" s="88" customFormat="1" ht="15" customHeight="1">
      <c r="A32" s="62"/>
      <c r="B32" s="62" t="s">
        <v>3535</v>
      </c>
      <c r="C32" s="204">
        <v>2</v>
      </c>
      <c r="D32" s="204">
        <v>0</v>
      </c>
      <c r="E32" s="204">
        <v>0</v>
      </c>
      <c r="F32" s="156">
        <f t="shared" si="4"/>
        <v>2</v>
      </c>
      <c r="G32" s="11"/>
      <c r="H32" s="11"/>
    </row>
    <row r="33" spans="1:8" s="88" customFormat="1" ht="15" customHeight="1">
      <c r="A33" s="62"/>
      <c r="B33" s="62" t="s">
        <v>3536</v>
      </c>
      <c r="C33" s="204">
        <v>1</v>
      </c>
      <c r="D33" s="204">
        <v>0</v>
      </c>
      <c r="E33" s="204">
        <v>0</v>
      </c>
      <c r="F33" s="156">
        <f t="shared" si="4"/>
        <v>1</v>
      </c>
      <c r="G33" s="11"/>
      <c r="H33" s="11"/>
    </row>
    <row r="34" spans="1:8" s="88" customFormat="1" ht="15" customHeight="1">
      <c r="A34" s="62"/>
      <c r="B34" s="62" t="s">
        <v>3537</v>
      </c>
      <c r="C34" s="204">
        <v>5</v>
      </c>
      <c r="D34" s="204">
        <v>0</v>
      </c>
      <c r="E34" s="204">
        <v>0</v>
      </c>
      <c r="F34" s="156">
        <f t="shared" si="4"/>
        <v>5</v>
      </c>
      <c r="G34" s="11"/>
      <c r="H34" s="11"/>
    </row>
    <row r="35" spans="1:8" s="88" customFormat="1" ht="15" customHeight="1">
      <c r="A35" s="62"/>
      <c r="B35" s="62" t="s">
        <v>3538</v>
      </c>
      <c r="C35" s="204">
        <v>16</v>
      </c>
      <c r="D35" s="204">
        <v>1</v>
      </c>
      <c r="E35" s="204">
        <v>0</v>
      </c>
      <c r="F35" s="156">
        <f t="shared" si="4"/>
        <v>17</v>
      </c>
      <c r="G35" s="11"/>
      <c r="H35" s="11"/>
    </row>
    <row r="36" spans="1:8" s="88" customFormat="1" ht="15" customHeight="1">
      <c r="A36" s="62"/>
      <c r="B36" s="62" t="s">
        <v>3539</v>
      </c>
      <c r="C36" s="204">
        <v>1</v>
      </c>
      <c r="D36" s="204">
        <v>0</v>
      </c>
      <c r="E36" s="204">
        <v>0</v>
      </c>
      <c r="F36" s="156">
        <f t="shared" si="4"/>
        <v>1</v>
      </c>
      <c r="G36" s="11"/>
      <c r="H36" s="11"/>
    </row>
    <row r="37" spans="1:8" s="88" customFormat="1" ht="15" customHeight="1">
      <c r="A37" s="62"/>
      <c r="B37" s="62" t="s">
        <v>3542</v>
      </c>
      <c r="C37" s="204">
        <v>1</v>
      </c>
      <c r="D37" s="204">
        <v>0</v>
      </c>
      <c r="E37" s="204">
        <v>0</v>
      </c>
      <c r="F37" s="156">
        <f t="shared" si="4"/>
        <v>1</v>
      </c>
      <c r="G37" s="11"/>
      <c r="H37" s="11"/>
    </row>
    <row r="38" spans="1:8" s="88" customFormat="1" ht="15" customHeight="1">
      <c r="A38" s="62"/>
      <c r="B38" s="62" t="s">
        <v>3543</v>
      </c>
      <c r="C38" s="204">
        <v>16</v>
      </c>
      <c r="D38" s="204">
        <v>1</v>
      </c>
      <c r="E38" s="204">
        <v>0</v>
      </c>
      <c r="F38" s="156">
        <f t="shared" si="4"/>
        <v>17</v>
      </c>
      <c r="G38" s="11"/>
      <c r="H38" s="11"/>
    </row>
    <row r="39" spans="1:8" s="88" customFormat="1" ht="15" customHeight="1">
      <c r="A39" s="62"/>
      <c r="B39" s="62" t="s">
        <v>3650</v>
      </c>
      <c r="C39" s="204">
        <v>1</v>
      </c>
      <c r="D39" s="204">
        <v>0</v>
      </c>
      <c r="E39" s="204">
        <v>0</v>
      </c>
      <c r="F39" s="156">
        <f t="shared" si="4"/>
        <v>1</v>
      </c>
      <c r="G39" s="11"/>
      <c r="H39" s="11"/>
    </row>
    <row r="40" spans="1:8" s="88" customFormat="1" ht="15" customHeight="1">
      <c r="A40" s="62"/>
      <c r="B40" s="62" t="s">
        <v>3630</v>
      </c>
      <c r="C40" s="204">
        <v>2</v>
      </c>
      <c r="D40" s="204">
        <v>0</v>
      </c>
      <c r="E40" s="204">
        <v>0</v>
      </c>
      <c r="F40" s="156">
        <f t="shared" si="4"/>
        <v>2</v>
      </c>
      <c r="G40" s="11"/>
      <c r="H40" s="11"/>
    </row>
    <row r="41" spans="1:8" s="88" customFormat="1" ht="15" customHeight="1">
      <c r="A41" s="62"/>
      <c r="B41" s="62" t="s">
        <v>3560</v>
      </c>
      <c r="C41" s="204">
        <v>2</v>
      </c>
      <c r="D41" s="204">
        <v>0</v>
      </c>
      <c r="E41" s="204">
        <v>0</v>
      </c>
      <c r="F41" s="156">
        <f t="shared" si="4"/>
        <v>2</v>
      </c>
      <c r="G41" s="11"/>
      <c r="H41" s="11"/>
    </row>
    <row r="42" spans="1:8" s="88" customFormat="1" ht="15" customHeight="1">
      <c r="A42" s="62"/>
      <c r="B42" s="62" t="s">
        <v>3633</v>
      </c>
      <c r="C42" s="204">
        <v>2</v>
      </c>
      <c r="D42" s="204">
        <v>0</v>
      </c>
      <c r="E42" s="204">
        <v>0</v>
      </c>
      <c r="F42" s="156">
        <f t="shared" si="4"/>
        <v>2</v>
      </c>
      <c r="G42" s="11"/>
      <c r="H42" s="11"/>
    </row>
    <row r="43" spans="1:8" s="88" customFormat="1" ht="15" customHeight="1">
      <c r="A43" s="62"/>
      <c r="B43" s="62" t="s">
        <v>3545</v>
      </c>
      <c r="C43" s="204">
        <v>1</v>
      </c>
      <c r="D43" s="204">
        <v>0</v>
      </c>
      <c r="E43" s="204">
        <v>0</v>
      </c>
      <c r="F43" s="156">
        <f t="shared" si="4"/>
        <v>1</v>
      </c>
      <c r="G43" s="11"/>
      <c r="H43" s="11"/>
    </row>
    <row r="44" spans="1:8" s="88" customFormat="1" ht="15" customHeight="1">
      <c r="A44" s="62"/>
      <c r="B44" s="62" t="s">
        <v>3547</v>
      </c>
      <c r="C44" s="204">
        <v>9</v>
      </c>
      <c r="D44" s="204">
        <v>0</v>
      </c>
      <c r="E44" s="204">
        <v>0</v>
      </c>
      <c r="F44" s="156">
        <f t="shared" si="4"/>
        <v>9</v>
      </c>
      <c r="G44" s="11"/>
      <c r="H44" s="11"/>
    </row>
    <row r="45" spans="1:8" s="88" customFormat="1" ht="15" customHeight="1">
      <c r="A45" s="62"/>
      <c r="B45" s="62" t="s">
        <v>3548</v>
      </c>
      <c r="C45" s="204">
        <v>3</v>
      </c>
      <c r="D45" s="204">
        <v>0</v>
      </c>
      <c r="E45" s="204">
        <v>0</v>
      </c>
      <c r="F45" s="156">
        <f t="shared" si="4"/>
        <v>3</v>
      </c>
      <c r="G45" s="11"/>
      <c r="H45" s="11"/>
    </row>
    <row r="46" spans="1:8" s="88" customFormat="1" ht="15" customHeight="1">
      <c r="A46" s="62"/>
      <c r="B46" s="62" t="s">
        <v>3549</v>
      </c>
      <c r="C46" s="204">
        <v>5</v>
      </c>
      <c r="D46" s="204">
        <v>0</v>
      </c>
      <c r="E46" s="204">
        <v>0</v>
      </c>
      <c r="F46" s="156">
        <f t="shared" si="4"/>
        <v>5</v>
      </c>
      <c r="G46" s="11"/>
      <c r="H46" s="11"/>
    </row>
    <row r="47" spans="1:8" s="88" customFormat="1" ht="15" customHeight="1">
      <c r="A47" s="62"/>
      <c r="B47" s="62" t="s">
        <v>3550</v>
      </c>
      <c r="C47" s="204">
        <v>3</v>
      </c>
      <c r="D47" s="204">
        <v>0</v>
      </c>
      <c r="E47" s="204">
        <v>0</v>
      </c>
      <c r="F47" s="156">
        <f t="shared" si="4"/>
        <v>3</v>
      </c>
      <c r="G47" s="11"/>
      <c r="H47" s="11"/>
    </row>
    <row r="48" spans="1:8" s="88" customFormat="1" ht="15" customHeight="1">
      <c r="A48" s="62"/>
      <c r="B48" s="62" t="s">
        <v>3551</v>
      </c>
      <c r="C48" s="204">
        <v>11</v>
      </c>
      <c r="D48" s="204">
        <v>0</v>
      </c>
      <c r="E48" s="204">
        <v>0</v>
      </c>
      <c r="F48" s="156">
        <f t="shared" si="4"/>
        <v>11</v>
      </c>
      <c r="G48" s="11"/>
      <c r="H48" s="11"/>
    </row>
    <row r="49" spans="1:8" s="88" customFormat="1" ht="15" customHeight="1">
      <c r="A49" s="62"/>
      <c r="B49" s="62" t="s">
        <v>3552</v>
      </c>
      <c r="C49" s="204">
        <v>7</v>
      </c>
      <c r="D49" s="204">
        <v>0</v>
      </c>
      <c r="E49" s="204">
        <v>0</v>
      </c>
      <c r="F49" s="156">
        <f t="shared" si="4"/>
        <v>7</v>
      </c>
      <c r="G49" s="11"/>
      <c r="H49" s="11"/>
    </row>
    <row r="50" spans="1:8" s="88" customFormat="1" ht="15" customHeight="1">
      <c r="A50" s="62"/>
      <c r="B50" s="62" t="s">
        <v>3553</v>
      </c>
      <c r="C50" s="204">
        <v>6</v>
      </c>
      <c r="D50" s="204">
        <v>0</v>
      </c>
      <c r="E50" s="204">
        <v>0</v>
      </c>
      <c r="F50" s="156">
        <f t="shared" si="4"/>
        <v>6</v>
      </c>
      <c r="G50" s="11"/>
      <c r="H50" s="11"/>
    </row>
    <row r="51" spans="1:8" s="88" customFormat="1" ht="15" customHeight="1">
      <c r="A51" s="62"/>
      <c r="B51" s="62" t="s">
        <v>3554</v>
      </c>
      <c r="C51" s="304">
        <v>2</v>
      </c>
      <c r="D51" s="304">
        <v>0</v>
      </c>
      <c r="E51" s="304">
        <v>0</v>
      </c>
      <c r="F51" s="156">
        <f t="shared" si="4"/>
        <v>2</v>
      </c>
      <c r="G51" s="11"/>
      <c r="H51" s="11"/>
    </row>
    <row r="52" spans="1:8" s="88" customFormat="1" ht="15" customHeight="1">
      <c r="A52" s="62"/>
      <c r="B52" s="62" t="s">
        <v>3557</v>
      </c>
      <c r="C52" s="304">
        <v>3</v>
      </c>
      <c r="D52" s="304">
        <v>0</v>
      </c>
      <c r="E52" s="304">
        <v>0</v>
      </c>
      <c r="F52" s="156">
        <f t="shared" si="4"/>
        <v>3</v>
      </c>
      <c r="G52" s="11"/>
      <c r="H52" s="11"/>
    </row>
    <row r="53" spans="1:8" s="88" customFormat="1" ht="15" customHeight="1">
      <c r="A53" s="62"/>
      <c r="B53" s="62" t="s">
        <v>3558</v>
      </c>
      <c r="C53" s="304">
        <v>1</v>
      </c>
      <c r="D53" s="304">
        <v>0</v>
      </c>
      <c r="E53" s="304">
        <v>0</v>
      </c>
      <c r="F53" s="156">
        <f t="shared" si="4"/>
        <v>1</v>
      </c>
      <c r="G53" s="11"/>
      <c r="H53" s="11"/>
    </row>
    <row r="54" spans="1:8" s="88" customFormat="1" ht="15" customHeight="1">
      <c r="A54" s="62"/>
      <c r="B54" s="62"/>
      <c r="C54" s="304"/>
      <c r="D54" s="304"/>
      <c r="E54" s="304"/>
      <c r="F54" s="156"/>
      <c r="G54" s="11"/>
      <c r="H54" s="11"/>
    </row>
    <row r="55" spans="1:8" s="88" customFormat="1" ht="15" customHeight="1">
      <c r="A55" s="62"/>
      <c r="B55" s="62"/>
      <c r="C55" s="304"/>
      <c r="D55" s="304"/>
      <c r="E55" s="304"/>
      <c r="F55" s="156"/>
      <c r="G55" s="11"/>
      <c r="H55" s="11"/>
    </row>
    <row r="56" spans="1:8" s="88" customFormat="1" ht="15" customHeight="1">
      <c r="A56" s="62"/>
      <c r="B56" s="62"/>
      <c r="C56" s="304"/>
      <c r="D56" s="304"/>
      <c r="E56" s="304"/>
      <c r="F56" s="156"/>
      <c r="G56" s="11"/>
      <c r="H56" s="11"/>
    </row>
    <row r="57" spans="1:8" s="88" customFormat="1" ht="15" customHeight="1">
      <c r="A57" s="62"/>
      <c r="B57" s="62"/>
      <c r="C57" s="95"/>
      <c r="D57" s="95"/>
      <c r="E57" s="95"/>
      <c r="F57" s="156"/>
      <c r="G57" s="11"/>
      <c r="H57" s="11"/>
    </row>
    <row r="58" spans="1:8" s="88" customFormat="1" ht="15" customHeight="1">
      <c r="A58" s="62"/>
      <c r="B58" s="62"/>
      <c r="C58" s="95"/>
      <c r="D58" s="95"/>
      <c r="E58" s="95"/>
      <c r="F58" s="156"/>
      <c r="G58" s="11"/>
      <c r="H58" s="11"/>
    </row>
    <row r="59" spans="1:8" s="88" customFormat="1" ht="15" customHeight="1">
      <c r="A59" s="62"/>
      <c r="B59" s="62"/>
      <c r="C59" s="95"/>
      <c r="D59" s="95"/>
      <c r="E59" s="95"/>
      <c r="F59" s="156"/>
      <c r="G59" s="11"/>
      <c r="H59" s="11"/>
    </row>
    <row r="60" spans="1:8" s="88" customFormat="1" ht="15" customHeight="1">
      <c r="A60" s="62"/>
      <c r="B60" s="62"/>
      <c r="C60" s="95"/>
      <c r="D60" s="95"/>
      <c r="E60" s="95"/>
      <c r="F60" s="156"/>
      <c r="G60" s="11"/>
      <c r="H60" s="11"/>
    </row>
    <row r="61" spans="1:8" s="88" customFormat="1" ht="15" customHeight="1">
      <c r="A61" s="62"/>
      <c r="B61" s="62"/>
      <c r="C61" s="95"/>
      <c r="D61" s="95"/>
      <c r="E61" s="95"/>
      <c r="F61" s="156"/>
      <c r="G61" s="11"/>
      <c r="H61" s="11"/>
    </row>
    <row r="62" spans="1:8" s="88" customFormat="1" ht="15" customHeight="1">
      <c r="A62" s="62"/>
      <c r="B62" s="62"/>
      <c r="C62" s="95"/>
      <c r="D62" s="95"/>
      <c r="E62" s="95"/>
      <c r="F62" s="156"/>
      <c r="G62" s="11"/>
      <c r="H62" s="11"/>
    </row>
    <row r="63" spans="1:8" s="88" customFormat="1" ht="15" customHeight="1">
      <c r="A63" s="62"/>
      <c r="B63" s="62"/>
      <c r="C63" s="95"/>
      <c r="D63" s="95"/>
      <c r="E63" s="95"/>
      <c r="F63" s="156"/>
      <c r="G63" s="11"/>
      <c r="H63" s="11"/>
    </row>
    <row r="64" spans="1:8" s="88" customFormat="1" ht="15" customHeight="1">
      <c r="A64" s="62"/>
      <c r="B64" s="62"/>
      <c r="C64" s="95"/>
      <c r="D64" s="95"/>
      <c r="E64" s="95"/>
      <c r="F64" s="156"/>
      <c r="G64" s="11"/>
      <c r="H64" s="11"/>
    </row>
    <row r="65" spans="1:8" s="88" customFormat="1" ht="15" customHeight="1">
      <c r="A65" s="62"/>
      <c r="B65" s="62"/>
      <c r="C65" s="95"/>
      <c r="D65" s="95"/>
      <c r="E65" s="95"/>
      <c r="F65" s="156"/>
      <c r="G65" s="11"/>
      <c r="H65" s="11"/>
    </row>
    <row r="66" spans="1:8" s="88" customFormat="1" ht="15" customHeight="1">
      <c r="A66" s="62"/>
      <c r="B66" s="62"/>
      <c r="C66" s="95"/>
      <c r="D66" s="95"/>
      <c r="E66" s="95"/>
      <c r="F66" s="156"/>
      <c r="G66" s="11"/>
      <c r="H66" s="11"/>
    </row>
    <row r="67" spans="1:8" s="88" customFormat="1" ht="15" customHeight="1">
      <c r="A67" s="62"/>
      <c r="B67" s="62"/>
      <c r="C67" s="95"/>
      <c r="D67" s="95"/>
      <c r="E67" s="95"/>
      <c r="F67" s="114"/>
      <c r="G67" s="11"/>
      <c r="H67"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activeCell="B22" sqref="B22"/>
    </sheetView>
  </sheetViews>
  <sheetFormatPr baseColWidth="10" defaultColWidth="8.44140625" defaultRowHeight="13.2"/>
  <cols>
    <col min="1" max="1" width="27.6640625" style="77" customWidth="1"/>
    <col min="2" max="4" width="11.88671875" style="67" customWidth="1"/>
    <col min="5" max="5" width="9.5546875" style="11" customWidth="1"/>
    <col min="6" max="16384" width="8.44140625" style="2"/>
  </cols>
  <sheetData>
    <row r="1" spans="1:13" ht="15.75" customHeight="1">
      <c r="A1" s="327" t="s">
        <v>33</v>
      </c>
      <c r="B1" s="328"/>
      <c r="C1" s="340"/>
      <c r="D1" s="340"/>
      <c r="E1" s="1"/>
      <c r="G1" s="339" t="s">
        <v>102</v>
      </c>
      <c r="H1" s="339"/>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34" t="s">
        <v>3649</v>
      </c>
      <c r="B6" s="335"/>
      <c r="C6" s="9"/>
      <c r="D6" s="9"/>
    </row>
    <row r="7" spans="1:13" s="67" customFormat="1" ht="21.9" customHeight="1">
      <c r="A7" s="336"/>
      <c r="B7" s="338"/>
      <c r="C7" s="338"/>
      <c r="D7" s="338"/>
      <c r="E7" s="130"/>
    </row>
    <row r="8" spans="1:13" s="67" customFormat="1" ht="21.9" customHeight="1">
      <c r="A8" s="342"/>
      <c r="B8" s="45" t="s">
        <v>35</v>
      </c>
      <c r="C8" s="45" t="s">
        <v>36</v>
      </c>
      <c r="D8" s="45" t="s">
        <v>37</v>
      </c>
      <c r="E8" s="45" t="s">
        <v>38</v>
      </c>
    </row>
    <row r="9" spans="1:13" s="34" customFormat="1" ht="27" customHeight="1">
      <c r="A9" s="72" t="s">
        <v>38</v>
      </c>
      <c r="B9" s="134">
        <f>SUM(B10:B21)</f>
        <v>1843</v>
      </c>
      <c r="C9" s="134">
        <f>SUM(C10:C21)</f>
        <v>7</v>
      </c>
      <c r="D9" s="134">
        <f>SUM(D10:D21)</f>
        <v>1</v>
      </c>
      <c r="E9" s="134">
        <f>SUM(E10:E21)</f>
        <v>1851</v>
      </c>
      <c r="F9" s="33"/>
      <c r="G9" s="33"/>
      <c r="H9" s="33"/>
      <c r="I9" s="33"/>
      <c r="J9" s="33"/>
      <c r="K9" s="33"/>
      <c r="L9" s="33"/>
      <c r="M9" s="33"/>
    </row>
    <row r="10" spans="1:13" ht="15" customHeight="1">
      <c r="A10" s="73" t="s">
        <v>3247</v>
      </c>
      <c r="B10" s="314">
        <v>16</v>
      </c>
      <c r="C10" s="314">
        <v>0</v>
      </c>
      <c r="D10" s="314">
        <v>0</v>
      </c>
      <c r="E10" s="114">
        <f>SUM(B10:D10)</f>
        <v>16</v>
      </c>
      <c r="F10" s="314"/>
      <c r="G10" s="236"/>
      <c r="H10" s="236"/>
      <c r="I10" s="236"/>
      <c r="J10" s="35"/>
      <c r="K10" s="35"/>
      <c r="L10" s="35"/>
      <c r="M10" s="35"/>
    </row>
    <row r="11" spans="1:13" ht="15" customHeight="1">
      <c r="A11" s="73" t="s">
        <v>3248</v>
      </c>
      <c r="B11" s="314">
        <v>102</v>
      </c>
      <c r="C11" s="314">
        <v>0</v>
      </c>
      <c r="D11" s="314">
        <v>0</v>
      </c>
      <c r="E11" s="114">
        <f t="shared" ref="E11:E21" si="0">SUM(B11:D11)</f>
        <v>102</v>
      </c>
      <c r="F11" s="314"/>
      <c r="G11" s="236"/>
      <c r="H11" s="236"/>
      <c r="I11" s="236"/>
      <c r="J11" s="35"/>
      <c r="K11" s="35"/>
      <c r="L11" s="35"/>
      <c r="M11" s="35"/>
    </row>
    <row r="12" spans="1:13" ht="15" customHeight="1">
      <c r="A12" s="73" t="s">
        <v>3249</v>
      </c>
      <c r="B12" s="314">
        <v>162</v>
      </c>
      <c r="C12" s="314">
        <v>0</v>
      </c>
      <c r="D12" s="314">
        <v>0</v>
      </c>
      <c r="E12" s="114">
        <f t="shared" si="0"/>
        <v>162</v>
      </c>
      <c r="F12" s="314"/>
      <c r="G12" s="236"/>
      <c r="H12" s="236"/>
      <c r="I12" s="236"/>
      <c r="J12" s="35"/>
      <c r="K12" s="35"/>
      <c r="L12" s="35"/>
      <c r="M12" s="35"/>
    </row>
    <row r="13" spans="1:13" ht="15" customHeight="1">
      <c r="A13" s="73" t="s">
        <v>3250</v>
      </c>
      <c r="B13" s="314">
        <v>189</v>
      </c>
      <c r="C13" s="314">
        <v>1</v>
      </c>
      <c r="D13" s="314">
        <v>0</v>
      </c>
      <c r="E13" s="114">
        <f t="shared" si="0"/>
        <v>190</v>
      </c>
      <c r="F13" s="314"/>
      <c r="G13" s="236"/>
      <c r="H13" s="236"/>
      <c r="I13" s="236"/>
      <c r="J13" s="35"/>
      <c r="K13" s="35"/>
      <c r="L13" s="35"/>
      <c r="M13" s="35"/>
    </row>
    <row r="14" spans="1:13" ht="15" customHeight="1">
      <c r="A14" s="73" t="s">
        <v>3251</v>
      </c>
      <c r="B14" s="314">
        <v>209</v>
      </c>
      <c r="C14" s="314">
        <v>0</v>
      </c>
      <c r="D14" s="314">
        <v>0</v>
      </c>
      <c r="E14" s="114">
        <f t="shared" si="0"/>
        <v>209</v>
      </c>
      <c r="F14" s="314"/>
      <c r="G14" s="236"/>
      <c r="H14" s="236"/>
      <c r="I14" s="236"/>
      <c r="J14" s="35"/>
      <c r="K14" s="35"/>
      <c r="L14" s="35"/>
      <c r="M14" s="35"/>
    </row>
    <row r="15" spans="1:13" ht="15" customHeight="1">
      <c r="A15" s="73" t="s">
        <v>3252</v>
      </c>
      <c r="B15" s="314">
        <v>301</v>
      </c>
      <c r="C15" s="314">
        <v>2</v>
      </c>
      <c r="D15" s="314">
        <v>0</v>
      </c>
      <c r="E15" s="114">
        <f t="shared" si="0"/>
        <v>303</v>
      </c>
      <c r="F15" s="314"/>
      <c r="G15" s="236"/>
      <c r="H15" s="236"/>
      <c r="I15" s="236"/>
      <c r="J15" s="35"/>
      <c r="K15" s="35"/>
      <c r="L15" s="35"/>
      <c r="M15" s="35"/>
    </row>
    <row r="16" spans="1:13" ht="15" customHeight="1">
      <c r="A16" s="73" t="s">
        <v>3253</v>
      </c>
      <c r="B16" s="314">
        <v>280</v>
      </c>
      <c r="C16" s="314">
        <v>2</v>
      </c>
      <c r="D16" s="314">
        <v>0</v>
      </c>
      <c r="E16" s="114">
        <f t="shared" si="0"/>
        <v>282</v>
      </c>
      <c r="F16" s="314"/>
      <c r="G16" s="236"/>
      <c r="H16" s="236"/>
      <c r="I16" s="236"/>
      <c r="J16" s="35"/>
      <c r="K16" s="35"/>
      <c r="L16" s="35"/>
      <c r="M16" s="35"/>
    </row>
    <row r="17" spans="1:13" ht="15" customHeight="1">
      <c r="A17" s="73" t="s">
        <v>3254</v>
      </c>
      <c r="B17" s="314">
        <v>241</v>
      </c>
      <c r="C17" s="314">
        <v>1</v>
      </c>
      <c r="D17" s="314">
        <v>1</v>
      </c>
      <c r="E17" s="114">
        <f t="shared" si="0"/>
        <v>243</v>
      </c>
      <c r="F17" s="314"/>
      <c r="G17" s="236"/>
      <c r="H17" s="236"/>
      <c r="I17" s="236"/>
      <c r="J17" s="35"/>
      <c r="K17" s="35"/>
      <c r="L17" s="35"/>
      <c r="M17" s="35"/>
    </row>
    <row r="18" spans="1:13" ht="15" customHeight="1">
      <c r="A18" s="73" t="s">
        <v>3255</v>
      </c>
      <c r="B18" s="314">
        <v>198</v>
      </c>
      <c r="C18" s="314">
        <v>0</v>
      </c>
      <c r="D18" s="314">
        <v>0</v>
      </c>
      <c r="E18" s="114">
        <f t="shared" si="0"/>
        <v>198</v>
      </c>
      <c r="F18" s="314"/>
      <c r="G18" s="236"/>
      <c r="H18" s="236"/>
      <c r="I18" s="236"/>
      <c r="J18" s="35"/>
      <c r="K18" s="35"/>
      <c r="L18" s="35"/>
      <c r="M18" s="35"/>
    </row>
    <row r="19" spans="1:13" ht="15" customHeight="1">
      <c r="A19" s="73" t="s">
        <v>3256</v>
      </c>
      <c r="B19" s="314">
        <v>117</v>
      </c>
      <c r="C19" s="314">
        <v>1</v>
      </c>
      <c r="D19" s="314">
        <v>0</v>
      </c>
      <c r="E19" s="114">
        <f t="shared" si="0"/>
        <v>118</v>
      </c>
      <c r="F19" s="314"/>
      <c r="G19" s="236"/>
      <c r="H19" s="236"/>
      <c r="I19" s="236"/>
      <c r="J19" s="35"/>
      <c r="K19" s="35"/>
      <c r="L19" s="35"/>
      <c r="M19" s="35"/>
    </row>
    <row r="20" spans="1:13" ht="15" customHeight="1">
      <c r="A20" s="73" t="s">
        <v>3426</v>
      </c>
      <c r="B20" s="314">
        <v>17</v>
      </c>
      <c r="C20" s="314">
        <v>0</v>
      </c>
      <c r="D20" s="314">
        <v>0</v>
      </c>
      <c r="E20" s="114">
        <f t="shared" si="0"/>
        <v>17</v>
      </c>
      <c r="F20" s="314"/>
      <c r="G20" s="236"/>
      <c r="H20" s="236"/>
      <c r="I20" s="236"/>
      <c r="J20" s="35"/>
      <c r="K20" s="35"/>
      <c r="L20" s="35"/>
      <c r="M20" s="35"/>
    </row>
    <row r="21" spans="1:13" ht="15" customHeight="1">
      <c r="A21" s="73" t="s">
        <v>3624</v>
      </c>
      <c r="B21" s="135">
        <v>11</v>
      </c>
      <c r="C21" s="135">
        <v>0</v>
      </c>
      <c r="D21" s="135">
        <v>0</v>
      </c>
      <c r="E21" s="114">
        <f t="shared" si="0"/>
        <v>11</v>
      </c>
      <c r="F21" s="135"/>
      <c r="G21" s="310"/>
      <c r="H21" s="311"/>
      <c r="I21" s="311"/>
      <c r="J21" s="35"/>
      <c r="K21" s="35"/>
      <c r="L21" s="35"/>
      <c r="M21" s="35"/>
    </row>
    <row r="22" spans="1:13" s="34" customFormat="1" ht="12" customHeight="1">
      <c r="A22" s="74"/>
      <c r="B22" s="136"/>
      <c r="C22" s="136"/>
      <c r="D22" s="136"/>
      <c r="E22" s="114"/>
      <c r="G22" s="312"/>
      <c r="H22" s="311"/>
      <c r="I22" s="311"/>
      <c r="J22" s="35"/>
      <c r="K22" s="35"/>
      <c r="L22" s="35"/>
      <c r="M22" s="35"/>
    </row>
    <row r="23" spans="1:13" ht="15" customHeight="1">
      <c r="A23" s="75" t="s">
        <v>51</v>
      </c>
      <c r="B23" s="134">
        <f>SUM(B24:B34)</f>
        <v>1065</v>
      </c>
      <c r="C23" s="134">
        <f>SUM(C24:C34)</f>
        <v>7</v>
      </c>
      <c r="D23" s="134">
        <f>SUM(D24:D34)</f>
        <v>1</v>
      </c>
      <c r="E23" s="134">
        <f>SUM(E24:E35)</f>
        <v>1077</v>
      </c>
      <c r="G23" s="311"/>
      <c r="H23" s="311"/>
      <c r="I23" s="311"/>
      <c r="J23" s="35"/>
      <c r="K23" s="35"/>
      <c r="L23" s="35"/>
      <c r="M23" s="35"/>
    </row>
    <row r="24" spans="1:13" ht="15" customHeight="1">
      <c r="A24" s="73" t="s">
        <v>3247</v>
      </c>
      <c r="B24" s="314">
        <v>15</v>
      </c>
      <c r="C24" s="314">
        <v>0</v>
      </c>
      <c r="D24" s="314">
        <v>0</v>
      </c>
      <c r="E24" s="114">
        <f t="shared" ref="E24:E34" si="1">SUM(B24:D24)</f>
        <v>15</v>
      </c>
      <c r="G24" s="313"/>
      <c r="H24" s="311"/>
      <c r="I24" s="311"/>
      <c r="J24" s="35"/>
      <c r="K24" s="35"/>
      <c r="L24" s="35"/>
      <c r="M24" s="35"/>
    </row>
    <row r="25" spans="1:13" ht="15" customHeight="1">
      <c r="A25" s="73" t="s">
        <v>3248</v>
      </c>
      <c r="B25" s="314">
        <v>78</v>
      </c>
      <c r="C25" s="314">
        <v>0</v>
      </c>
      <c r="D25" s="314">
        <v>0</v>
      </c>
      <c r="E25" s="114">
        <f t="shared" si="1"/>
        <v>78</v>
      </c>
      <c r="G25" s="313"/>
      <c r="H25" s="311"/>
      <c r="I25" s="311"/>
      <c r="J25" s="35"/>
      <c r="K25" s="35"/>
      <c r="L25" s="35"/>
      <c r="M25" s="35"/>
    </row>
    <row r="26" spans="1:13" ht="15" customHeight="1">
      <c r="A26" s="73" t="s">
        <v>3249</v>
      </c>
      <c r="B26" s="314">
        <v>83</v>
      </c>
      <c r="C26" s="314">
        <v>0</v>
      </c>
      <c r="D26" s="314">
        <v>0</v>
      </c>
      <c r="E26" s="114">
        <f t="shared" si="1"/>
        <v>83</v>
      </c>
      <c r="G26" s="313"/>
      <c r="H26" s="311"/>
      <c r="I26" s="311"/>
      <c r="J26" s="35"/>
      <c r="K26" s="35"/>
      <c r="L26" s="35"/>
      <c r="M26" s="35"/>
    </row>
    <row r="27" spans="1:13" ht="15" customHeight="1">
      <c r="A27" s="73" t="s">
        <v>3250</v>
      </c>
      <c r="B27" s="314">
        <v>117</v>
      </c>
      <c r="C27" s="314">
        <v>1</v>
      </c>
      <c r="D27" s="314">
        <v>0</v>
      </c>
      <c r="E27" s="114">
        <f t="shared" si="1"/>
        <v>118</v>
      </c>
      <c r="G27" s="313"/>
      <c r="H27" s="311"/>
      <c r="I27" s="311"/>
      <c r="J27" s="35"/>
      <c r="K27" s="35"/>
      <c r="L27" s="35"/>
      <c r="M27" s="35"/>
    </row>
    <row r="28" spans="1:13" ht="15" customHeight="1">
      <c r="A28" s="73" t="s">
        <v>3251</v>
      </c>
      <c r="B28" s="314">
        <v>125</v>
      </c>
      <c r="C28" s="314">
        <v>0</v>
      </c>
      <c r="D28" s="314">
        <v>0</v>
      </c>
      <c r="E28" s="114">
        <f t="shared" si="1"/>
        <v>125</v>
      </c>
      <c r="G28" s="313"/>
      <c r="H28" s="311"/>
      <c r="I28" s="311"/>
      <c r="J28" s="35"/>
      <c r="K28" s="35"/>
      <c r="L28" s="35"/>
      <c r="M28" s="35"/>
    </row>
    <row r="29" spans="1:13" ht="15" customHeight="1">
      <c r="A29" s="73" t="s">
        <v>3252</v>
      </c>
      <c r="B29" s="314">
        <v>180</v>
      </c>
      <c r="C29" s="314">
        <v>2</v>
      </c>
      <c r="D29" s="314">
        <v>0</v>
      </c>
      <c r="E29" s="114">
        <f t="shared" si="1"/>
        <v>182</v>
      </c>
      <c r="G29" s="313"/>
      <c r="H29" s="311"/>
      <c r="I29" s="311"/>
      <c r="J29" s="35"/>
      <c r="K29" s="35"/>
      <c r="L29" s="35"/>
      <c r="M29" s="35"/>
    </row>
    <row r="30" spans="1:13" ht="15" customHeight="1">
      <c r="A30" s="73" t="s">
        <v>3253</v>
      </c>
      <c r="B30" s="314">
        <v>168</v>
      </c>
      <c r="C30" s="314">
        <v>2</v>
      </c>
      <c r="D30" s="314">
        <v>0</v>
      </c>
      <c r="E30" s="114">
        <f t="shared" si="1"/>
        <v>170</v>
      </c>
      <c r="G30" s="313"/>
      <c r="H30" s="311"/>
      <c r="I30" s="311"/>
      <c r="J30" s="35"/>
      <c r="K30" s="35"/>
      <c r="L30" s="35"/>
      <c r="M30" s="35"/>
    </row>
    <row r="31" spans="1:13" ht="15" customHeight="1">
      <c r="A31" s="73" t="s">
        <v>3254</v>
      </c>
      <c r="B31" s="314">
        <v>126</v>
      </c>
      <c r="C31" s="314">
        <v>1</v>
      </c>
      <c r="D31" s="314">
        <v>1</v>
      </c>
      <c r="E31" s="114">
        <f t="shared" si="1"/>
        <v>128</v>
      </c>
      <c r="G31" s="313"/>
      <c r="H31" s="311"/>
      <c r="I31" s="311"/>
      <c r="J31" s="35"/>
      <c r="K31" s="35"/>
      <c r="L31" s="35"/>
      <c r="M31" s="35"/>
    </row>
    <row r="32" spans="1:13" ht="15" customHeight="1">
      <c r="A32" s="73" t="s">
        <v>3255</v>
      </c>
      <c r="B32" s="314">
        <v>103</v>
      </c>
      <c r="C32" s="314">
        <v>0</v>
      </c>
      <c r="D32" s="314">
        <v>0</v>
      </c>
      <c r="E32" s="114">
        <f t="shared" si="1"/>
        <v>103</v>
      </c>
      <c r="G32" s="313"/>
      <c r="H32" s="311"/>
      <c r="I32" s="311"/>
      <c r="J32" s="35"/>
      <c r="K32" s="35"/>
      <c r="L32" s="35"/>
      <c r="M32" s="35"/>
    </row>
    <row r="33" spans="1:13" ht="15" customHeight="1">
      <c r="A33" s="73" t="s">
        <v>3256</v>
      </c>
      <c r="B33" s="314">
        <v>59</v>
      </c>
      <c r="C33" s="314">
        <v>1</v>
      </c>
      <c r="D33" s="314">
        <v>0</v>
      </c>
      <c r="E33" s="114">
        <f t="shared" si="1"/>
        <v>60</v>
      </c>
      <c r="G33" s="313"/>
      <c r="H33" s="311"/>
      <c r="I33" s="311"/>
      <c r="J33" s="35"/>
      <c r="K33" s="35"/>
      <c r="L33" s="35"/>
      <c r="M33" s="35"/>
    </row>
    <row r="34" spans="1:13" ht="15" customHeight="1">
      <c r="A34" s="73" t="s">
        <v>3426</v>
      </c>
      <c r="B34" s="314">
        <v>11</v>
      </c>
      <c r="C34" s="314">
        <v>0</v>
      </c>
      <c r="D34" s="314">
        <v>0</v>
      </c>
      <c r="E34" s="114">
        <f t="shared" si="1"/>
        <v>11</v>
      </c>
      <c r="G34" s="313"/>
      <c r="H34" s="311"/>
      <c r="I34" s="311"/>
      <c r="J34" s="35"/>
      <c r="K34" s="35"/>
      <c r="L34" s="35"/>
      <c r="M34" s="35"/>
    </row>
    <row r="35" spans="1:13" ht="15" customHeight="1">
      <c r="A35" s="73" t="s">
        <v>3624</v>
      </c>
      <c r="B35" s="314">
        <v>4</v>
      </c>
      <c r="C35" s="314"/>
      <c r="D35" s="314"/>
      <c r="E35" s="114">
        <v>4</v>
      </c>
      <c r="F35" s="33"/>
      <c r="G35" s="236"/>
      <c r="H35" s="236"/>
      <c r="I35" s="236"/>
      <c r="J35" s="236"/>
      <c r="K35" s="33"/>
      <c r="L35" s="33"/>
      <c r="M35" s="33"/>
    </row>
    <row r="36" spans="1:13" ht="15" customHeight="1">
      <c r="A36" s="73"/>
      <c r="B36" s="314"/>
      <c r="C36" s="314"/>
      <c r="D36" s="314"/>
      <c r="E36" s="114"/>
      <c r="G36" s="236"/>
      <c r="H36" s="236"/>
      <c r="I36" s="236"/>
      <c r="J36" s="236"/>
      <c r="K36" s="35"/>
      <c r="L36" s="35"/>
      <c r="M36" s="35"/>
    </row>
    <row r="37" spans="1:13" ht="15" customHeight="1">
      <c r="A37" s="75" t="s">
        <v>52</v>
      </c>
      <c r="B37" s="134">
        <f>SUM(B38:B49)</f>
        <v>774</v>
      </c>
      <c r="C37" s="134">
        <f t="shared" ref="C37:D37" si="2">SUM(C38:C49)</f>
        <v>0</v>
      </c>
      <c r="D37" s="134">
        <f t="shared" si="2"/>
        <v>0</v>
      </c>
      <c r="E37" s="134">
        <f>SUM(E38:E49)</f>
        <v>774</v>
      </c>
      <c r="G37" s="35"/>
      <c r="H37" s="35"/>
      <c r="I37" s="35"/>
      <c r="J37" s="35"/>
      <c r="K37" s="35"/>
      <c r="L37" s="35"/>
      <c r="M37" s="35"/>
    </row>
    <row r="38" spans="1:13" ht="15" customHeight="1">
      <c r="A38" s="73" t="s">
        <v>3247</v>
      </c>
      <c r="B38" s="314">
        <f>B10-B24</f>
        <v>1</v>
      </c>
      <c r="C38" s="314">
        <f t="shared" ref="C38:E38" si="3">C10-C24</f>
        <v>0</v>
      </c>
      <c r="D38" s="314">
        <f t="shared" si="3"/>
        <v>0</v>
      </c>
      <c r="E38" s="134">
        <f t="shared" si="3"/>
        <v>1</v>
      </c>
      <c r="G38" s="35"/>
      <c r="H38" s="35"/>
      <c r="I38" s="35"/>
      <c r="J38" s="35"/>
      <c r="K38" s="35"/>
      <c r="L38" s="35"/>
      <c r="M38" s="35"/>
    </row>
    <row r="39" spans="1:13" ht="15" customHeight="1">
      <c r="A39" s="73" t="s">
        <v>3248</v>
      </c>
      <c r="B39" s="314">
        <f t="shared" ref="B39:E49" si="4">B11-B25</f>
        <v>24</v>
      </c>
      <c r="C39" s="314">
        <f t="shared" si="4"/>
        <v>0</v>
      </c>
      <c r="D39" s="314">
        <f t="shared" si="4"/>
        <v>0</v>
      </c>
      <c r="E39" s="134">
        <f t="shared" si="4"/>
        <v>24</v>
      </c>
      <c r="G39" s="35"/>
      <c r="H39" s="35"/>
      <c r="I39" s="35"/>
      <c r="J39" s="35"/>
      <c r="K39" s="35"/>
      <c r="L39" s="35"/>
      <c r="M39" s="35"/>
    </row>
    <row r="40" spans="1:13" ht="15" customHeight="1">
      <c r="A40" s="73" t="s">
        <v>3249</v>
      </c>
      <c r="B40" s="314">
        <f t="shared" si="4"/>
        <v>79</v>
      </c>
      <c r="C40" s="314">
        <f t="shared" si="4"/>
        <v>0</v>
      </c>
      <c r="D40" s="314">
        <f t="shared" si="4"/>
        <v>0</v>
      </c>
      <c r="E40" s="134">
        <f t="shared" si="4"/>
        <v>79</v>
      </c>
      <c r="G40" s="35"/>
      <c r="H40" s="35"/>
      <c r="I40" s="35"/>
      <c r="J40" s="35"/>
      <c r="K40" s="35"/>
      <c r="L40" s="35"/>
      <c r="M40" s="35"/>
    </row>
    <row r="41" spans="1:13" ht="15" customHeight="1">
      <c r="A41" s="73" t="s">
        <v>3250</v>
      </c>
      <c r="B41" s="314">
        <f t="shared" si="4"/>
        <v>72</v>
      </c>
      <c r="C41" s="314">
        <f t="shared" si="4"/>
        <v>0</v>
      </c>
      <c r="D41" s="314">
        <f t="shared" si="4"/>
        <v>0</v>
      </c>
      <c r="E41" s="134">
        <f t="shared" si="4"/>
        <v>72</v>
      </c>
      <c r="G41" s="35"/>
      <c r="H41" s="35"/>
      <c r="I41" s="35"/>
      <c r="J41" s="35"/>
      <c r="K41" s="35"/>
      <c r="L41" s="35"/>
      <c r="M41" s="35"/>
    </row>
    <row r="42" spans="1:13" s="34" customFormat="1" ht="15" customHeight="1">
      <c r="A42" s="73" t="s">
        <v>3251</v>
      </c>
      <c r="B42" s="314">
        <f t="shared" si="4"/>
        <v>84</v>
      </c>
      <c r="C42" s="314">
        <f t="shared" si="4"/>
        <v>0</v>
      </c>
      <c r="D42" s="314">
        <f t="shared" si="4"/>
        <v>0</v>
      </c>
      <c r="E42" s="134">
        <f t="shared" si="4"/>
        <v>84</v>
      </c>
      <c r="F42" s="2"/>
      <c r="G42" s="35"/>
      <c r="H42" s="35"/>
      <c r="I42" s="35"/>
      <c r="J42" s="35"/>
      <c r="K42" s="35"/>
      <c r="L42" s="35"/>
      <c r="M42" s="35"/>
    </row>
    <row r="43" spans="1:13" ht="15" customHeight="1">
      <c r="A43" s="73" t="s">
        <v>3252</v>
      </c>
      <c r="B43" s="314">
        <f t="shared" si="4"/>
        <v>121</v>
      </c>
      <c r="C43" s="314">
        <f t="shared" si="4"/>
        <v>0</v>
      </c>
      <c r="D43" s="314">
        <f t="shared" si="4"/>
        <v>0</v>
      </c>
      <c r="E43" s="134">
        <f t="shared" si="4"/>
        <v>121</v>
      </c>
      <c r="G43" s="35"/>
      <c r="H43" s="35"/>
      <c r="I43" s="35"/>
      <c r="J43" s="35"/>
      <c r="K43" s="35"/>
      <c r="L43" s="35"/>
      <c r="M43" s="35"/>
    </row>
    <row r="44" spans="1:13" s="34" customFormat="1" ht="15" customHeight="1">
      <c r="A44" s="73" t="s">
        <v>3253</v>
      </c>
      <c r="B44" s="314">
        <f t="shared" si="4"/>
        <v>112</v>
      </c>
      <c r="C44" s="314">
        <f t="shared" si="4"/>
        <v>0</v>
      </c>
      <c r="D44" s="314">
        <f t="shared" si="4"/>
        <v>0</v>
      </c>
      <c r="E44" s="134">
        <f t="shared" si="4"/>
        <v>112</v>
      </c>
      <c r="G44" s="35"/>
      <c r="H44" s="35"/>
      <c r="I44" s="35"/>
      <c r="J44" s="35"/>
      <c r="K44" s="35"/>
      <c r="L44" s="35"/>
      <c r="M44" s="35"/>
    </row>
    <row r="45" spans="1:13" ht="15" customHeight="1">
      <c r="A45" s="73" t="s">
        <v>3254</v>
      </c>
      <c r="B45" s="314">
        <f t="shared" si="4"/>
        <v>115</v>
      </c>
      <c r="C45" s="314">
        <f t="shared" si="4"/>
        <v>0</v>
      </c>
      <c r="D45" s="314">
        <f t="shared" si="4"/>
        <v>0</v>
      </c>
      <c r="E45" s="134">
        <f t="shared" si="4"/>
        <v>115</v>
      </c>
      <c r="G45" s="35"/>
      <c r="H45" s="35"/>
      <c r="I45" s="35"/>
      <c r="J45" s="35"/>
      <c r="K45" s="35"/>
      <c r="L45" s="35"/>
      <c r="M45" s="35"/>
    </row>
    <row r="46" spans="1:13" s="34" customFormat="1" ht="15" customHeight="1">
      <c r="A46" s="73" t="s">
        <v>3255</v>
      </c>
      <c r="B46" s="314">
        <f t="shared" si="4"/>
        <v>95</v>
      </c>
      <c r="C46" s="314">
        <f t="shared" si="4"/>
        <v>0</v>
      </c>
      <c r="D46" s="314">
        <f t="shared" si="4"/>
        <v>0</v>
      </c>
      <c r="E46" s="134">
        <f t="shared" si="4"/>
        <v>95</v>
      </c>
      <c r="G46" s="35"/>
      <c r="H46" s="35"/>
      <c r="I46" s="35"/>
      <c r="J46" s="35"/>
      <c r="K46" s="35"/>
      <c r="L46" s="35"/>
      <c r="M46" s="35"/>
    </row>
    <row r="47" spans="1:13" ht="15" customHeight="1">
      <c r="A47" s="73" t="s">
        <v>3256</v>
      </c>
      <c r="B47" s="314">
        <f t="shared" si="4"/>
        <v>58</v>
      </c>
      <c r="C47" s="314">
        <f t="shared" si="4"/>
        <v>0</v>
      </c>
      <c r="D47" s="314">
        <f t="shared" si="4"/>
        <v>0</v>
      </c>
      <c r="E47" s="134">
        <f t="shared" si="4"/>
        <v>58</v>
      </c>
      <c r="G47" s="35"/>
      <c r="H47" s="35"/>
      <c r="I47" s="35"/>
      <c r="J47" s="35"/>
      <c r="K47" s="35"/>
      <c r="L47" s="35"/>
      <c r="M47" s="35"/>
    </row>
    <row r="48" spans="1:13" ht="15" customHeight="1">
      <c r="A48" s="73" t="s">
        <v>3426</v>
      </c>
      <c r="B48" s="314">
        <f t="shared" si="4"/>
        <v>6</v>
      </c>
      <c r="C48" s="314">
        <f t="shared" si="4"/>
        <v>0</v>
      </c>
      <c r="D48" s="314">
        <f t="shared" si="4"/>
        <v>0</v>
      </c>
      <c r="E48" s="134">
        <f t="shared" si="4"/>
        <v>6</v>
      </c>
      <c r="F48" s="34"/>
      <c r="G48" s="35"/>
      <c r="H48" s="35"/>
      <c r="I48" s="35"/>
      <c r="J48" s="35"/>
      <c r="K48" s="35"/>
      <c r="L48" s="35"/>
      <c r="M48" s="35"/>
    </row>
    <row r="49" spans="1:13" s="34" customFormat="1" ht="15" customHeight="1">
      <c r="A49" s="73" t="s">
        <v>3624</v>
      </c>
      <c r="B49" s="314">
        <f t="shared" si="4"/>
        <v>7</v>
      </c>
      <c r="C49" s="314">
        <f t="shared" si="4"/>
        <v>0</v>
      </c>
      <c r="D49" s="314">
        <f t="shared" si="4"/>
        <v>0</v>
      </c>
      <c r="E49" s="134">
        <f t="shared" si="4"/>
        <v>7</v>
      </c>
      <c r="G49" s="35"/>
      <c r="H49" s="35"/>
      <c r="I49" s="35"/>
      <c r="J49" s="35"/>
      <c r="K49" s="35"/>
      <c r="L49" s="35"/>
      <c r="M49" s="35"/>
    </row>
    <row r="50" spans="1:13" ht="15" customHeight="1">
      <c r="A50" s="73"/>
      <c r="B50" s="135"/>
      <c r="C50" s="135"/>
      <c r="D50" s="135"/>
      <c r="E50" s="114"/>
      <c r="G50" s="35"/>
      <c r="H50" s="35"/>
      <c r="I50" s="35"/>
      <c r="J50" s="35"/>
      <c r="K50" s="35"/>
      <c r="L50" s="35"/>
      <c r="M50" s="35"/>
    </row>
    <row r="51" spans="1:13" ht="11.25" customHeight="1">
      <c r="A51" s="76"/>
      <c r="B51" s="219"/>
      <c r="C51" s="219"/>
      <c r="D51" s="219"/>
      <c r="E51" s="76"/>
    </row>
    <row r="52" spans="1:13" ht="4.5" customHeight="1">
      <c r="E52" s="67"/>
      <c r="F52" s="11"/>
    </row>
    <row r="53" spans="1:13" ht="21" customHeight="1">
      <c r="A53" s="341"/>
      <c r="B53" s="341"/>
      <c r="C53" s="341"/>
      <c r="D53" s="341"/>
      <c r="E53" s="341"/>
      <c r="F53" s="36"/>
    </row>
    <row r="54" spans="1:13">
      <c r="E54" s="114"/>
    </row>
    <row r="55" spans="1:13">
      <c r="E55" s="114"/>
    </row>
    <row r="56" spans="1:13">
      <c r="E56" s="114"/>
    </row>
    <row r="57" spans="1:13">
      <c r="E57" s="114"/>
    </row>
    <row r="58" spans="1:13">
      <c r="E58" s="114"/>
    </row>
    <row r="59" spans="1:13">
      <c r="E59" s="128"/>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1"/>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activeCell="D33" sqref="D33:D34"/>
    </sheetView>
  </sheetViews>
  <sheetFormatPr baseColWidth="10" defaultColWidth="8.44140625" defaultRowHeight="13.2"/>
  <cols>
    <col min="1" max="1" width="20.5546875" style="276" customWidth="1"/>
    <col min="2" max="4" width="11.88671875" style="256" customWidth="1"/>
    <col min="5" max="5" width="9.5546875" style="238" customWidth="1"/>
    <col min="6" max="16384" width="8.44140625" style="252"/>
  </cols>
  <sheetData>
    <row r="1" spans="1:10" s="2" customFormat="1" ht="15.75" customHeight="1">
      <c r="A1" s="327" t="s">
        <v>33</v>
      </c>
      <c r="B1" s="340"/>
      <c r="C1" s="340"/>
      <c r="D1" s="37"/>
      <c r="E1" s="339" t="s">
        <v>102</v>
      </c>
      <c r="F1" s="339"/>
      <c r="G1" s="339"/>
    </row>
    <row r="2" spans="1:10" ht="5.25" customHeight="1">
      <c r="A2" s="253"/>
      <c r="B2" s="251"/>
      <c r="C2" s="251"/>
      <c r="D2" s="251"/>
      <c r="E2" s="251"/>
    </row>
    <row r="3" spans="1:10" s="256" customFormat="1" ht="15" customHeight="1">
      <c r="A3" s="254" t="s">
        <v>94</v>
      </c>
      <c r="B3" s="254"/>
      <c r="C3" s="254"/>
      <c r="D3" s="254"/>
      <c r="E3" s="255"/>
    </row>
    <row r="4" spans="1:10" s="256" customFormat="1" ht="15" customHeight="1">
      <c r="A4" s="257" t="s">
        <v>12</v>
      </c>
      <c r="B4" s="258"/>
      <c r="C4" s="258"/>
      <c r="D4" s="258"/>
      <c r="E4" s="259"/>
      <c r="F4" s="260"/>
    </row>
    <row r="5" spans="1:10" s="264" customFormat="1" ht="6" customHeight="1">
      <c r="A5" s="261"/>
      <c r="B5" s="262"/>
      <c r="C5" s="262"/>
      <c r="D5" s="262"/>
      <c r="E5" s="263"/>
    </row>
    <row r="6" spans="1:10" s="266" customFormat="1" ht="15" customHeight="1" thickBot="1">
      <c r="A6" s="346" t="s">
        <v>3649</v>
      </c>
      <c r="B6" s="347"/>
      <c r="C6" s="265"/>
      <c r="D6" s="265"/>
    </row>
    <row r="7" spans="1:10" s="256" customFormat="1" ht="21.9" customHeight="1">
      <c r="A7" s="343"/>
      <c r="B7" s="345"/>
      <c r="C7" s="345"/>
      <c r="D7" s="345"/>
      <c r="E7" s="267"/>
    </row>
    <row r="8" spans="1:10" s="256" customFormat="1" ht="21.9" customHeight="1">
      <c r="A8" s="344"/>
      <c r="B8" s="268" t="s">
        <v>35</v>
      </c>
      <c r="C8" s="268" t="s">
        <v>36</v>
      </c>
      <c r="D8" s="268" t="s">
        <v>37</v>
      </c>
      <c r="E8" s="268" t="s">
        <v>38</v>
      </c>
    </row>
    <row r="9" spans="1:10" s="272" customFormat="1" ht="27" customHeight="1">
      <c r="A9" s="269" t="s">
        <v>38</v>
      </c>
      <c r="B9" s="270">
        <f>SUM(B10:B21)</f>
        <v>132</v>
      </c>
      <c r="C9" s="270">
        <f t="shared" ref="C9:E9" si="0">SUM(C10:C21)</f>
        <v>2</v>
      </c>
      <c r="D9" s="270">
        <f t="shared" si="0"/>
        <v>0</v>
      </c>
      <c r="E9" s="270">
        <f t="shared" si="0"/>
        <v>134</v>
      </c>
      <c r="F9" s="271"/>
      <c r="G9" s="271"/>
      <c r="H9" s="271"/>
      <c r="I9" s="271"/>
      <c r="J9" s="271"/>
    </row>
    <row r="10" spans="1:10" ht="15" customHeight="1">
      <c r="A10" s="273" t="s">
        <v>3247</v>
      </c>
      <c r="B10" s="274">
        <v>2</v>
      </c>
      <c r="C10" s="274">
        <v>1</v>
      </c>
      <c r="D10" s="274">
        <v>0</v>
      </c>
      <c r="E10" s="270">
        <f t="shared" ref="E10" si="1">SUM(B10:D10)</f>
        <v>3</v>
      </c>
      <c r="F10" s="271"/>
      <c r="G10" s="236"/>
      <c r="H10" s="271"/>
      <c r="I10" s="271"/>
      <c r="J10" s="271"/>
    </row>
    <row r="11" spans="1:10" ht="15" customHeight="1">
      <c r="A11" s="273" t="s">
        <v>3248</v>
      </c>
      <c r="B11" s="274">
        <v>9</v>
      </c>
      <c r="C11" s="274">
        <v>1</v>
      </c>
      <c r="D11" s="274">
        <v>0</v>
      </c>
      <c r="E11" s="270">
        <f t="shared" ref="E11:E20" si="2">SUM(B11:D11)</f>
        <v>10</v>
      </c>
      <c r="F11" s="271"/>
      <c r="G11" s="236"/>
      <c r="H11" s="271"/>
      <c r="I11" s="271"/>
      <c r="J11" s="271"/>
    </row>
    <row r="12" spans="1:10" ht="15" customHeight="1">
      <c r="A12" s="273" t="s">
        <v>3249</v>
      </c>
      <c r="B12" s="274">
        <v>13</v>
      </c>
      <c r="C12" s="274">
        <v>0</v>
      </c>
      <c r="D12" s="274">
        <v>0</v>
      </c>
      <c r="E12" s="270">
        <f t="shared" si="2"/>
        <v>13</v>
      </c>
      <c r="F12" s="271"/>
      <c r="G12" s="236"/>
      <c r="H12" s="271"/>
      <c r="I12" s="271"/>
      <c r="J12" s="271"/>
    </row>
    <row r="13" spans="1:10" ht="15" customHeight="1">
      <c r="A13" s="273" t="s">
        <v>3250</v>
      </c>
      <c r="B13" s="274">
        <v>9</v>
      </c>
      <c r="C13" s="274">
        <v>0</v>
      </c>
      <c r="D13" s="274">
        <v>0</v>
      </c>
      <c r="E13" s="270">
        <f t="shared" si="2"/>
        <v>9</v>
      </c>
      <c r="F13" s="271"/>
      <c r="G13" s="236"/>
      <c r="H13" s="271"/>
      <c r="I13" s="271"/>
      <c r="J13" s="271"/>
    </row>
    <row r="14" spans="1:10" s="272" customFormat="1" ht="15" customHeight="1">
      <c r="A14" s="273" t="s">
        <v>3251</v>
      </c>
      <c r="B14" s="274">
        <v>10</v>
      </c>
      <c r="C14" s="274">
        <v>0</v>
      </c>
      <c r="D14" s="274">
        <v>0</v>
      </c>
      <c r="E14" s="270">
        <f t="shared" si="2"/>
        <v>10</v>
      </c>
      <c r="F14" s="271"/>
      <c r="G14" s="236"/>
      <c r="H14" s="271"/>
      <c r="I14" s="271"/>
      <c r="J14" s="271"/>
    </row>
    <row r="15" spans="1:10" ht="15" customHeight="1">
      <c r="A15" s="273" t="s">
        <v>3252</v>
      </c>
      <c r="B15" s="274">
        <v>22</v>
      </c>
      <c r="C15" s="274">
        <v>0</v>
      </c>
      <c r="D15" s="274">
        <v>0</v>
      </c>
      <c r="E15" s="270">
        <f t="shared" si="2"/>
        <v>22</v>
      </c>
      <c r="F15" s="271"/>
      <c r="G15" s="236"/>
      <c r="H15" s="271"/>
      <c r="I15" s="271"/>
      <c r="J15" s="271"/>
    </row>
    <row r="16" spans="1:10" s="272" customFormat="1" ht="15" customHeight="1">
      <c r="A16" s="273" t="s">
        <v>3253</v>
      </c>
      <c r="B16" s="274">
        <v>26</v>
      </c>
      <c r="C16" s="274">
        <v>0</v>
      </c>
      <c r="D16" s="274">
        <v>0</v>
      </c>
      <c r="E16" s="270">
        <f t="shared" si="2"/>
        <v>26</v>
      </c>
      <c r="F16" s="271"/>
      <c r="G16" s="236"/>
      <c r="H16" s="271"/>
      <c r="I16" s="271"/>
      <c r="J16" s="271"/>
    </row>
    <row r="17" spans="1:10" ht="15" customHeight="1">
      <c r="A17" s="273" t="s">
        <v>3254</v>
      </c>
      <c r="B17" s="274">
        <v>20</v>
      </c>
      <c r="C17" s="274">
        <v>0</v>
      </c>
      <c r="D17" s="274">
        <v>0</v>
      </c>
      <c r="E17" s="270">
        <f t="shared" si="2"/>
        <v>20</v>
      </c>
      <c r="F17" s="271"/>
      <c r="G17" s="236"/>
      <c r="H17" s="271"/>
      <c r="I17" s="271"/>
      <c r="J17" s="271"/>
    </row>
    <row r="18" spans="1:10" ht="15" customHeight="1">
      <c r="A18" s="273" t="s">
        <v>3255</v>
      </c>
      <c r="B18" s="274">
        <v>12</v>
      </c>
      <c r="C18" s="274">
        <v>0</v>
      </c>
      <c r="D18" s="274">
        <v>0</v>
      </c>
      <c r="E18" s="270">
        <f t="shared" si="2"/>
        <v>12</v>
      </c>
      <c r="F18" s="271"/>
      <c r="G18" s="236"/>
      <c r="H18" s="271"/>
      <c r="I18" s="271"/>
      <c r="J18" s="271"/>
    </row>
    <row r="19" spans="1:10" ht="15" customHeight="1">
      <c r="A19" s="273" t="s">
        <v>3256</v>
      </c>
      <c r="B19" s="274">
        <v>8</v>
      </c>
      <c r="C19" s="274">
        <v>0</v>
      </c>
      <c r="D19" s="274">
        <v>0</v>
      </c>
      <c r="E19" s="270">
        <f t="shared" si="2"/>
        <v>8</v>
      </c>
      <c r="F19" s="271"/>
      <c r="G19" s="236"/>
      <c r="H19" s="271"/>
      <c r="I19" s="271"/>
      <c r="J19" s="271"/>
    </row>
    <row r="20" spans="1:10" ht="15" customHeight="1">
      <c r="A20" s="273" t="s">
        <v>3426</v>
      </c>
      <c r="B20" s="274">
        <v>1</v>
      </c>
      <c r="C20" s="274">
        <v>0</v>
      </c>
      <c r="D20" s="274">
        <v>0</v>
      </c>
      <c r="E20" s="270">
        <f t="shared" si="2"/>
        <v>1</v>
      </c>
      <c r="F20" s="271"/>
      <c r="G20" s="236"/>
      <c r="H20" s="271"/>
      <c r="I20" s="271"/>
      <c r="J20" s="271"/>
    </row>
    <row r="21" spans="1:10" ht="15" customHeight="1">
      <c r="A21" s="273" t="s">
        <v>3624</v>
      </c>
      <c r="B21" s="274"/>
      <c r="C21" s="274"/>
      <c r="D21" s="274"/>
      <c r="E21" s="247"/>
      <c r="F21" s="271"/>
      <c r="G21" s="236"/>
      <c r="H21" s="271"/>
      <c r="I21" s="271"/>
      <c r="J21" s="271"/>
    </row>
    <row r="22" spans="1:10" s="272" customFormat="1" ht="27" customHeight="1">
      <c r="A22" s="269" t="s">
        <v>3493</v>
      </c>
      <c r="B22" s="270">
        <f>SUM(B23:B33)</f>
        <v>47</v>
      </c>
      <c r="C22" s="270">
        <f t="shared" ref="C22:D22" si="3">SUM(C23:C33)</f>
        <v>0</v>
      </c>
      <c r="D22" s="270">
        <f t="shared" si="3"/>
        <v>0</v>
      </c>
      <c r="E22" s="270">
        <f>SUM(E23:E34)</f>
        <v>47</v>
      </c>
      <c r="F22" s="271"/>
      <c r="G22" s="236"/>
      <c r="H22" s="271"/>
      <c r="I22" s="271"/>
      <c r="J22" s="271"/>
    </row>
    <row r="23" spans="1:10" ht="15" customHeight="1">
      <c r="A23" s="273" t="s">
        <v>3247</v>
      </c>
      <c r="B23" s="274">
        <v>1</v>
      </c>
      <c r="C23" s="274">
        <v>0</v>
      </c>
      <c r="D23" s="274">
        <v>0</v>
      </c>
      <c r="E23" s="270">
        <f t="shared" ref="E23" si="4">SUM(B23:D23)</f>
        <v>1</v>
      </c>
      <c r="F23" s="271"/>
      <c r="G23" s="236"/>
      <c r="H23" s="271"/>
      <c r="I23" s="271"/>
      <c r="J23" s="271"/>
    </row>
    <row r="24" spans="1:10" ht="15" customHeight="1">
      <c r="A24" s="273" t="s">
        <v>3248</v>
      </c>
      <c r="B24" s="274">
        <v>6</v>
      </c>
      <c r="C24" s="274">
        <v>0</v>
      </c>
      <c r="D24" s="274">
        <v>0</v>
      </c>
      <c r="E24" s="270">
        <f t="shared" ref="E24:E34" si="5">SUM(B24:D24)</f>
        <v>6</v>
      </c>
      <c r="F24" s="271"/>
      <c r="G24" s="236"/>
      <c r="H24" s="271"/>
      <c r="I24" s="271"/>
      <c r="J24" s="271"/>
    </row>
    <row r="25" spans="1:10" ht="16.5" customHeight="1">
      <c r="A25" s="273" t="s">
        <v>3249</v>
      </c>
      <c r="B25" s="274">
        <v>7</v>
      </c>
      <c r="C25" s="274">
        <v>0</v>
      </c>
      <c r="D25" s="274">
        <v>0</v>
      </c>
      <c r="E25" s="270">
        <f t="shared" si="5"/>
        <v>7</v>
      </c>
      <c r="F25" s="271"/>
      <c r="G25" s="236"/>
      <c r="H25" s="271"/>
      <c r="I25" s="271"/>
      <c r="J25" s="271"/>
    </row>
    <row r="26" spans="1:10" ht="15" customHeight="1">
      <c r="A26" s="273" t="s">
        <v>3250</v>
      </c>
      <c r="B26" s="274">
        <v>6</v>
      </c>
      <c r="C26" s="274">
        <v>0</v>
      </c>
      <c r="D26" s="274">
        <v>0</v>
      </c>
      <c r="E26" s="270">
        <f t="shared" si="5"/>
        <v>6</v>
      </c>
      <c r="F26" s="271"/>
      <c r="G26" s="236"/>
      <c r="H26" s="271"/>
      <c r="I26" s="271"/>
      <c r="J26" s="271"/>
    </row>
    <row r="27" spans="1:10" ht="15" customHeight="1">
      <c r="A27" s="273" t="s">
        <v>3251</v>
      </c>
      <c r="B27" s="274">
        <v>3</v>
      </c>
      <c r="C27" s="274">
        <v>0</v>
      </c>
      <c r="D27" s="274">
        <v>0</v>
      </c>
      <c r="E27" s="270">
        <f t="shared" si="5"/>
        <v>3</v>
      </c>
      <c r="F27" s="271"/>
      <c r="G27" s="236"/>
      <c r="H27" s="271"/>
      <c r="I27" s="271"/>
      <c r="J27" s="271"/>
    </row>
    <row r="28" spans="1:10" ht="15" customHeight="1">
      <c r="A28" s="273" t="s">
        <v>3252</v>
      </c>
      <c r="B28" s="274">
        <v>11</v>
      </c>
      <c r="C28" s="274">
        <v>0</v>
      </c>
      <c r="D28" s="274">
        <v>0</v>
      </c>
      <c r="E28" s="270">
        <f t="shared" si="5"/>
        <v>11</v>
      </c>
      <c r="F28" s="271"/>
      <c r="G28" s="236"/>
      <c r="H28" s="271"/>
      <c r="I28" s="271"/>
      <c r="J28" s="271"/>
    </row>
    <row r="29" spans="1:10" ht="15" customHeight="1">
      <c r="A29" s="273" t="s">
        <v>3253</v>
      </c>
      <c r="B29" s="274">
        <v>5</v>
      </c>
      <c r="C29" s="274">
        <v>0</v>
      </c>
      <c r="D29" s="274">
        <v>0</v>
      </c>
      <c r="E29" s="270">
        <f t="shared" si="5"/>
        <v>5</v>
      </c>
      <c r="F29" s="271"/>
      <c r="G29" s="236"/>
      <c r="H29" s="271"/>
      <c r="I29" s="271"/>
      <c r="J29" s="271"/>
    </row>
    <row r="30" spans="1:10" ht="15" customHeight="1">
      <c r="A30" s="273" t="s">
        <v>3254</v>
      </c>
      <c r="B30" s="274">
        <v>4</v>
      </c>
      <c r="C30" s="274">
        <v>0</v>
      </c>
      <c r="D30" s="274">
        <v>0</v>
      </c>
      <c r="E30" s="270">
        <f t="shared" si="5"/>
        <v>4</v>
      </c>
      <c r="F30" s="271"/>
      <c r="G30" s="236"/>
      <c r="H30" s="271"/>
      <c r="I30" s="271"/>
      <c r="J30" s="271"/>
    </row>
    <row r="31" spans="1:10" ht="15" customHeight="1">
      <c r="A31" s="273" t="s">
        <v>3255</v>
      </c>
      <c r="B31" s="274">
        <v>1</v>
      </c>
      <c r="C31" s="274">
        <v>0</v>
      </c>
      <c r="D31" s="274">
        <v>0</v>
      </c>
      <c r="E31" s="270">
        <f t="shared" si="5"/>
        <v>1</v>
      </c>
      <c r="G31" s="236"/>
    </row>
    <row r="32" spans="1:10" ht="15" customHeight="1">
      <c r="A32" s="273" t="s">
        <v>3256</v>
      </c>
      <c r="B32" s="274">
        <v>3</v>
      </c>
      <c r="C32" s="274">
        <v>0</v>
      </c>
      <c r="D32" s="274">
        <v>0</v>
      </c>
      <c r="E32" s="270">
        <f t="shared" si="5"/>
        <v>3</v>
      </c>
      <c r="G32" s="236"/>
    </row>
    <row r="33" spans="1:10" ht="15" customHeight="1">
      <c r="A33" s="273" t="s">
        <v>3426</v>
      </c>
      <c r="B33" s="274">
        <v>0</v>
      </c>
      <c r="C33" s="274">
        <v>0</v>
      </c>
      <c r="D33" s="274">
        <v>0</v>
      </c>
      <c r="E33" s="270">
        <f t="shared" si="5"/>
        <v>0</v>
      </c>
      <c r="G33" s="236"/>
    </row>
    <row r="34" spans="1:10" ht="15" customHeight="1">
      <c r="A34" s="273" t="s">
        <v>3624</v>
      </c>
      <c r="B34" s="274">
        <v>0</v>
      </c>
      <c r="C34" s="274">
        <v>0</v>
      </c>
      <c r="D34" s="274">
        <v>0</v>
      </c>
      <c r="E34" s="270">
        <f t="shared" si="5"/>
        <v>0</v>
      </c>
      <c r="G34" s="236"/>
    </row>
    <row r="35" spans="1:10" s="272" customFormat="1" ht="27" customHeight="1">
      <c r="A35" s="269" t="s">
        <v>52</v>
      </c>
      <c r="B35" s="270">
        <f>SUM(B36:B47)</f>
        <v>85</v>
      </c>
      <c r="C35" s="270">
        <f>SUM(C36:C47)</f>
        <v>2</v>
      </c>
      <c r="D35" s="270">
        <f>SUM(D37:D47)</f>
        <v>0</v>
      </c>
      <c r="E35" s="270">
        <f>SUM(B35:D35)</f>
        <v>87</v>
      </c>
      <c r="F35" s="271"/>
      <c r="G35" s="236"/>
      <c r="H35" s="271"/>
      <c r="I35" s="271"/>
      <c r="J35" s="271"/>
    </row>
    <row r="36" spans="1:10" ht="15" customHeight="1">
      <c r="A36" s="273" t="s">
        <v>3247</v>
      </c>
      <c r="B36" s="275">
        <f>B10-B23</f>
        <v>1</v>
      </c>
      <c r="C36" s="275">
        <f t="shared" ref="C36:D36" si="6">C10-C23</f>
        <v>1</v>
      </c>
      <c r="D36" s="275">
        <f t="shared" si="6"/>
        <v>0</v>
      </c>
      <c r="E36" s="270">
        <f t="shared" ref="E36" si="7">E10-E23</f>
        <v>2</v>
      </c>
      <c r="F36" s="271"/>
      <c r="G36" s="236"/>
      <c r="H36" s="271"/>
      <c r="I36" s="271"/>
      <c r="J36" s="271"/>
    </row>
    <row r="37" spans="1:10" ht="15" customHeight="1">
      <c r="A37" s="273" t="s">
        <v>3248</v>
      </c>
      <c r="B37" s="275">
        <f t="shared" ref="B37:D47" si="8">B11-B24</f>
        <v>3</v>
      </c>
      <c r="C37" s="275">
        <f t="shared" si="8"/>
        <v>1</v>
      </c>
      <c r="D37" s="275">
        <f t="shared" si="8"/>
        <v>0</v>
      </c>
      <c r="E37" s="270">
        <f t="shared" ref="E37:E47" si="9">E11-E24</f>
        <v>4</v>
      </c>
      <c r="F37" s="271"/>
      <c r="G37" s="236"/>
      <c r="H37" s="271"/>
      <c r="I37" s="271"/>
      <c r="J37" s="271"/>
    </row>
    <row r="38" spans="1:10" ht="15" customHeight="1">
      <c r="A38" s="273" t="s">
        <v>3249</v>
      </c>
      <c r="B38" s="275">
        <f t="shared" si="8"/>
        <v>6</v>
      </c>
      <c r="C38" s="275">
        <f t="shared" si="8"/>
        <v>0</v>
      </c>
      <c r="D38" s="275">
        <f t="shared" si="8"/>
        <v>0</v>
      </c>
      <c r="E38" s="270">
        <f t="shared" si="9"/>
        <v>6</v>
      </c>
      <c r="F38" s="271"/>
      <c r="G38" s="236"/>
      <c r="H38" s="271"/>
      <c r="I38" s="271"/>
      <c r="J38" s="271"/>
    </row>
    <row r="39" spans="1:10" ht="15" customHeight="1">
      <c r="A39" s="273" t="s">
        <v>3250</v>
      </c>
      <c r="B39" s="275">
        <f t="shared" si="8"/>
        <v>3</v>
      </c>
      <c r="C39" s="275">
        <f t="shared" si="8"/>
        <v>0</v>
      </c>
      <c r="D39" s="275">
        <f t="shared" si="8"/>
        <v>0</v>
      </c>
      <c r="E39" s="270">
        <f t="shared" si="9"/>
        <v>3</v>
      </c>
      <c r="F39" s="271"/>
      <c r="G39" s="236"/>
      <c r="H39" s="271"/>
      <c r="I39" s="271"/>
      <c r="J39" s="271"/>
    </row>
    <row r="40" spans="1:10" ht="15" customHeight="1">
      <c r="A40" s="273" t="s">
        <v>3251</v>
      </c>
      <c r="B40" s="275">
        <f t="shared" si="8"/>
        <v>7</v>
      </c>
      <c r="C40" s="275">
        <f t="shared" si="8"/>
        <v>0</v>
      </c>
      <c r="D40" s="275">
        <f t="shared" si="8"/>
        <v>0</v>
      </c>
      <c r="E40" s="270">
        <f t="shared" si="9"/>
        <v>7</v>
      </c>
      <c r="F40" s="271"/>
      <c r="G40" s="236"/>
      <c r="H40" s="271"/>
      <c r="I40" s="271"/>
      <c r="J40" s="271"/>
    </row>
    <row r="41" spans="1:10" ht="15" customHeight="1">
      <c r="A41" s="273" t="s">
        <v>3252</v>
      </c>
      <c r="B41" s="275">
        <f t="shared" si="8"/>
        <v>11</v>
      </c>
      <c r="C41" s="275">
        <f t="shared" si="8"/>
        <v>0</v>
      </c>
      <c r="D41" s="275">
        <f t="shared" si="8"/>
        <v>0</v>
      </c>
      <c r="E41" s="270">
        <f t="shared" si="9"/>
        <v>11</v>
      </c>
      <c r="F41" s="271"/>
      <c r="G41" s="236"/>
      <c r="H41" s="271"/>
      <c r="I41" s="271"/>
      <c r="J41" s="271"/>
    </row>
    <row r="42" spans="1:10" ht="15" customHeight="1">
      <c r="A42" s="273" t="s">
        <v>3253</v>
      </c>
      <c r="B42" s="275">
        <f t="shared" si="8"/>
        <v>21</v>
      </c>
      <c r="C42" s="275">
        <f t="shared" si="8"/>
        <v>0</v>
      </c>
      <c r="D42" s="275">
        <f t="shared" si="8"/>
        <v>0</v>
      </c>
      <c r="E42" s="270">
        <f t="shared" si="9"/>
        <v>21</v>
      </c>
      <c r="F42" s="271"/>
      <c r="G42" s="236"/>
      <c r="H42" s="271"/>
      <c r="I42" s="271"/>
      <c r="J42" s="271"/>
    </row>
    <row r="43" spans="1:10" ht="15" customHeight="1">
      <c r="A43" s="273" t="s">
        <v>3254</v>
      </c>
      <c r="B43" s="275">
        <f t="shared" si="8"/>
        <v>16</v>
      </c>
      <c r="C43" s="275">
        <f t="shared" si="8"/>
        <v>0</v>
      </c>
      <c r="D43" s="275">
        <f t="shared" si="8"/>
        <v>0</v>
      </c>
      <c r="E43" s="270">
        <f t="shared" si="9"/>
        <v>16</v>
      </c>
      <c r="F43" s="271"/>
      <c r="G43" s="236"/>
      <c r="H43" s="271"/>
      <c r="I43" s="271"/>
      <c r="J43" s="271"/>
    </row>
    <row r="44" spans="1:10" ht="15" customHeight="1">
      <c r="A44" s="273" t="s">
        <v>3255</v>
      </c>
      <c r="B44" s="275">
        <f t="shared" si="8"/>
        <v>11</v>
      </c>
      <c r="C44" s="275">
        <f t="shared" si="8"/>
        <v>0</v>
      </c>
      <c r="D44" s="275">
        <f t="shared" si="8"/>
        <v>0</v>
      </c>
      <c r="E44" s="270">
        <f t="shared" si="9"/>
        <v>11</v>
      </c>
      <c r="F44" s="271"/>
      <c r="G44" s="271"/>
      <c r="H44" s="271"/>
      <c r="I44" s="271"/>
      <c r="J44" s="271"/>
    </row>
    <row r="45" spans="1:10" ht="15" customHeight="1">
      <c r="A45" s="273" t="s">
        <v>3256</v>
      </c>
      <c r="B45" s="275">
        <f t="shared" si="8"/>
        <v>5</v>
      </c>
      <c r="C45" s="275">
        <f t="shared" si="8"/>
        <v>0</v>
      </c>
      <c r="D45" s="275">
        <f t="shared" si="8"/>
        <v>0</v>
      </c>
      <c r="E45" s="270">
        <f t="shared" si="9"/>
        <v>5</v>
      </c>
      <c r="F45" s="271"/>
      <c r="G45" s="271"/>
      <c r="H45" s="271"/>
      <c r="I45" s="271"/>
      <c r="J45" s="271"/>
    </row>
    <row r="46" spans="1:10" ht="15" customHeight="1">
      <c r="A46" s="273" t="s">
        <v>3426</v>
      </c>
      <c r="B46" s="275">
        <f t="shared" si="8"/>
        <v>1</v>
      </c>
      <c r="C46" s="275">
        <f t="shared" si="8"/>
        <v>0</v>
      </c>
      <c r="D46" s="275">
        <f t="shared" si="8"/>
        <v>0</v>
      </c>
      <c r="E46" s="270">
        <f t="shared" si="9"/>
        <v>1</v>
      </c>
      <c r="F46" s="271"/>
      <c r="G46" s="271"/>
      <c r="H46" s="271"/>
      <c r="I46" s="271"/>
      <c r="J46" s="271"/>
    </row>
    <row r="47" spans="1:10" ht="15" customHeight="1">
      <c r="A47" s="273" t="s">
        <v>3624</v>
      </c>
      <c r="B47" s="275">
        <f t="shared" si="8"/>
        <v>0</v>
      </c>
      <c r="C47" s="275">
        <f t="shared" si="8"/>
        <v>0</v>
      </c>
      <c r="D47" s="275">
        <f t="shared" si="8"/>
        <v>0</v>
      </c>
      <c r="E47" s="270">
        <f t="shared" si="9"/>
        <v>0</v>
      </c>
      <c r="F47" s="271"/>
      <c r="G47" s="271"/>
      <c r="H47" s="271"/>
      <c r="I47" s="271"/>
      <c r="J47" s="271"/>
    </row>
    <row r="48" spans="1:10">
      <c r="A48" s="252"/>
      <c r="B48" s="252"/>
      <c r="C48" s="252"/>
      <c r="D48" s="252"/>
      <c r="E48" s="277"/>
    </row>
    <row r="50" spans="5:5">
      <c r="E50" s="278"/>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A33" sqref="A33"/>
    </sheetView>
  </sheetViews>
  <sheetFormatPr baseColWidth="10" defaultColWidth="11.44140625" defaultRowHeight="24.75" customHeight="1"/>
  <cols>
    <col min="1" max="1" width="66.109375" style="11" customWidth="1"/>
    <col min="2" max="2" width="10.5546875" style="11" customWidth="1"/>
    <col min="3" max="5" width="9.6640625" style="11" customWidth="1"/>
    <col min="6" max="6" width="15.109375" style="11" customWidth="1"/>
    <col min="7" max="9" width="11.44140625" style="11"/>
    <col min="10" max="10" width="2.109375" style="11" customWidth="1"/>
    <col min="11" max="16384" width="11.44140625" style="11"/>
  </cols>
  <sheetData>
    <row r="1" spans="1:9" s="2" customFormat="1" ht="15.75" customHeight="1">
      <c r="A1" s="327" t="s">
        <v>33</v>
      </c>
      <c r="B1" s="340"/>
      <c r="C1" s="340"/>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2" t="s">
        <v>3649</v>
      </c>
      <c r="B6" s="9"/>
      <c r="C6" s="9"/>
    </row>
    <row r="7" spans="1:9" s="78" customFormat="1" ht="21.75" customHeight="1">
      <c r="A7" s="51"/>
      <c r="B7" s="349"/>
      <c r="C7" s="349"/>
      <c r="D7" s="349"/>
      <c r="E7" s="109"/>
    </row>
    <row r="8" spans="1:9" s="78" customFormat="1" ht="21.75" customHeight="1">
      <c r="A8" s="52"/>
      <c r="B8" s="45" t="s">
        <v>35</v>
      </c>
      <c r="C8" s="45" t="s">
        <v>36</v>
      </c>
      <c r="D8" s="45" t="s">
        <v>37</v>
      </c>
      <c r="E8" s="45" t="s">
        <v>38</v>
      </c>
    </row>
    <row r="9" spans="1:9" s="8" customFormat="1" ht="26.25" customHeight="1">
      <c r="A9" s="54" t="s">
        <v>38</v>
      </c>
      <c r="B9" s="138">
        <f>SUM(B11:B26)</f>
        <v>1843</v>
      </c>
      <c r="C9" s="138">
        <f>SUM(C11:C26)</f>
        <v>7</v>
      </c>
      <c r="D9" s="138">
        <f>SUM(D11:D26)</f>
        <v>1</v>
      </c>
      <c r="E9" s="138">
        <f>SUM(B9:D9)</f>
        <v>1851</v>
      </c>
      <c r="F9" s="10"/>
    </row>
    <row r="10" spans="1:9" s="8" customFormat="1" ht="9" customHeight="1">
      <c r="A10" s="53"/>
      <c r="B10" s="138"/>
      <c r="C10" s="138"/>
      <c r="D10" s="138"/>
      <c r="E10" s="138"/>
      <c r="F10" s="10"/>
    </row>
    <row r="11" spans="1:9" s="8" customFormat="1" ht="14.4" customHeight="1">
      <c r="A11" s="200" t="s">
        <v>1625</v>
      </c>
      <c r="B11" s="282">
        <v>3</v>
      </c>
      <c r="C11" s="282">
        <v>0</v>
      </c>
      <c r="D11" s="283">
        <v>0</v>
      </c>
      <c r="E11" s="214">
        <f t="shared" ref="E11:E27" si="0">SUM(B11:D11)</f>
        <v>3</v>
      </c>
      <c r="F11" s="213"/>
      <c r="G11" s="213"/>
      <c r="H11" s="213"/>
      <c r="I11" s="213"/>
    </row>
    <row r="12" spans="1:9" s="8" customFormat="1" ht="14.4" customHeight="1">
      <c r="A12" s="200" t="s">
        <v>1626</v>
      </c>
      <c r="B12" s="282">
        <v>317</v>
      </c>
      <c r="C12" s="282">
        <v>0</v>
      </c>
      <c r="D12" s="283">
        <v>0</v>
      </c>
      <c r="E12" s="214">
        <f t="shared" si="0"/>
        <v>317</v>
      </c>
      <c r="F12" s="213"/>
      <c r="G12" s="213"/>
      <c r="H12" s="213"/>
      <c r="I12" s="213"/>
    </row>
    <row r="13" spans="1:9" s="8" customFormat="1" ht="14.4" customHeight="1">
      <c r="A13" s="200" t="s">
        <v>1627</v>
      </c>
      <c r="B13" s="282">
        <v>8</v>
      </c>
      <c r="C13" s="282">
        <v>0</v>
      </c>
      <c r="D13" s="283">
        <v>0</v>
      </c>
      <c r="E13" s="214">
        <f t="shared" si="0"/>
        <v>8</v>
      </c>
      <c r="F13" s="213"/>
      <c r="G13" s="213"/>
      <c r="H13" s="213"/>
      <c r="I13" s="213"/>
    </row>
    <row r="14" spans="1:9" s="8" customFormat="1" ht="14.4" customHeight="1">
      <c r="A14" s="200" t="s">
        <v>1628</v>
      </c>
      <c r="B14" s="282">
        <v>105</v>
      </c>
      <c r="C14" s="282">
        <v>0</v>
      </c>
      <c r="D14" s="283">
        <v>0</v>
      </c>
      <c r="E14" s="214">
        <f t="shared" si="0"/>
        <v>105</v>
      </c>
      <c r="F14" s="213"/>
      <c r="G14" s="213"/>
      <c r="H14" s="213"/>
      <c r="I14" s="213"/>
    </row>
    <row r="15" spans="1:9" s="8" customFormat="1" ht="14.4" customHeight="1">
      <c r="A15" s="200" t="s">
        <v>1629</v>
      </c>
      <c r="B15" s="282">
        <v>13</v>
      </c>
      <c r="C15" s="282">
        <v>0</v>
      </c>
      <c r="D15" s="283">
        <v>0</v>
      </c>
      <c r="E15" s="214">
        <f t="shared" si="0"/>
        <v>13</v>
      </c>
      <c r="F15" s="213"/>
      <c r="G15" s="213"/>
      <c r="H15" s="213"/>
      <c r="I15" s="213"/>
    </row>
    <row r="16" spans="1:9" s="8" customFormat="1" ht="14.4" customHeight="1">
      <c r="A16" s="200" t="s">
        <v>1630</v>
      </c>
      <c r="B16" s="282">
        <v>8</v>
      </c>
      <c r="C16" s="282">
        <v>0</v>
      </c>
      <c r="D16" s="283">
        <v>0</v>
      </c>
      <c r="E16" s="214">
        <f t="shared" si="0"/>
        <v>8</v>
      </c>
      <c r="F16" s="213"/>
      <c r="G16" s="213"/>
      <c r="H16" s="213"/>
      <c r="I16" s="213"/>
    </row>
    <row r="17" spans="1:9" s="8" customFormat="1" ht="14.4" customHeight="1">
      <c r="A17" s="200" t="s">
        <v>1631</v>
      </c>
      <c r="B17" s="282">
        <v>121</v>
      </c>
      <c r="C17" s="282">
        <v>0</v>
      </c>
      <c r="D17" s="283">
        <v>0</v>
      </c>
      <c r="E17" s="214">
        <f t="shared" si="0"/>
        <v>121</v>
      </c>
      <c r="F17" s="213"/>
      <c r="G17" s="213"/>
      <c r="H17" s="213"/>
      <c r="I17" s="213"/>
    </row>
    <row r="18" spans="1:9" s="8" customFormat="1" ht="14.4" customHeight="1">
      <c r="A18" s="200" t="s">
        <v>1632</v>
      </c>
      <c r="B18" s="282">
        <v>209</v>
      </c>
      <c r="C18" s="282">
        <v>1</v>
      </c>
      <c r="D18" s="283">
        <v>0</v>
      </c>
      <c r="E18" s="214">
        <f t="shared" si="0"/>
        <v>210</v>
      </c>
      <c r="F18" s="213"/>
      <c r="G18" s="213"/>
      <c r="H18" s="213"/>
      <c r="I18" s="213"/>
    </row>
    <row r="19" spans="1:9" s="8" customFormat="1" ht="14.4" customHeight="1">
      <c r="A19" s="200" t="s">
        <v>1633</v>
      </c>
      <c r="B19" s="282">
        <v>27</v>
      </c>
      <c r="C19" s="282">
        <v>0</v>
      </c>
      <c r="D19" s="283">
        <v>0</v>
      </c>
      <c r="E19" s="214">
        <f t="shared" si="0"/>
        <v>27</v>
      </c>
      <c r="F19" s="213"/>
      <c r="G19" s="213"/>
      <c r="H19" s="213"/>
      <c r="I19" s="213"/>
    </row>
    <row r="20" spans="1:9" s="8" customFormat="1" ht="14.4" customHeight="1">
      <c r="A20" s="200" t="s">
        <v>1634</v>
      </c>
      <c r="B20" s="282">
        <v>49</v>
      </c>
      <c r="C20" s="282">
        <v>2</v>
      </c>
      <c r="D20" s="283">
        <v>0</v>
      </c>
      <c r="E20" s="214">
        <f t="shared" si="0"/>
        <v>51</v>
      </c>
      <c r="F20" s="213"/>
      <c r="G20" s="213"/>
      <c r="H20" s="213"/>
      <c r="I20" s="213"/>
    </row>
    <row r="21" spans="1:9" s="8" customFormat="1" ht="14.4" customHeight="1">
      <c r="A21" s="200" t="s">
        <v>1635</v>
      </c>
      <c r="B21" s="282">
        <v>159</v>
      </c>
      <c r="C21" s="282">
        <v>1</v>
      </c>
      <c r="D21" s="283">
        <v>0</v>
      </c>
      <c r="E21" s="214">
        <f t="shared" si="0"/>
        <v>160</v>
      </c>
      <c r="F21" s="213"/>
      <c r="G21" s="213"/>
      <c r="H21" s="213"/>
      <c r="I21" s="213"/>
    </row>
    <row r="22" spans="1:9" s="8" customFormat="1" ht="14.4" customHeight="1">
      <c r="A22" s="200" t="s">
        <v>1636</v>
      </c>
      <c r="B22" s="282">
        <v>291</v>
      </c>
      <c r="C22" s="282">
        <v>1</v>
      </c>
      <c r="D22" s="283">
        <v>0</v>
      </c>
      <c r="E22" s="214">
        <f t="shared" si="0"/>
        <v>292</v>
      </c>
      <c r="F22" s="213"/>
      <c r="G22" s="213"/>
      <c r="H22" s="213"/>
      <c r="I22" s="213"/>
    </row>
    <row r="23" spans="1:9" s="8" customFormat="1" ht="14.4" customHeight="1">
      <c r="A23" s="200" t="s">
        <v>1637</v>
      </c>
      <c r="B23" s="282">
        <v>107</v>
      </c>
      <c r="C23" s="282">
        <v>0</v>
      </c>
      <c r="D23" s="283">
        <v>1</v>
      </c>
      <c r="E23" s="214">
        <f t="shared" si="0"/>
        <v>108</v>
      </c>
      <c r="F23" s="213"/>
      <c r="G23" s="213"/>
      <c r="H23" s="213"/>
      <c r="I23" s="213"/>
    </row>
    <row r="24" spans="1:9" s="8" customFormat="1" ht="14.4" customHeight="1">
      <c r="A24" s="200" t="s">
        <v>1638</v>
      </c>
      <c r="B24" s="282">
        <v>103</v>
      </c>
      <c r="C24" s="282">
        <v>1</v>
      </c>
      <c r="D24" s="283">
        <v>0</v>
      </c>
      <c r="E24" s="214">
        <f t="shared" si="0"/>
        <v>104</v>
      </c>
      <c r="F24" s="213"/>
      <c r="G24" s="213"/>
      <c r="H24" s="213"/>
      <c r="I24" s="213"/>
    </row>
    <row r="25" spans="1:9" s="8" customFormat="1" ht="14.4" customHeight="1">
      <c r="A25" s="200" t="s">
        <v>1639</v>
      </c>
      <c r="B25" s="282">
        <v>95</v>
      </c>
      <c r="C25" s="282">
        <v>0</v>
      </c>
      <c r="D25" s="283">
        <v>0</v>
      </c>
      <c r="E25" s="214">
        <f t="shared" si="0"/>
        <v>95</v>
      </c>
      <c r="F25" s="213"/>
      <c r="G25" s="213"/>
      <c r="H25" s="213"/>
      <c r="I25" s="213"/>
    </row>
    <row r="26" spans="1:9" s="8" customFormat="1" ht="11.4" customHeight="1">
      <c r="A26" s="279" t="s">
        <v>1640</v>
      </c>
      <c r="B26" s="282">
        <v>228</v>
      </c>
      <c r="C26" s="282">
        <v>1</v>
      </c>
      <c r="D26" s="280">
        <v>0</v>
      </c>
      <c r="E26" s="281">
        <f t="shared" si="0"/>
        <v>229</v>
      </c>
      <c r="F26" s="213"/>
      <c r="G26" s="213"/>
      <c r="H26" s="213"/>
      <c r="I26" s="213"/>
    </row>
    <row r="27" spans="1:9" s="8" customFormat="1" ht="14.4" customHeight="1">
      <c r="A27" s="200" t="s">
        <v>3561</v>
      </c>
      <c r="B27" s="282">
        <v>0</v>
      </c>
      <c r="C27" s="282">
        <v>0</v>
      </c>
      <c r="D27" s="282">
        <v>0</v>
      </c>
      <c r="E27" s="281">
        <f t="shared" si="0"/>
        <v>0</v>
      </c>
      <c r="F27" s="213"/>
      <c r="G27" s="213"/>
      <c r="H27" s="213"/>
      <c r="I27" s="213"/>
    </row>
    <row r="28" spans="1:9" ht="9" customHeight="1">
      <c r="A28" s="64"/>
    </row>
    <row r="29" spans="1:9" ht="12.75" customHeight="1">
      <c r="A29" s="348"/>
      <c r="B29" s="348"/>
      <c r="C29" s="348"/>
      <c r="D29" s="348"/>
      <c r="E29" s="348"/>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2022-06-16T11:01:13Z</dcterms:modified>
</cp:coreProperties>
</file>