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08" windowWidth="7656" windowHeight="759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7" i="57"/>
  <c r="I38" i="57"/>
  <c r="I18" i="57"/>
  <c r="I13" i="57"/>
  <c r="I14" i="57"/>
  <c r="I15" i="57"/>
  <c r="I12"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E29" i="38" l="1"/>
  <c r="E38" i="57" l="1"/>
  <c r="E37" i="57"/>
  <c r="E36" i="57"/>
  <c r="E35" i="57"/>
  <c r="E34" i="57"/>
  <c r="E33" i="57"/>
  <c r="E32" i="57"/>
  <c r="E31" i="57"/>
  <c r="E30" i="57"/>
  <c r="E29" i="57"/>
  <c r="E28" i="57"/>
  <c r="E27" i="57"/>
  <c r="E26" i="57"/>
  <c r="E25" i="57"/>
  <c r="E24" i="57"/>
  <c r="E23" i="57"/>
  <c r="E22" i="57"/>
  <c r="E21" i="57"/>
  <c r="E20" i="57"/>
  <c r="E19" i="57"/>
  <c r="E18" i="57"/>
  <c r="E37" i="56"/>
  <c r="E36" i="56"/>
  <c r="E35" i="56"/>
  <c r="E34" i="56"/>
  <c r="E33" i="56"/>
  <c r="E32" i="56"/>
  <c r="E31" i="56"/>
  <c r="E30" i="56"/>
  <c r="E28" i="56"/>
  <c r="E27" i="56"/>
  <c r="E26" i="56"/>
  <c r="E25" i="56"/>
  <c r="E24" i="56"/>
  <c r="E23" i="56"/>
  <c r="E22" i="56"/>
  <c r="E20" i="56"/>
  <c r="E19" i="56"/>
  <c r="E18" i="56"/>
  <c r="D36" i="56"/>
  <c r="D35" i="56"/>
  <c r="D35" i="57"/>
  <c r="D31" i="56"/>
  <c r="D24" i="56"/>
  <c r="D37" i="56"/>
  <c r="D36" i="57"/>
  <c r="D31" i="57"/>
  <c r="D30" i="56"/>
  <c r="D19" i="57"/>
  <c r="D20" i="57"/>
  <c r="D21" i="57"/>
  <c r="D22" i="57"/>
  <c r="D23" i="57"/>
  <c r="D24" i="57"/>
  <c r="D25" i="57"/>
  <c r="D26" i="57"/>
  <c r="D27" i="57"/>
  <c r="D28" i="57"/>
  <c r="D29" i="57"/>
  <c r="D30" i="57"/>
  <c r="D32" i="57"/>
  <c r="D33" i="57"/>
  <c r="D34" i="57"/>
  <c r="D37" i="57"/>
  <c r="D38" i="57"/>
  <c r="D18" i="57"/>
  <c r="D34" i="56"/>
  <c r="D33" i="56"/>
  <c r="D32" i="56"/>
  <c r="D28" i="56"/>
  <c r="D27" i="56"/>
  <c r="D26" i="56"/>
  <c r="D25" i="56"/>
  <c r="D23" i="56"/>
  <c r="D22" i="56"/>
  <c r="D20" i="56"/>
  <c r="D19" i="56"/>
  <c r="D18" i="56"/>
  <c r="D37" i="48"/>
  <c r="D36" i="48"/>
  <c r="D35" i="48"/>
  <c r="D34" i="48"/>
  <c r="D33" i="48"/>
  <c r="D32" i="48"/>
  <c r="D31" i="48"/>
  <c r="D30" i="48"/>
  <c r="D29" i="48"/>
  <c r="D12" i="54"/>
  <c r="E12" i="54"/>
  <c r="F12" i="54"/>
  <c r="D13" i="54"/>
  <c r="E13" i="54"/>
  <c r="F13" i="54"/>
  <c r="D14" i="54"/>
  <c r="E14" i="54"/>
  <c r="F14" i="54"/>
  <c r="D15" i="54"/>
  <c r="E15" i="54"/>
  <c r="F15" i="54"/>
  <c r="C13" i="54"/>
  <c r="C14" i="54"/>
  <c r="C15" i="54"/>
  <c r="F51" i="54"/>
  <c r="F52" i="54"/>
  <c r="F53" i="54"/>
  <c r="D12" i="55"/>
  <c r="E12" i="55"/>
  <c r="F12" i="55"/>
  <c r="D13" i="55"/>
  <c r="E13" i="55"/>
  <c r="F13" i="55"/>
  <c r="D14" i="55"/>
  <c r="E14" i="55"/>
  <c r="F14" i="55"/>
  <c r="D15" i="55"/>
  <c r="E15" i="55"/>
  <c r="F15" i="55"/>
  <c r="C15" i="55"/>
  <c r="F78" i="55"/>
  <c r="F15" i="3"/>
  <c r="F14" i="3"/>
  <c r="F13" i="3"/>
  <c r="F12" i="3"/>
  <c r="D12" i="3"/>
  <c r="E12" i="3"/>
  <c r="D13" i="3"/>
  <c r="E13" i="3"/>
  <c r="D14" i="3"/>
  <c r="E14" i="3"/>
  <c r="D15" i="3"/>
  <c r="E15" i="3"/>
  <c r="C15" i="3"/>
  <c r="C14" i="3"/>
  <c r="C13" i="3"/>
  <c r="F84" i="3"/>
  <c r="E15" i="57" l="1"/>
  <c r="E13" i="57"/>
  <c r="E12" i="57"/>
  <c r="E14" i="57"/>
  <c r="E14" i="56"/>
  <c r="E13" i="56"/>
  <c r="E12" i="56"/>
  <c r="E37" i="48"/>
  <c r="E36" i="48"/>
  <c r="E35" i="48"/>
  <c r="E34" i="48"/>
  <c r="E33" i="48"/>
  <c r="E32" i="48"/>
  <c r="E31" i="48"/>
  <c r="E30" i="48"/>
  <c r="E28" i="48"/>
  <c r="E27" i="48"/>
  <c r="E26" i="48"/>
  <c r="E25" i="48"/>
  <c r="E24" i="48"/>
  <c r="E23" i="48"/>
  <c r="E14" i="48" s="1"/>
  <c r="E22" i="48"/>
  <c r="E20" i="48"/>
  <c r="E13" i="48" s="1"/>
  <c r="E19" i="48"/>
  <c r="E18" i="48"/>
  <c r="E12" i="48"/>
  <c r="E15" i="56" l="1"/>
  <c r="E9" i="56" s="1"/>
  <c r="E15" i="48"/>
  <c r="E9" i="57"/>
  <c r="D9" i="39"/>
  <c r="C9" i="39"/>
  <c r="B9" i="39"/>
  <c r="E39" i="39"/>
  <c r="E26" i="37"/>
  <c r="E27" i="37"/>
  <c r="D9" i="35"/>
  <c r="C9" i="35"/>
  <c r="B9" i="35"/>
  <c r="D12" i="31"/>
  <c r="E12" i="31"/>
  <c r="D13" i="31"/>
  <c r="E13" i="31"/>
  <c r="D14" i="31"/>
  <c r="E14" i="31"/>
  <c r="D15" i="31"/>
  <c r="E15" i="31"/>
  <c r="C15" i="31"/>
  <c r="C14" i="31"/>
  <c r="C13" i="31"/>
  <c r="C12" i="31"/>
  <c r="F65" i="31"/>
  <c r="F66" i="31"/>
  <c r="C14" i="55"/>
  <c r="C13" i="55"/>
  <c r="F49" i="54"/>
  <c r="F50" i="54"/>
  <c r="F77" i="55"/>
  <c r="F83" i="3"/>
  <c r="C12" i="3"/>
  <c r="F19" i="3"/>
  <c r="F20" i="3"/>
  <c r="F21" i="3"/>
  <c r="F22" i="3"/>
  <c r="F23" i="3"/>
  <c r="F24" i="3"/>
  <c r="F25" i="3"/>
  <c r="F26" i="3"/>
  <c r="F27" i="3"/>
  <c r="F28" i="3"/>
  <c r="F29" i="3"/>
  <c r="F30" i="3"/>
  <c r="F31" i="3"/>
  <c r="F32" i="3"/>
  <c r="F33" i="3"/>
  <c r="F34" i="3"/>
  <c r="F35" i="3"/>
  <c r="F36" i="3"/>
  <c r="F37" i="3"/>
  <c r="F38" i="3"/>
  <c r="F39" i="3"/>
  <c r="F40" i="3"/>
  <c r="F41" i="3"/>
  <c r="F42" i="3"/>
  <c r="D22" i="48" s="1"/>
  <c r="F43" i="3"/>
  <c r="F44" i="3"/>
  <c r="F45" i="3"/>
  <c r="F46" i="3"/>
  <c r="F47" i="3"/>
  <c r="F48" i="3"/>
  <c r="D24" i="48" s="1"/>
  <c r="F49" i="3"/>
  <c r="F50" i="3"/>
  <c r="F51" i="3"/>
  <c r="F52" i="3"/>
  <c r="F53" i="3"/>
  <c r="F54" i="3"/>
  <c r="D26" i="48" s="1"/>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18" i="3"/>
  <c r="D18" i="48" s="1"/>
  <c r="D12" i="48" s="1"/>
  <c r="D23" i="48" l="1"/>
  <c r="D14" i="48" s="1"/>
  <c r="D27" i="48"/>
  <c r="D28" i="48"/>
  <c r="D20" i="48"/>
  <c r="D25" i="48"/>
  <c r="D15" i="48" s="1"/>
  <c r="E40" i="13"/>
  <c r="E54" i="11"/>
  <c r="E27" i="35"/>
  <c r="E28" i="34"/>
  <c r="E51" i="28"/>
  <c r="E52" i="28"/>
  <c r="E53" i="28"/>
  <c r="C9" i="32"/>
  <c r="D9" i="32"/>
  <c r="B9" i="32"/>
  <c r="E10" i="32"/>
  <c r="E11" i="32"/>
  <c r="E12" i="32"/>
  <c r="E13" i="32"/>
  <c r="E14" i="32"/>
  <c r="E15" i="32"/>
  <c r="E16" i="32"/>
  <c r="E17" i="32"/>
  <c r="E18" i="32"/>
  <c r="E19" i="32"/>
  <c r="E20" i="32"/>
  <c r="E35" i="6"/>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F76" i="55"/>
  <c r="E49" i="6" l="1"/>
  <c r="E9" i="32"/>
  <c r="D37" i="6"/>
  <c r="B37" i="6"/>
  <c r="C37" i="6"/>
  <c r="E37" i="39"/>
  <c r="E38" i="39"/>
  <c r="E43" i="14"/>
  <c r="E46" i="12"/>
  <c r="E38" i="36"/>
  <c r="E39" i="36"/>
  <c r="B47" i="32"/>
  <c r="C47" i="32"/>
  <c r="D47" i="32"/>
  <c r="E34" i="32"/>
  <c r="E47" i="32" s="1"/>
  <c r="F60" i="31"/>
  <c r="F61" i="31"/>
  <c r="F62" i="31"/>
  <c r="F63" i="31"/>
  <c r="F64" i="31"/>
  <c r="F47" i="54"/>
  <c r="F48" i="54"/>
  <c r="D15" i="57" s="1"/>
  <c r="F75" i="55"/>
  <c r="F42" i="54" l="1"/>
  <c r="F43" i="54"/>
  <c r="F44" i="54"/>
  <c r="F45" i="54"/>
  <c r="F46" i="54"/>
  <c r="E36" i="39"/>
  <c r="E45" i="12"/>
  <c r="E36" i="36"/>
  <c r="E37" i="36"/>
  <c r="E26" i="35"/>
  <c r="E53" i="11"/>
  <c r="E27" i="34"/>
  <c r="D14" i="57" l="1"/>
  <c r="F57" i="31"/>
  <c r="F58" i="31"/>
  <c r="F59" i="31"/>
  <c r="F73" i="55"/>
  <c r="F74" i="55"/>
  <c r="E28" i="38" l="1"/>
  <c r="E37" i="13"/>
  <c r="E38" i="13"/>
  <c r="E39" i="13"/>
  <c r="E44" i="12"/>
  <c r="E24" i="35"/>
  <c r="E25" i="35"/>
  <c r="E26" i="34"/>
  <c r="F54" i="31"/>
  <c r="F55" i="31"/>
  <c r="F56" i="31"/>
  <c r="C12" i="55"/>
  <c r="F41" i="54"/>
  <c r="F71" i="55"/>
  <c r="F72" i="55"/>
  <c r="F38" i="55" l="1"/>
  <c r="E17" i="46"/>
  <c r="E17" i="45"/>
  <c r="E34" i="39"/>
  <c r="E35" i="39"/>
  <c r="E42" i="14"/>
  <c r="E26" i="38"/>
  <c r="E27" i="38"/>
  <c r="E36" i="13"/>
  <c r="E24" i="37"/>
  <c r="E25" i="37"/>
  <c r="E43" i="12"/>
  <c r="E42" i="12"/>
  <c r="E32" i="36"/>
  <c r="E33" i="36"/>
  <c r="E34" i="36"/>
  <c r="E35" i="36"/>
  <c r="E51" i="11"/>
  <c r="E52" i="11"/>
  <c r="E21" i="35"/>
  <c r="E22" i="35"/>
  <c r="E23" i="35"/>
  <c r="E43" i="9"/>
  <c r="E24" i="34"/>
  <c r="E25" i="34"/>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F69" i="55" l="1"/>
  <c r="F70" i="55"/>
  <c r="D19" i="48"/>
  <c r="D13" i="48" s="1"/>
  <c r="D9" i="55" l="1"/>
  <c r="C12"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F62" i="55"/>
  <c r="F63" i="55"/>
  <c r="F64" i="55"/>
  <c r="F65" i="55"/>
  <c r="F66" i="55"/>
  <c r="F67" i="55"/>
  <c r="F68" i="55"/>
  <c r="F9" i="3" l="1"/>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F15" i="31" l="1"/>
  <c r="J38" i="57"/>
  <c r="J37" i="57"/>
  <c r="J36" i="57"/>
  <c r="J35" i="57"/>
  <c r="J34" i="57"/>
  <c r="J33" i="57"/>
  <c r="J32" i="57"/>
  <c r="J31" i="57"/>
  <c r="J30" i="57"/>
  <c r="J29" i="57"/>
  <c r="J28" i="57"/>
  <c r="J27" i="57"/>
  <c r="J26" i="57"/>
  <c r="J25" i="57"/>
  <c r="J21" i="57"/>
  <c r="G15" i="57"/>
  <c r="G14" i="57"/>
  <c r="G13" i="57"/>
  <c r="G12" i="57"/>
  <c r="J24" i="57"/>
  <c r="J23" i="57"/>
  <c r="J22" i="57"/>
  <c r="J20" i="57"/>
  <c r="G9" i="57" l="1"/>
  <c r="J19" i="57"/>
  <c r="J18" i="57"/>
  <c r="J14" i="57"/>
  <c r="J13" i="57"/>
  <c r="J12" i="57"/>
  <c r="J15" i="57"/>
  <c r="E31" i="12" l="1"/>
  <c r="E32" i="12"/>
  <c r="E33" i="12"/>
  <c r="E34" i="12"/>
  <c r="E46" i="32"/>
  <c r="C22" i="32"/>
  <c r="D22" i="32"/>
  <c r="B22" i="32"/>
  <c r="F51" i="55"/>
  <c r="F52" i="55"/>
  <c r="F53" i="55"/>
  <c r="F54" i="55"/>
  <c r="F55" i="55"/>
  <c r="F56" i="55"/>
  <c r="F57" i="55"/>
  <c r="F58" i="55"/>
  <c r="F59" i="55"/>
  <c r="F60" i="55"/>
  <c r="F49" i="55" l="1"/>
  <c r="F50" i="55"/>
  <c r="B9" i="33" l="1"/>
  <c r="E10" i="33"/>
  <c r="F47" i="55"/>
  <c r="F48" i="55"/>
  <c r="D15" i="56" l="1"/>
  <c r="F18" i="55"/>
  <c r="C9" i="9"/>
  <c r="D9" i="9"/>
  <c r="B9" i="9"/>
  <c r="E17" i="28"/>
  <c r="F46" i="55"/>
  <c r="E23" i="32" l="1"/>
  <c r="B35"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F19" i="55"/>
  <c r="D12" i="56" s="1"/>
  <c r="F20" i="55"/>
  <c r="F21" i="55"/>
  <c r="F22" i="55"/>
  <c r="F23" i="55"/>
  <c r="F24" i="55"/>
  <c r="F25" i="55"/>
  <c r="F26" i="55"/>
  <c r="F27" i="55"/>
  <c r="F28" i="55"/>
  <c r="F29" i="55"/>
  <c r="F30" i="55"/>
  <c r="F31" i="55"/>
  <c r="F32" i="55"/>
  <c r="F33" i="55"/>
  <c r="F34" i="55"/>
  <c r="F35" i="55"/>
  <c r="F36" i="55"/>
  <c r="F37" i="55"/>
  <c r="F39" i="55"/>
  <c r="F40" i="55"/>
  <c r="F41" i="55"/>
  <c r="F42" i="55"/>
  <c r="F43" i="55"/>
  <c r="F44" i="55"/>
  <c r="F45" i="55"/>
  <c r="D14" i="56" s="1"/>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38" i="6" s="1"/>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E9" i="39" l="1"/>
  <c r="E9" i="35"/>
  <c r="D12" i="57"/>
  <c r="D13" i="57"/>
  <c r="F13" i="31"/>
  <c r="F12" i="31"/>
  <c r="F14" i="31"/>
  <c r="E37" i="6"/>
  <c r="E22" i="32"/>
  <c r="D70" i="47" s="1"/>
  <c r="E70" i="47" s="1"/>
  <c r="G9" i="48"/>
  <c r="E40" i="32"/>
  <c r="E42" i="32"/>
  <c r="E35" i="32"/>
  <c r="E45" i="32"/>
  <c r="E39" i="32"/>
  <c r="E44" i="32"/>
  <c r="E38" i="32"/>
  <c r="E43" i="32"/>
  <c r="E41" i="32"/>
  <c r="E37" i="32"/>
  <c r="E9" i="9"/>
  <c r="E9" i="50"/>
  <c r="E9" i="45"/>
  <c r="D60" i="47"/>
  <c r="E9" i="28"/>
  <c r="F28" i="47"/>
  <c r="E9" i="53"/>
  <c r="E9" i="49"/>
  <c r="E9" i="38"/>
  <c r="E29" i="47"/>
  <c r="G9" i="56"/>
  <c r="E9" i="52"/>
  <c r="E9" i="46"/>
  <c r="E9" i="14"/>
  <c r="E9" i="13"/>
  <c r="E9" i="37"/>
  <c r="E9" i="12"/>
  <c r="E30" i="47"/>
  <c r="F31" i="47"/>
  <c r="E9" i="36"/>
  <c r="E9" i="11"/>
  <c r="E9" i="34"/>
  <c r="E9" i="33"/>
  <c r="E9" i="8"/>
  <c r="E23" i="6"/>
  <c r="D24" i="47" s="1"/>
  <c r="E24" i="47" s="1"/>
  <c r="E9" i="6"/>
  <c r="E9" i="31"/>
  <c r="D67" i="47" s="1"/>
  <c r="E9" i="3"/>
  <c r="E9" i="54" s="1"/>
  <c r="J9" i="57" s="1"/>
  <c r="D36" i="47"/>
  <c r="D52" i="47"/>
  <c r="F52" i="47" s="1"/>
  <c r="D9" i="3"/>
  <c r="C9" i="3"/>
  <c r="D44" i="47"/>
  <c r="F66" i="47"/>
  <c r="D9" i="57" l="1"/>
  <c r="D13" i="56"/>
  <c r="D9" i="56" s="1"/>
  <c r="F9" i="55"/>
  <c r="F9" i="54" s="1"/>
  <c r="D19" i="47"/>
  <c r="F19" i="47" s="1"/>
  <c r="C9" i="54"/>
  <c r="D20" i="47"/>
  <c r="F20" i="47" s="1"/>
  <c r="D9" i="54"/>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14" i="47" l="1"/>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<sst xmlns="http://schemas.openxmlformats.org/spreadsheetml/2006/main" count="5820" uniqueCount="3678">
  <si>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</si>
  <si>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</si>
  <si>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</si>
  <si>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</si>
  <si>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</si>
  <si>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</si>
  <si>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</si>
  <si>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</si>
  <si>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</si>
  <si>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</si>
  <si>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</si>
  <si>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</si>
  <si>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</si>
  <si>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</si>
  <si>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</si>
  <si>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</si>
  <si>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</si>
  <si>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</si>
  <si>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</si>
  <si>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</si>
  <si>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</si>
  <si>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</si>
  <si>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</si>
  <si>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</si>
  <si>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</si>
  <si>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</si>
  <si>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</si>
  <si>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</si>
  <si>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</si>
  <si>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</si>
  <si>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</si>
  <si>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</si>
  <si>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</si>
  <si>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</si>
  <si>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</si>
  <si>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</si>
  <si>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</si>
  <si>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</si>
  <si>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</si>
  <si>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</si>
  <si>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</si>
  <si>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</si>
  <si>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</si>
  <si>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</si>
  <si>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</si>
  <si>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</si>
  <si>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</si>
  <si>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</si>
  <si>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</si>
  <si>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</si>
  <si>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</si>
  <si>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</si>
  <si>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</si>
  <si>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</si>
  <si>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</si>
  <si>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</si>
  <si>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</si>
  <si>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</si>
  <si>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</si>
  <si>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</si>
  <si>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</si>
  <si>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</si>
  <si>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</si>
  <si>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</si>
  <si>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</si>
  <si>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</si>
  <si>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</si>
  <si>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</si>
  <si>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</si>
  <si>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</si>
  <si>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</si>
  <si>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</si>
  <si>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</si>
  <si>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</si>
  <si>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</si>
  <si>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</si>
  <si>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</si>
  <si>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</si>
  <si>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</si>
  <si>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</si>
  <si>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</si>
  <si>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</si>
  <si>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</si>
  <si>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</si>
  <si>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</si>
  <si>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</si>
  <si>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</si>
  <si>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</si>
  <si>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</si>
  <si>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</si>
  <si>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</si>
  <si>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</si>
  <si>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</si>
  <si>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</si>
  <si>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</si>
  <si>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</si>
  <si>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</si>
  <si>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</si>
  <si>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</si>
  <si>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</si>
  <si>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</si>
  <si>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</si>
  <si>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</si>
  <si>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</si>
  <si>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</si>
  <si>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</si>
  <si>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</si>
  <si>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</si>
  <si>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</si>
  <si>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</si>
  <si>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</si>
  <si>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</si>
  <si>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</si>
  <si>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</si>
  <si>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</si>
  <si>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</si>
  <si>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</si>
  <si>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</si>
  <si>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</si>
  <si>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</si>
  <si>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</si>
  <si>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</si>
  <si>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</si>
  <si>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</si>
  <si>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</si>
  <si>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</si>
  <si>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</si>
  <si>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</si>
  <si>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</si>
  <si>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</si>
  <si>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</si>
  <si>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</si>
  <si>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</si>
  <si>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</si>
  <si>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</si>
  <si>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</si>
  <si>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</si>
  <si>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</si>
  <si>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</si>
  <si>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</si>
  <si>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</si>
  <si>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</si>
  <si>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</si>
  <si>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</si>
  <si>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</si>
  <si>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</si>
  <si>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</si>
  <si>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</si>
  <si>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</si>
  <si>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</si>
  <si>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</si>
  <si>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</si>
  <si>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</si>
  <si>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</si>
  <si>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</si>
  <si>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</si>
  <si>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</si>
  <si>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</si>
  <si>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</si>
  <si>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</si>
  <si>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</si>
  <si>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</si>
  <si>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</si>
  <si>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</si>
  <si>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</si>
  <si>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</si>
  <si>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</si>
  <si>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</si>
  <si>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</si>
  <si>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</si>
  <si>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</si>
  <si>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</si>
  <si>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</si>
  <si>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</si>
  <si>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</si>
  <si>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</si>
  <si>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</si>
  <si>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</si>
  <si>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</si>
  <si>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</si>
  <si>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</si>
  <si>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</si>
  <si>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</si>
  <si>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</si>
  <si>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</si>
  <si>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</si>
  <si>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</si>
  <si>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</si>
  <si>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</si>
  <si>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</si>
  <si>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</si>
  <si>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</si>
  <si>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</si>
  <si>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</si>
  <si>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</si>
  <si>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</si>
  <si>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</si>
  <si>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</si>
  <si>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</si>
  <si>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</si>
  <si>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</si>
  <si>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</si>
  <si>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</si>
  <si>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</si>
  <si>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</si>
  <si>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</si>
  <si>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</si>
  <si>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</si>
  <si>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</si>
  <si>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</si>
  <si>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</si>
  <si>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</si>
  <si>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</si>
  <si>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</si>
  <si>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</si>
  <si>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</si>
  <si>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</si>
  <si>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</si>
  <si>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</si>
  <si>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</si>
  <si>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</si>
  <si>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</si>
  <si>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</si>
  <si>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</si>
  <si>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</si>
  <si>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</si>
  <si>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</si>
  <si>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</si>
  <si>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</si>
  <si>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</si>
  <si>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</si>
  <si>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</si>
  <si>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</si>
  <si>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</si>
  <si>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</si>
  <si>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</si>
  <si>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</si>
  <si>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</si>
  <si>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</si>
  <si>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</si>
  <si>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</si>
  <si>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</si>
  <si>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</si>
  <si>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</si>
  <si>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</si>
  <si>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</si>
  <si>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</si>
  <si>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</si>
  <si>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</si>
  <si>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</si>
  <si>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</si>
  <si>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</si>
  <si>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</si>
  <si>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</si>
  <si>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</si>
  <si>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</si>
  <si>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</si>
  <si>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</si>
  <si>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</si>
  <si>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</si>
  <si>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</si>
  <si>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</si>
  <si>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</si>
  <si>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</si>
  <si>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</si>
  <si>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</si>
  <si>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</si>
  <si>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</si>
  <si>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</si>
  <si>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</si>
  <si>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</si>
  <si>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</si>
  <si>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</si>
  <si>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</si>
  <si>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</si>
  <si>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</si>
  <si>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</si>
  <si>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</si>
  <si>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</si>
  <si>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</si>
  <si>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</si>
  <si>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</si>
  <si>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</si>
  <si>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</si>
  <si>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</si>
  <si>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</si>
  <si>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</si>
  <si>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</si>
  <si>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</si>
  <si>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</si>
  <si>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</si>
  <si>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</si>
  <si>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</si>
  <si>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</si>
  <si>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</si>
  <si>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</si>
  <si>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</si>
  <si>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</si>
  <si>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</si>
  <si>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</si>
  <si>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</si>
  <si>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</si>
  <si>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</si>
  <si>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</si>
  <si>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</si>
  <si>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</si>
  <si>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</si>
  <si>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</si>
  <si>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</si>
  <si>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</si>
  <si>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</si>
  <si>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</si>
  <si>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</si>
  <si>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</si>
  <si>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</si>
  <si>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</si>
  <si>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</si>
  <si>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</si>
  <si>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</si>
  <si>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</si>
  <si>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</si>
  <si>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</si>
  <si>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</si>
  <si>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</si>
  <si>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</si>
  <si>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</si>
  <si>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</si>
  <si>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</si>
  <si>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</si>
  <si>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</si>
  <si>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</si>
  <si>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</si>
  <si>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</si>
  <si>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</si>
  <si>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</si>
  <si>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</si>
  <si>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</si>
  <si>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</si>
  <si>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</si>
  <si>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</si>
  <si>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</si>
  <si>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</si>
  <si>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</si>
  <si>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</si>
  <si>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</si>
  <si>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</si>
  <si>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</si>
  <si>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</si>
  <si>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</si>
  <si>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</si>
  <si>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</si>
  <si>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</si>
  <si>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</si>
  <si>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</si>
  <si>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</si>
  <si>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</si>
  <si>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</si>
  <si>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</si>
  <si>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</si>
  <si>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</si>
  <si>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</si>
  <si>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</si>
  <si>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</si>
  <si>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</si>
  <si>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</si>
  <si>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</si>
  <si>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</si>
  <si>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</si>
  <si>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</si>
  <si>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</si>
  <si>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</si>
  <si>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</si>
  <si>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</si>
  <si>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</si>
  <si>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</si>
  <si>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</si>
  <si>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</si>
  <si>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</si>
  <si>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</si>
  <si>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</si>
  <si>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</si>
  <si>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</si>
  <si>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</si>
  <si>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</si>
  <si>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</si>
  <si>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</si>
  <si>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</si>
  <si>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</si>
  <si>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</si>
  <si>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</si>
  <si>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</si>
  <si>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</si>
  <si>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</si>
  <si>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</si>
  <si>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</si>
  <si>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</si>
  <si>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</si>
  <si>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</si>
  <si>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</si>
  <si>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</si>
  <si>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</si>
  <si>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</si>
  <si>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</si>
  <si>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</si>
  <si>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</si>
  <si>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</si>
  <si>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</si>
  <si>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</si>
  <si>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</si>
  <si>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</si>
  <si>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</si>
  <si>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</si>
  <si>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</si>
  <si>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</si>
  <si>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</si>
  <si>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</si>
  <si>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</si>
  <si>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</si>
  <si>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</si>
  <si>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</si>
  <si>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</si>
  <si>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</si>
  <si>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</si>
  <si>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</si>
  <si>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</si>
  <si>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</si>
  <si>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</si>
  <si>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</si>
  <si>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</si>
  <si>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</si>
  <si>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</si>
  <si>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</si>
  <si>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</si>
  <si>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</si>
  <si>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</si>
  <si>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</si>
  <si>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</si>
  <si>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</si>
  <si>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</si>
  <si>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</si>
  <si>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</si>
  <si>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</si>
  <si>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</si>
  <si>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</si>
  <si>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</si>
  <si>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</si>
  <si>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</si>
  <si>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</si>
  <si>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</si>
  <si>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</si>
  <si>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</si>
  <si>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</si>
  <si>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</si>
  <si>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</si>
  <si>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</si>
  <si>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</si>
  <si>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</si>
  <si>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</si>
  <si>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</si>
  <si>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</si>
  <si>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</si>
  <si>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</si>
  <si>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</si>
  <si>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</si>
  <si>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</si>
  <si>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</si>
  <si>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</si>
  <si>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</si>
  <si>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</si>
  <si>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</si>
  <si>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</si>
  <si>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</si>
  <si>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</si>
  <si>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</si>
  <si>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</si>
  <si>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</si>
  <si>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</si>
  <si>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</si>
  <si>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</si>
  <si>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</si>
  <si>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</si>
  <si>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</si>
  <si>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</si>
  <si>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</si>
  <si>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</si>
  <si>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</si>
  <si>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</si>
  <si>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</si>
  <si>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</si>
  <si>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</si>
  <si>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</si>
  <si>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</si>
  <si>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</si>
  <si>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</si>
  <si>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</si>
  <si>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</si>
  <si>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</si>
  <si>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</si>
  <si>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</si>
  <si>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</si>
  <si>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</si>
  <si>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</si>
  <si>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</si>
  <si>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</si>
  <si>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</si>
  <si>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</si>
  <si>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</si>
  <si>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</si>
  <si>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</si>
  <si>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</si>
  <si>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</si>
  <si>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</si>
  <si>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</si>
  <si>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</si>
  <si>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</si>
  <si>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</si>
  <si>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</si>
  <si>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</si>
  <si>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</si>
  <si>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</si>
  <si>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</si>
  <si>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</si>
  <si>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</si>
  <si>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</si>
  <si>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</si>
  <si>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</si>
  <si>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</si>
  <si>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</si>
  <si>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</si>
  <si>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</si>
  <si>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</si>
  <si>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</si>
  <si>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</si>
  <si>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</si>
  <si>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</si>
  <si>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</si>
  <si>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</si>
  <si>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</si>
  <si>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</si>
  <si>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</si>
  <si>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</si>
  <si>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</si>
  <si>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</si>
  <si>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</si>
  <si>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</si>
  <si>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</si>
  <si>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</si>
  <si>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</si>
  <si>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</si>
  <si>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</si>
  <si>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</si>
  <si>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</si>
  <si>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</si>
  <si>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</si>
  <si>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</si>
  <si>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</si>
  <si>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</si>
  <si>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</si>
  <si>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</si>
  <si>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</si>
  <si>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</si>
  <si>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</si>
  <si>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</si>
  <si>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</si>
  <si>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</si>
  <si>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</si>
  <si>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</si>
  <si>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</si>
  <si>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</si>
  <si>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</si>
  <si>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</si>
  <si>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</si>
  <si>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</si>
  <si>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</si>
  <si>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</si>
  <si>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</si>
  <si>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</si>
  <si>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</si>
  <si>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</si>
  <si>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</si>
  <si>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</si>
  <si>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</si>
  <si>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</si>
  <si>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</si>
  <si>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</si>
  <si>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</si>
  <si>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</si>
  <si>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</si>
  <si>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</si>
  <si>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</si>
  <si>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</si>
  <si>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</si>
  <si>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</si>
  <si>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</si>
  <si>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</si>
  <si>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</si>
  <si>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</si>
  <si>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</si>
  <si>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</si>
  <si>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</si>
  <si>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</si>
  <si>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</si>
  <si>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</si>
  <si>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</si>
  <si>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</si>
  <si>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</si>
  <si>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</si>
  <si>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</si>
  <si>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</si>
  <si>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</si>
  <si>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</si>
  <si>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</si>
  <si>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</si>
  <si>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</si>
  <si>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</si>
  <si>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</si>
  <si>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</si>
  <si>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</si>
  <si>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</si>
  <si>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</si>
  <si>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</si>
  <si>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</si>
  <si>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</si>
  <si>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</si>
  <si>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</si>
  <si>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</si>
  <si>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</si>
  <si>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</si>
  <si>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</si>
  <si>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</si>
  <si>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</si>
  <si>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</si>
  <si>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</si>
  <si>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</si>
  <si>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</si>
  <si>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</si>
  <si>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</si>
  <si>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</si>
  <si>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</si>
  <si>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</si>
  <si>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</si>
  <si>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</si>
  <si>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</si>
  <si>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</si>
  <si>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</si>
  <si>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</si>
  <si>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</si>
  <si>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</si>
  <si>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</si>
  <si>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</si>
  <si>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</si>
  <si>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</si>
  <si>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</si>
  <si>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</si>
  <si>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</si>
  <si>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</si>
  <si>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</si>
  <si>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</si>
  <si>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</si>
  <si>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</si>
  <si>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</si>
  <si>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</si>
  <si>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</si>
  <si>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</si>
  <si>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</si>
  <si>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</si>
  <si>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</si>
  <si>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</si>
  <si>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</si>
  <si>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</si>
  <si>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</si>
  <si>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</si>
  <si>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</si>
  <si>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</si>
  <si>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</si>
  <si>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</si>
  <si>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</si>
  <si>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</si>
  <si>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</si>
  <si>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</si>
  <si>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</si>
  <si>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</si>
  <si>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</si>
  <si>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</si>
  <si>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</si>
  <si>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</si>
  <si>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</si>
  <si>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</si>
  <si>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</si>
  <si>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</si>
  <si>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</si>
  <si>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</si>
  <si>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</si>
  <si>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</si>
  <si>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</si>
  <si>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</si>
  <si>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</si>
  <si>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</si>
  <si>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</si>
  <si>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</si>
  <si>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</si>
  <si>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</si>
  <si>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</si>
  <si>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</si>
  <si>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</si>
  <si>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</si>
  <si>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</si>
  <si>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</si>
  <si>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</si>
  <si>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</si>
  <si>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</si>
  <si>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</si>
  <si>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</si>
  <si>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</si>
  <si>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</si>
  <si>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</si>
  <si>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</si>
  <si>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</si>
  <si>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</si>
  <si>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</si>
  <si>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</si>
  <si>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</si>
  <si>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</si>
  <si>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</si>
  <si>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</si>
  <si>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</si>
  <si>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</si>
  <si>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</si>
  <si>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</si>
  <si>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</si>
  <si>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</si>
  <si>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</si>
  <si>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</si>
  <si>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</si>
  <si>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</si>
  <si>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</si>
  <si>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</si>
  <si>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</si>
  <si>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</si>
  <si>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</si>
  <si>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</si>
  <si>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</si>
  <si>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</si>
  <si>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</si>
  <si>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</si>
  <si>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</si>
  <si>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</si>
  <si>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</si>
  <si>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</si>
  <si>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</si>
  <si>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</si>
  <si>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</si>
  <si>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</si>
  <si>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</si>
  <si>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</si>
  <si>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</si>
  <si>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</si>
  <si>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</si>
  <si>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</si>
  <si>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</si>
  <si>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</si>
  <si>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</si>
  <si>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</si>
  <si>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</si>
  <si>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</si>
  <si>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</si>
  <si>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</si>
  <si>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</si>
  <si>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</si>
  <si>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</si>
  <si>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</si>
  <si>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</si>
  <si>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</si>
  <si>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</si>
  <si>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</si>
  <si>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</si>
  <si>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</si>
  <si>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</si>
  <si>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</si>
  <si>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</si>
  <si>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</si>
  <si>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</si>
  <si>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</si>
  <si>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</si>
  <si>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</si>
  <si>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</si>
  <si>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</si>
  <si>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</si>
  <si>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</si>
  <si>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</si>
  <si>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</si>
  <si>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</si>
  <si>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</si>
  <si>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</si>
  <si>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</si>
  <si>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</si>
  <si>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</si>
  <si>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</si>
  <si>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</si>
  <si>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</si>
  <si>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</si>
  <si>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</si>
  <si>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</si>
  <si>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</si>
  <si>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</si>
  <si>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</si>
  <si>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</si>
  <si>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</si>
  <si>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</si>
  <si>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</si>
  <si>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</si>
  <si>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</si>
  <si>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</si>
  <si>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</si>
  <si>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</si>
  <si>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</si>
  <si>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</si>
  <si>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</si>
  <si>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</si>
  <si>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</si>
  <si>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</si>
  <si>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</si>
  <si>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</si>
  <si>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</si>
  <si>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</si>
  <si>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</si>
  <si>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</si>
  <si>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</si>
  <si>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</si>
  <si>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</si>
  <si>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</si>
  <si>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</si>
  <si>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</si>
  <si>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</si>
  <si>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</si>
  <si>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</si>
  <si>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</si>
  <si>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</si>
  <si>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</si>
  <si>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</si>
  <si>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</si>
  <si>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</si>
  <si>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</si>
  <si>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</si>
  <si>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</si>
  <si>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</si>
  <si>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</si>
  <si>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</si>
  <si>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</si>
  <si>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</si>
  <si>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</si>
  <si>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</si>
  <si>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</si>
  <si>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</si>
  <si>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</si>
  <si>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</si>
  <si>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</si>
  <si>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</si>
  <si>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</si>
  <si>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</si>
  <si>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</si>
  <si>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</si>
  <si>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</si>
  <si>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</si>
  <si>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</si>
  <si>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</si>
  <si>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</si>
  <si>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</si>
  <si>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</si>
  <si>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</si>
  <si>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</si>
  <si>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</si>
  <si>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</si>
  <si>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</si>
  <si>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</si>
  <si>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</si>
  <si>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</si>
  <si>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</si>
  <si>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</si>
  <si>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</si>
  <si>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</si>
  <si>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</si>
  <si>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</si>
  <si>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</si>
  <si>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</si>
  <si>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</si>
  <si>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</si>
  <si>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</si>
  <si>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</si>
  <si>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</si>
  <si>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</si>
  <si>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</si>
  <si>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</si>
  <si>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</si>
  <si>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</si>
  <si>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</si>
  <si>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</si>
  <si>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</si>
  <si>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</si>
  <si>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</si>
  <si>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</si>
  <si>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</si>
  <si>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</si>
  <si>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</si>
  <si>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</si>
  <si>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</si>
  <si>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</si>
  <si>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</si>
  <si>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</si>
  <si>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</si>
  <si>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</si>
  <si>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</si>
  <si>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</si>
  <si>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</si>
  <si>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</si>
  <si>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</si>
  <si>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</si>
  <si>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</si>
  <si>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</si>
  <si>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</si>
  <si>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</si>
  <si>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</si>
  <si>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</si>
  <si>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</si>
  <si>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</si>
  <si>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</si>
  <si>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</si>
  <si>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</si>
  <si>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</si>
  <si>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</si>
  <si>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</si>
  <si>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</si>
  <si>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</si>
  <si>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</si>
  <si>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</si>
  <si>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</si>
  <si>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</si>
  <si>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</si>
  <si>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</si>
  <si>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</si>
  <si>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</si>
  <si>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</si>
  <si>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</si>
  <si>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</si>
  <si>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</si>
  <si>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</si>
  <si>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</si>
  <si>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</si>
  <si>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</si>
  <si>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</si>
  <si>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</si>
  <si>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</si>
  <si>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</si>
  <si>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</si>
  <si>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</si>
  <si>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</si>
  <si>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</si>
  <si>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</si>
  <si>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</si>
  <si>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</si>
  <si>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</si>
  <si>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</si>
  <si>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</si>
  <si>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</si>
  <si>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</si>
  <si>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</si>
  <si>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</si>
  <si>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</si>
  <si>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</si>
  <si>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</si>
  <si>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</si>
  <si>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</si>
  <si>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</si>
  <si>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</si>
  <si>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</si>
  <si>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</si>
  <si>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</si>
  <si>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</si>
  <si>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</si>
  <si>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</si>
  <si>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</si>
  <si>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</si>
  <si>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</si>
  <si>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</si>
  <si>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</si>
  <si>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</si>
  <si>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</si>
  <si>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</si>
  <si>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</si>
  <si>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</si>
  <si>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</si>
  <si>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</si>
  <si>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</si>
  <si>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</si>
  <si>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</si>
  <si>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</si>
  <si>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</si>
  <si>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</si>
  <si>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</si>
  <si>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</si>
  <si>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</si>
  <si>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</si>
  <si>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</si>
  <si>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</si>
  <si>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</si>
  <si>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</si>
  <si>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</si>
  <si>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</si>
  <si>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</si>
  <si>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</si>
  <si>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</si>
  <si>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</si>
  <si>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</si>
  <si>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</si>
  <si>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</si>
  <si>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</si>
  <si>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</si>
  <si>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</si>
  <si>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</si>
  <si>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</si>
  <si>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</si>
  <si>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</si>
  <si>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</si>
  <si>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</si>
  <si>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</si>
  <si>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</si>
  <si>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</si>
  <si>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</si>
  <si>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</si>
  <si>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</si>
  <si>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</si>
  <si>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</si>
  <si>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</si>
  <si>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</si>
  <si>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</si>
  <si>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</si>
  <si>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</si>
  <si>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</si>
  <si>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</si>
  <si>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</si>
  <si>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</si>
  <si>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</si>
  <si>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</si>
  <si>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</si>
  <si>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</si>
  <si>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</si>
  <si>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</si>
  <si>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</si>
  <si>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</si>
  <si>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</si>
  <si>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</si>
  <si>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</si>
  <si>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</si>
  <si>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</si>
  <si>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</si>
  <si>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</si>
  <si>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</si>
  <si>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</si>
  <si>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</si>
  <si>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</si>
  <si>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</si>
  <si>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</si>
  <si>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</si>
  <si>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</si>
  <si>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</si>
  <si>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</si>
  <si>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</si>
  <si>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</si>
  <si>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</si>
  <si>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</si>
  <si>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</si>
  <si>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</si>
  <si>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</si>
  <si>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</si>
  <si>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</si>
  <si>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</si>
  <si>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</si>
  <si>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</si>
  <si>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</si>
  <si>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</si>
  <si>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</si>
  <si>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</si>
  <si>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</si>
  <si>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</si>
  <si>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</si>
  <si>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</si>
  <si>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</si>
  <si>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</si>
  <si>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</si>
  <si>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</si>
  <si>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</si>
  <si>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</si>
  <si>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</si>
  <si>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</si>
  <si>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</si>
  <si>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</si>
  <si>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</si>
  <si>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</si>
  <si>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</si>
  <si>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</si>
  <si>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</si>
  <si>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</si>
  <si>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</si>
  <si>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</si>
  <si>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</si>
  <si>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</si>
  <si>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</si>
  <si>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</si>
  <si>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</si>
  <si>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</si>
  <si>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</si>
  <si>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</si>
  <si>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</si>
  <si>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</si>
  <si>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</si>
  <si>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</si>
  <si>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</si>
  <si>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</si>
  <si>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</si>
  <si>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</si>
  <si>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</si>
  <si>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</si>
  <si>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</si>
  <si>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</si>
  <si>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</si>
  <si>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</si>
  <si>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</si>
  <si>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</si>
  <si>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</si>
  <si>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</si>
  <si>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</si>
  <si>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</si>
  <si>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</si>
  <si>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</si>
  <si>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</si>
  <si>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</si>
  <si>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</si>
  <si>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</si>
  <si>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</si>
  <si>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</si>
  <si>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</si>
  <si>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</si>
  <si>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</si>
  <si>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</si>
  <si>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</si>
  <si>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</si>
  <si>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</si>
  <si>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</si>
  <si>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</si>
  <si>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</si>
  <si>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</si>
  <si>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</si>
  <si>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</si>
  <si>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</si>
  <si>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</si>
  <si>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</si>
  <si>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</si>
  <si>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</si>
  <si>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</si>
  <si>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</si>
  <si>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</si>
  <si>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</si>
  <si>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</si>
  <si>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</si>
  <si>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</si>
  <si>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</si>
  <si>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</si>
  <si>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</si>
  <si>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</si>
  <si>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</si>
  <si>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</si>
  <si>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</si>
  <si>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</si>
  <si>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</si>
  <si>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</si>
  <si>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</si>
  <si>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</si>
  <si>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</si>
  <si>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</si>
  <si>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</si>
  <si>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</si>
  <si>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</si>
  <si>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</si>
  <si>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</si>
  <si>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</si>
  <si>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</si>
  <si>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</si>
  <si>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</si>
  <si>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</si>
  <si>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</si>
  <si>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</si>
  <si>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</si>
  <si>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</si>
  <si>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</si>
  <si>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</si>
  <si>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</si>
  <si>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</si>
  <si>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</si>
  <si>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</si>
  <si>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</si>
  <si>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</si>
  <si>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</si>
  <si>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</si>
  <si>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</si>
  <si>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</si>
  <si>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</si>
  <si>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</si>
  <si>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</si>
  <si>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</si>
  <si>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</si>
  <si>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</si>
  <si>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</si>
  <si>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</si>
  <si>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</si>
  <si>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</si>
  <si>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</si>
  <si>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</si>
  <si>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</si>
  <si>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</si>
  <si>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</si>
  <si>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</si>
  <si>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</si>
  <si>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</si>
  <si>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</si>
  <si>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</si>
  <si>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</si>
  <si>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</si>
  <si>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</si>
  <si>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</si>
  <si>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</si>
  <si>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</si>
  <si>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</si>
  <si>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</si>
  <si>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</si>
  <si>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</si>
  <si>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</si>
  <si>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</si>
  <si>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</si>
  <si>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</si>
  <si>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</si>
  <si>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</si>
  <si>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</si>
  <si>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</si>
  <si>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</si>
  <si>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</si>
  <si>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</si>
  <si>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</si>
  <si>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</si>
  <si>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</si>
  <si>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</si>
  <si>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</si>
  <si>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</si>
  <si>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</si>
  <si>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</si>
  <si>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</si>
  <si>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</si>
  <si>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</si>
  <si>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</si>
  <si>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</si>
  <si>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</si>
  <si>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</si>
  <si>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</si>
  <si>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</si>
  <si>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</si>
  <si>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</si>
  <si>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</si>
  <si>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</si>
  <si>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</si>
  <si>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</si>
  <si>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</si>
  <si>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</si>
  <si>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</si>
  <si>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</si>
  <si>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</si>
  <si>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</si>
  <si>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</si>
  <si>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</si>
  <si>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</si>
  <si>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</si>
  <si>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</si>
  <si>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</si>
  <si>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</si>
  <si>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</si>
  <si>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</si>
  <si>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</si>
  <si>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</si>
  <si>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</si>
  <si>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</si>
  <si>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</si>
  <si>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</si>
  <si>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</si>
  <si>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</si>
  <si>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</si>
  <si>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</si>
  <si>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</si>
  <si>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</si>
  <si>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</si>
  <si>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</si>
  <si>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</si>
  <si>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</si>
  <si>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</si>
  <si>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</si>
  <si>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</si>
  <si>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</si>
  <si>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</si>
  <si>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</si>
  <si>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</si>
  <si>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</si>
  <si>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</si>
  <si>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</si>
  <si>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</si>
  <si>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</si>
  <si>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</si>
  <si>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</si>
  <si>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</si>
  <si>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</si>
  <si>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</si>
  <si>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</si>
  <si>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</si>
  <si>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</si>
  <si>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</si>
  <si>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</si>
  <si>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</si>
  <si>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</si>
  <si>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</si>
  <si>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</si>
  <si>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</si>
  <si>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</si>
  <si>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</si>
  <si>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</si>
  <si>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</si>
  <si>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</si>
  <si>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</si>
  <si>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</si>
  <si>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</si>
  <si>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</si>
  <si>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</si>
  <si>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</si>
  <si>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</si>
  <si>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</si>
  <si>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</si>
  <si>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</si>
  <si>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</si>
  <si>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</si>
  <si>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</si>
  <si>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</si>
  <si>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</si>
  <si>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</si>
  <si>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</si>
  <si>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</si>
  <si>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</si>
  <si>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</si>
  <si>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</si>
  <si>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</si>
  <si>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</si>
  <si>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</si>
  <si>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</si>
  <si>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</si>
  <si>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</si>
  <si>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</si>
  <si>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</si>
  <si>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</si>
  <si>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</si>
  <si>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</si>
  <si>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</si>
  <si>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</si>
  <si>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</si>
  <si>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</si>
  <si>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</si>
  <si>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</si>
  <si>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</si>
  <si>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</si>
  <si>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</si>
  <si>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</si>
  <si>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</si>
  <si>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</si>
  <si>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</si>
  <si>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</si>
  <si>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</si>
  <si>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</si>
  <si>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</si>
  <si>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</si>
  <si>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</si>
  <si>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</si>
  <si>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</si>
  <si>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</si>
  <si>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</si>
  <si>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</si>
  <si>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</si>
  <si>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</si>
  <si>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</si>
  <si>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</si>
  <si>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</si>
  <si>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</si>
  <si>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</si>
  <si>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</si>
  <si>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</si>
  <si>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</si>
  <si>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</si>
  <si>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</si>
  <si>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</si>
  <si>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</si>
  <si>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</si>
  <si>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</si>
  <si>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</si>
  <si>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</si>
  <si>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</si>
  <si>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</si>
  <si>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</si>
  <si>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</si>
  <si>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</si>
  <si>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</si>
  <si>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</si>
  <si>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</si>
  <si>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</si>
  <si>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</si>
  <si>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</si>
  <si>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</si>
  <si>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</si>
  <si>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</si>
  <si>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</si>
  <si>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</si>
  <si>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</si>
  <si>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</si>
  <si>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</si>
  <si>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</si>
  <si>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</si>
  <si>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</si>
  <si>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</si>
  <si>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</si>
  <si>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</si>
  <si>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</si>
  <si>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</si>
  <si>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</si>
  <si>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</si>
  <si>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</si>
  <si>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</si>
  <si>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</si>
  <si>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</si>
  <si>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</si>
  <si>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</si>
  <si>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</si>
  <si>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</si>
  <si>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</si>
  <si>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</si>
  <si>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</si>
  <si>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</si>
  <si>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</si>
  <si>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</si>
  <si>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</si>
  <si>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</si>
  <si>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</si>
  <si>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</si>
  <si>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</si>
  <si>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</si>
  <si>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</si>
  <si>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</si>
  <si>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</si>
  <si>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</si>
  <si>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</si>
  <si>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</si>
  <si>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</si>
  <si>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</si>
  <si>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</si>
  <si>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</si>
  <si>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</si>
  <si>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</si>
  <si>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</si>
  <si>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</si>
  <si>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</si>
  <si>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</si>
  <si>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</si>
  <si>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</si>
  <si>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</si>
  <si>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</si>
  <si>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</si>
  <si>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</si>
  <si>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</si>
  <si>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</si>
  <si>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</si>
  <si>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</si>
  <si>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</si>
  <si>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</si>
  <si>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</si>
  <si>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</si>
  <si>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</si>
  <si>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</si>
  <si>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</si>
  <si>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</si>
  <si>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</si>
  <si>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</si>
  <si>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</si>
  <si>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</si>
  <si>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</si>
  <si>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</si>
  <si>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</si>
  <si>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</si>
  <si>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</si>
  <si>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</si>
  <si>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</si>
  <si>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</si>
  <si>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</si>
  <si>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</si>
  <si>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</si>
  <si>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</si>
  <si>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</si>
  <si>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</si>
  <si>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</si>
  <si>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</si>
  <si>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</si>
  <si>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</si>
  <si>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</si>
  <si>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</si>
  <si>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</si>
  <si>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</si>
  <si>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</si>
  <si>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</si>
  <si>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</si>
  <si>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</si>
  <si>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</si>
  <si>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</si>
  <si>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</si>
  <si>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</si>
  <si>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</si>
  <si>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</si>
  <si>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</si>
  <si>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</si>
  <si>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</si>
  <si>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</si>
  <si>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</si>
  <si>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</si>
  <si>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</si>
  <si>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</si>
  <si>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</si>
  <si>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</si>
  <si>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</si>
  <si>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</si>
  <si>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</si>
  <si>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</si>
  <si>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</si>
  <si>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</si>
  <si>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</si>
  <si>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</si>
  <si>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</si>
  <si>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</si>
  <si>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</si>
  <si>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</si>
  <si>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</si>
  <si>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</si>
  <si>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</si>
  <si>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</si>
  <si>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</si>
  <si>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</si>
  <si>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</si>
  <si>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</si>
  <si>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</si>
  <si>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</si>
  <si>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</si>
  <si>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</si>
  <si>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</si>
  <si>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</si>
  <si>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</si>
  <si>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</si>
  <si>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</si>
  <si>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</si>
  <si>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</si>
  <si>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</si>
  <si>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</si>
  <si>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</si>
  <si>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</si>
  <si>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</si>
  <si>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</si>
  <si>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</si>
  <si>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</si>
  <si>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</si>
  <si>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</si>
  <si>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</si>
  <si>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</si>
  <si>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</si>
  <si>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</si>
  <si>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</si>
  <si>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</si>
  <si>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</si>
  <si>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</si>
  <si>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</si>
  <si>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</si>
  <si>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</si>
  <si>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</si>
  <si>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</si>
  <si>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</si>
  <si>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</si>
  <si>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</si>
  <si>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</si>
  <si>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</si>
  <si>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</si>
  <si>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</si>
  <si>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</si>
  <si>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</si>
  <si>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</si>
  <si>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</si>
  <si>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</si>
  <si>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</si>
  <si>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</si>
  <si>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</si>
  <si>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</si>
  <si>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</si>
  <si>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</si>
  <si>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</si>
  <si>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</si>
  <si>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</si>
  <si>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</si>
  <si>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</si>
  <si>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</si>
  <si>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</si>
  <si>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</si>
  <si>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</si>
  <si>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</si>
  <si>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</si>
  <si>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</si>
  <si>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</si>
  <si>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</si>
  <si>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</si>
  <si>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</si>
  <si>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</si>
  <si>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</si>
  <si>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</si>
  <si>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</si>
  <si>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</si>
  <si>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</si>
  <si>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</si>
  <si>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</si>
  <si>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</si>
  <si>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</si>
  <si>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</si>
  <si>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</si>
  <si>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</si>
  <si>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</si>
  <si>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</si>
  <si>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</si>
  <si>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</si>
  <si>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</si>
  <si>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</si>
  <si>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</si>
  <si>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</si>
  <si>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</si>
  <si>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</si>
  <si>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</si>
  <si>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</si>
  <si>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</si>
  <si>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</si>
  <si>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</si>
  <si>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</si>
  <si>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</si>
  <si>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</si>
  <si>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</si>
  <si>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</si>
  <si>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</si>
  <si>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</si>
  <si>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</si>
  <si>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</si>
  <si>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</si>
  <si>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</si>
  <si>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</si>
  <si>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</si>
  <si>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</si>
  <si>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</si>
  <si>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</si>
  <si>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</si>
  <si>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</si>
  <si>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</si>
  <si>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</si>
  <si>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</si>
  <si>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</si>
  <si>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</si>
  <si>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</si>
  <si>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</si>
  <si>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</si>
  <si>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</si>
  <si>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</si>
  <si>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</si>
  <si>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</si>
  <si>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</si>
  <si>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</si>
  <si>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</si>
  <si>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</si>
  <si>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</si>
  <si>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</si>
  <si>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</si>
  <si>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</si>
  <si>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</si>
  <si>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</si>
  <si>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</si>
  <si>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</si>
  <si>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</si>
  <si>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</si>
  <si>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</si>
  <si>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</si>
  <si>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</si>
  <si>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</si>
  <si>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</si>
  <si>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</si>
  <si>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</si>
  <si>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</si>
  <si>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</si>
  <si>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</si>
  <si>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</si>
  <si>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</si>
  <si>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</si>
  <si>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</si>
  <si>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</si>
  <si>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</si>
  <si>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</si>
  <si>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</si>
  <si>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</si>
  <si>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</si>
  <si>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</si>
  <si>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</si>
  <si>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</si>
  <si>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</si>
  <si>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</si>
  <si>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</si>
  <si>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</si>
  <si>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</si>
  <si>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</si>
  <si>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</si>
  <si>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</si>
  <si>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</si>
  <si>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</si>
  <si>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</si>
  <si>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</si>
  <si>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</si>
  <si>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</si>
  <si>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</si>
  <si>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</si>
  <si>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</si>
  <si>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</si>
  <si>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</si>
  <si>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</si>
  <si>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</si>
  <si>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</si>
  <si>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</si>
  <si>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</si>
  <si>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</si>
  <si>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</si>
  <si>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</si>
  <si>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</si>
  <si>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</si>
  <si>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</si>
  <si>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</si>
  <si>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</si>
  <si>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</si>
  <si>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</si>
  <si>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</si>
  <si>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</si>
  <si>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</si>
  <si>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</si>
  <si>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</si>
  <si>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</si>
  <si>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</si>
  <si>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</si>
  <si>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</si>
  <si>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</si>
  <si>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</si>
  <si>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</si>
  <si>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</si>
  <si>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</si>
  <si>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</si>
  <si>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</si>
  <si>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</si>
  <si>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</si>
  <si>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</si>
  <si>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</si>
  <si>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</si>
  <si>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</si>
  <si>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</si>
  <si>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</si>
  <si>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</si>
  <si>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</si>
  <si>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</si>
  <si>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</si>
  <si>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</si>
  <si>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</si>
  <si>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</si>
  <si>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</si>
  <si>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</si>
  <si>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</si>
  <si>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</si>
  <si>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</si>
  <si>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</si>
  <si>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</si>
  <si>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</si>
  <si>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</si>
  <si>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</si>
  <si>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</si>
  <si>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</si>
  <si>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</si>
  <si>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</si>
  <si>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</si>
  <si>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</si>
  <si>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</si>
  <si>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</si>
  <si>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</si>
  <si>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</si>
  <si>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</si>
  <si>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</si>
  <si>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</si>
  <si>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</si>
  <si>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</si>
  <si>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</si>
  <si>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</si>
  <si>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</si>
  <si>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</si>
  <si>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</si>
  <si>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</si>
  <si>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</si>
  <si>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</si>
  <si>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</si>
  <si>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</si>
  <si>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</si>
  <si>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</si>
  <si>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</si>
  <si>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</si>
  <si>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</si>
  <si>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</si>
  <si>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</si>
  <si>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</si>
  <si>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</si>
  <si>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</si>
  <si>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</si>
  <si>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</si>
  <si>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</si>
  <si>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</si>
  <si>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</si>
  <si>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</si>
  <si>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</si>
  <si>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</si>
  <si>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</si>
  <si>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</si>
  <si>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</si>
  <si>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</si>
  <si>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</si>
  <si>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</si>
  <si>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</si>
  <si>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</si>
  <si>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</si>
  <si>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</si>
  <si>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</si>
  <si>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</si>
  <si>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</si>
  <si>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</si>
  <si>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</si>
  <si>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</si>
  <si>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</si>
  <si>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</si>
  <si>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</si>
  <si>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</si>
  <si>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</si>
  <si>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</si>
  <si>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</si>
  <si>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</si>
  <si>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</si>
  <si>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</si>
  <si>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</si>
  <si>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</si>
  <si>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</si>
  <si>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</si>
  <si>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</si>
  <si>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</si>
  <si>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</si>
  <si>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</si>
  <si>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</si>
  <si>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</si>
  <si>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</si>
  <si>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</si>
  <si>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</si>
  <si>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</si>
  <si>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</si>
  <si>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</si>
  <si>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</si>
  <si>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</si>
  <si>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</si>
  <si>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</si>
  <si>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</si>
  <si>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</si>
  <si>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</si>
  <si>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</si>
  <si>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</si>
  <si>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</si>
  <si>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</si>
  <si>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</si>
  <si>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</si>
  <si>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</si>
  <si>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</si>
  <si>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</si>
  <si>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</si>
  <si>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</si>
  <si>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</si>
  <si>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</si>
  <si>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</si>
  <si>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</si>
  <si>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</si>
  <si>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</si>
  <si>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</si>
  <si>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</si>
  <si>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</si>
  <si>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</si>
  <si>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</si>
  <si>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</si>
  <si>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</si>
  <si>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</si>
  <si>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</si>
  <si>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</si>
  <si>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</si>
  <si>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</si>
  <si>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</si>
  <si>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</si>
  <si>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</si>
  <si>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</si>
  <si>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</si>
  <si>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</si>
  <si>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</si>
  <si>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</si>
  <si>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</si>
  <si>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</si>
  <si>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</si>
  <si>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</si>
  <si>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</si>
  <si>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</si>
  <si>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</si>
  <si>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</si>
  <si>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</si>
  <si>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</si>
  <si>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</si>
  <si>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</si>
  <si>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</si>
  <si>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</si>
  <si>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</si>
  <si>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</si>
  <si>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</si>
  <si>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</si>
  <si>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</si>
  <si>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</si>
  <si>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</si>
  <si>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</si>
  <si>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</si>
  <si>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</si>
  <si>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</si>
  <si>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</si>
  <si>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</si>
  <si>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</si>
  <si>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</si>
  <si>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</si>
  <si>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</si>
  <si>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</si>
  <si>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</si>
  <si>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</si>
  <si>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</si>
  <si>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</si>
  <si>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</si>
  <si>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</si>
  <si>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</si>
  <si>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</si>
  <si>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</si>
  <si>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</si>
  <si>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</si>
  <si>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</si>
  <si>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</si>
  <si>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</si>
  <si>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</si>
  <si>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</si>
  <si>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</si>
  <si>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</si>
  <si>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</si>
  <si>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</si>
  <si>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</si>
  <si>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</si>
  <si>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</si>
  <si>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</si>
  <si>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</si>
  <si>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</si>
  <si>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</si>
  <si>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</si>
  <si>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</si>
  <si>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</si>
  <si>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</si>
  <si>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</si>
  <si>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</si>
  <si>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</si>
  <si>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</si>
  <si>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</si>
  <si>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</si>
  <si>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</si>
  <si>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</si>
  <si>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</si>
  <si>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</si>
  <si>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</si>
  <si>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</si>
  <si>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</si>
  <si>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</si>
  <si>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</si>
  <si>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</si>
  <si>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</si>
  <si>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</si>
  <si>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</si>
  <si>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</si>
  <si>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</si>
  <si>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</si>
  <si>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</si>
  <si>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</si>
  <si>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</si>
  <si>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</si>
  <si>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</si>
  <si>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</si>
  <si>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</si>
  <si>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</si>
  <si>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</si>
  <si>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</si>
  <si>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</si>
  <si>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</si>
  <si>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</si>
  <si>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</si>
  <si>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</si>
  <si>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</si>
  <si>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</si>
  <si>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</si>
  <si>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</si>
  <si>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</si>
  <si>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</si>
  <si>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</si>
  <si>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</si>
  <si>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</si>
  <si>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</si>
  <si>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</si>
  <si>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</si>
  <si>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</si>
  <si>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</si>
  <si>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</si>
  <si>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</si>
  <si>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</si>
  <si>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</si>
  <si>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</si>
  <si>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</si>
  <si>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</si>
  <si>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</si>
  <si>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</si>
  <si>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</si>
  <si>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</si>
  <si>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</si>
  <si>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</si>
  <si>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</si>
  <si>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</si>
  <si>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</si>
  <si>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</si>
  <si>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</si>
  <si>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</si>
  <si>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</si>
  <si>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</si>
  <si>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</si>
  <si>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</si>
  <si>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</si>
  <si>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</si>
  <si>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</si>
  <si>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</si>
  <si>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</si>
  <si>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</si>
  <si>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</si>
  <si>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</si>
  <si>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</si>
  <si>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</si>
  <si>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</si>
  <si>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</si>
  <si>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</si>
  <si>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</si>
  <si>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</si>
  <si>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</si>
  <si>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</si>
  <si>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</si>
  <si>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</si>
  <si>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</si>
  <si>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</si>
  <si>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</si>
  <si>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</si>
  <si>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</si>
  <si>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</si>
  <si>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</si>
  <si>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</si>
  <si>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</si>
  <si>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</si>
  <si>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</si>
  <si>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</si>
  <si>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</si>
  <si>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</si>
  <si>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</si>
  <si>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</si>
  <si>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</si>
  <si>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</si>
  <si>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</si>
  <si>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</si>
  <si>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</si>
  <si>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</si>
  <si>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</si>
  <si>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</si>
  <si>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</si>
  <si>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</si>
  <si>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</si>
  <si>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</si>
  <si>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</si>
  <si>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</si>
  <si>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</si>
  <si>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</si>
  <si>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</si>
  <si>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</si>
  <si>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</si>
  <si>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</si>
  <si>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</si>
  <si>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</si>
  <si>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</si>
  <si>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</si>
  <si>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</si>
  <si>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</si>
  <si>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</si>
  <si>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</si>
  <si>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</si>
  <si>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</si>
  <si>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</si>
  <si>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</si>
  <si>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</si>
  <si>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</si>
  <si>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</si>
  <si>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</si>
  <si>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</si>
  <si>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</si>
  <si>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</si>
  <si>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</si>
  <si>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</si>
  <si>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</si>
  <si>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</si>
  <si>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</si>
  <si>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</si>
  <si>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</si>
  <si>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</si>
  <si>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</si>
  <si>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</si>
  <si>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</si>
  <si>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</si>
  <si>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</si>
  <si>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</si>
  <si>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</si>
  <si>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</si>
  <si>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</si>
  <si>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</si>
  <si>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</si>
  <si>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</si>
  <si>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</si>
  <si>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</si>
  <si>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</si>
  <si>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</si>
  <si>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</si>
  <si>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</si>
  <si>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</si>
  <si>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</si>
  <si>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</si>
  <si>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</si>
  <si>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</si>
  <si>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</si>
  <si>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</si>
  <si>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</si>
  <si>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</si>
  <si>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</si>
  <si>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</si>
  <si>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</si>
  <si>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</si>
  <si>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</si>
  <si>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</si>
  <si>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</si>
  <si>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</si>
  <si>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</si>
  <si>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</si>
  <si>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</si>
  <si>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</si>
  <si>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</si>
  <si>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</si>
  <si>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</si>
  <si>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</si>
  <si>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</si>
  <si>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</si>
  <si>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</si>
  <si>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</si>
  <si>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</si>
  <si>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</si>
  <si>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</si>
  <si>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</si>
  <si>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</si>
  <si>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</si>
  <si>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</si>
  <si>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</si>
  <si>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</si>
  <si>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</si>
  <si>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</si>
  <si>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</si>
  <si>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</si>
  <si>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</si>
  <si>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</si>
  <si>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</si>
  <si>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</si>
  <si>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</si>
  <si>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</si>
  <si>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</si>
  <si>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</si>
  <si>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</si>
  <si>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</si>
  <si>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</si>
  <si>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</si>
  <si>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</si>
  <si>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</si>
  <si>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</si>
  <si>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</si>
  <si>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</si>
  <si>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</si>
  <si>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</si>
  <si>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</si>
  <si>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</si>
  <si>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</si>
  <si>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</si>
  <si>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</si>
  <si>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</si>
  <si>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</si>
  <si>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</si>
  <si>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</si>
  <si>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</si>
  <si>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</si>
  <si>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</si>
  <si>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</si>
  <si>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</si>
  <si>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</si>
  <si>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</si>
  <si>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</si>
  <si>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</si>
  <si>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</si>
  <si>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</si>
  <si>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</si>
  <si>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</si>
  <si>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</si>
  <si>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</si>
  <si>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</si>
  <si>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</si>
  <si>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</si>
  <si>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</si>
  <si>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</si>
  <si>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</si>
  <si>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</si>
  <si>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</si>
  <si>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</si>
  <si>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</si>
  <si>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</si>
  <si>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</si>
  <si>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</si>
  <si>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</si>
  <si>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</si>
  <si>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</si>
  <si>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</si>
  <si>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</si>
  <si>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</si>
  <si>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</si>
  <si>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</si>
  <si>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</si>
  <si>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</si>
  <si>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</si>
  <si>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</si>
  <si>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</si>
  <si>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</si>
  <si>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</si>
  <si>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</si>
  <si>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</si>
  <si>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</si>
  <si>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</si>
  <si>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</si>
  <si>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</si>
  <si>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</si>
  <si>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</si>
  <si>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</si>
  <si>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</si>
  <si>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</si>
  <si>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</si>
  <si>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</si>
  <si>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</si>
  <si>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</si>
  <si>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</si>
  <si>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</si>
  <si>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</si>
  <si>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</si>
  <si>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</si>
  <si>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</si>
  <si>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</si>
  <si>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</si>
  <si>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</si>
  <si>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</si>
  <si>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</si>
  <si>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</si>
  <si>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</si>
  <si>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</si>
  <si>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</si>
  <si>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</si>
  <si>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</si>
  <si>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</si>
  <si>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</si>
  <si>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</si>
  <si>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</si>
  <si>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</si>
  <si>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</si>
  <si>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</si>
  <si>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</si>
  <si>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</si>
  <si>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</si>
  <si>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</si>
  <si>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</si>
  <si>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</si>
  <si>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</si>
  <si>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</si>
  <si>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</si>
  <si>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</si>
  <si>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</si>
  <si>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</si>
  <si>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</si>
  <si>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</si>
  <si>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</si>
  <si>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</si>
  <si>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</si>
  <si>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</si>
  <si>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</si>
  <si>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</si>
  <si>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</si>
  <si>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</si>
  <si>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</si>
  <si>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</si>
  <si>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</si>
  <si>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</si>
  <si>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</si>
  <si>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</si>
  <si>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</si>
  <si>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</si>
  <si>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</si>
  <si>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</si>
  <si>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</si>
  <si>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</si>
  <si>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</si>
  <si>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</si>
  <si>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</si>
  <si>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</si>
  <si>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</si>
  <si>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</si>
  <si>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</si>
  <si>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</si>
  <si>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</si>
  <si>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</si>
  <si>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</si>
  <si>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</si>
  <si>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</si>
  <si>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</si>
  <si>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</si>
  <si>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</si>
  <si>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</si>
  <si>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</si>
  <si>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</si>
  <si>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</si>
  <si>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</si>
  <si>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</si>
  <si>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</si>
  <si>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</si>
  <si>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</si>
  <si>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</si>
  <si>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</si>
  <si>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</si>
  <si>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</si>
  <si>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</si>
  <si>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</si>
  <si>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</si>
  <si>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</si>
  <si>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</si>
  <si>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</si>
  <si>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</si>
  <si>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</si>
  <si>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</si>
  <si>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</si>
  <si>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</si>
  <si>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</si>
  <si>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</si>
  <si>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</si>
  <si>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</si>
  <si>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</si>
  <si>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</si>
  <si>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</si>
  <si>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</si>
  <si>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</si>
  <si>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</si>
  <si>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</si>
  <si>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</si>
  <si>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</si>
  <si>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</si>
  <si>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</si>
  <si>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</si>
  <si>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</si>
  <si>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</si>
  <si>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</si>
  <si>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</si>
  <si>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</si>
  <si>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</si>
  <si>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</si>
  <si>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</si>
  <si>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</si>
  <si>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</si>
  <si>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</si>
  <si>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</si>
  <si>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</si>
  <si>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</si>
  <si>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</si>
  <si>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</si>
  <si>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</si>
  <si>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</si>
  <si>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</si>
  <si>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</si>
  <si>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</si>
  <si>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</si>
  <si>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</si>
  <si>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</si>
  <si>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</si>
  <si>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</si>
  <si>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</si>
  <si>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</si>
  <si>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</si>
  <si>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</si>
  <si>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</si>
  <si>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</si>
  <si>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</si>
  <si>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</si>
  <si>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</si>
  <si>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</si>
  <si>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</si>
  <si>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</si>
  <si>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</si>
  <si>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</si>
  <si>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</si>
  <si>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</si>
  <si>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</si>
  <si>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</si>
  <si>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</si>
  <si>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</si>
  <si>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</si>
  <si>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</si>
  <si>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</si>
  <si>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</si>
  <si>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</si>
  <si>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</si>
  <si>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</si>
  <si>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</si>
  <si>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</si>
  <si>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</si>
  <si>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</si>
  <si>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</si>
  <si>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</si>
  <si>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</si>
  <si>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</si>
  <si>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</si>
  <si>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</si>
  <si>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</si>
  <si>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</si>
  <si>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</si>
  <si>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</si>
  <si>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</si>
  <si>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</si>
  <si>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</si>
  <si>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</si>
  <si>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</si>
  <si>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</si>
  <si>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</si>
  <si>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</si>
  <si>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</si>
  <si>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</si>
  <si>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</si>
  <si>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</si>
  <si>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</si>
  <si>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</si>
  <si>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</si>
  <si>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</si>
  <si>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</si>
  <si>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</si>
  <si>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</si>
  <si>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</si>
  <si>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</si>
  <si>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</si>
  <si>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</si>
  <si>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</si>
  <si>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</si>
  <si>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</si>
  <si>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</si>
  <si>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</si>
  <si>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</si>
  <si>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</si>
  <si>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</si>
  <si>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</si>
  <si>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</si>
  <si>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</si>
  <si>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</si>
  <si>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</si>
  <si>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</si>
  <si>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</si>
  <si>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</si>
  <si>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</si>
  <si>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</si>
  <si>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</si>
  <si>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</si>
  <si>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</si>
  <si>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</si>
  <si>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</si>
  <si>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</si>
  <si>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</si>
  <si>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</si>
  <si>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</si>
  <si>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</si>
  <si>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</si>
  <si>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</si>
  <si>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</si>
  <si>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</si>
  <si>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</si>
  <si>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</si>
  <si>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</si>
  <si>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</si>
  <si>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</si>
  <si>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</si>
  <si>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</si>
  <si>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</si>
  <si>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</si>
  <si>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</si>
  <si>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</si>
  <si>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</si>
  <si>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</si>
  <si>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</si>
  <si>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</si>
  <si>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</si>
  <si>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</si>
  <si>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</si>
  <si>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</si>
  <si>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</si>
  <si>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</si>
  <si>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</si>
  <si>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</si>
  <si>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</si>
  <si>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</si>
  <si>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</si>
  <si>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</si>
  <si>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</si>
  <si>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</si>
  <si>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</si>
  <si>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</si>
  <si>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</si>
  <si>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</si>
  <si>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</si>
  <si>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</si>
  <si>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</si>
  <si>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</si>
  <si>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</si>
  <si>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</si>
  <si>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</si>
  <si>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</si>
  <si>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</si>
  <si>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</si>
  <si>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</si>
  <si>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</si>
  <si>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</si>
  <si>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</si>
  <si>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</si>
  <si>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</si>
  <si>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</si>
  <si>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</si>
  <si>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</si>
  <si>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</si>
  <si>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</si>
  <si>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</si>
  <si>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</si>
  <si>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</si>
  <si>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</si>
  <si>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</si>
  <si>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</si>
  <si>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</si>
  <si>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</si>
  <si>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</si>
  <si>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</si>
  <si>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</si>
  <si>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</si>
  <si>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</si>
  <si>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</si>
  <si>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</si>
  <si>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</si>
  <si>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</si>
  <si>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</si>
  <si>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</si>
  <si>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</si>
  <si>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</si>
  <si>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</si>
  <si>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</si>
  <si>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</si>
  <si>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</si>
  <si>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</si>
  <si>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</si>
  <si>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</si>
  <si>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</si>
  <si>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</si>
  <si>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</si>
  <si>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</si>
  <si>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</si>
  <si>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</si>
  <si>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</si>
  <si>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</si>
  <si>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</si>
  <si>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</si>
  <si>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</si>
  <si>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</si>
  <si>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</si>
  <si>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</si>
  <si>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</si>
  <si>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</si>
  <si>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</si>
  <si>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</si>
  <si>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</si>
  <si>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</si>
  <si>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</si>
  <si>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</si>
  <si>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</si>
  <si>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</si>
  <si>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</si>
  <si>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</si>
  <si>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</si>
  <si>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</si>
  <si>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</si>
  <si>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</si>
  <si>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</si>
  <si>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</si>
  <si>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</si>
  <si>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</si>
  <si>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</si>
  <si>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</si>
  <si>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</si>
  <si>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</si>
  <si>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</si>
  <si>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</si>
  <si>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</si>
  <si>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</si>
  <si>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</si>
  <si>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</si>
  <si>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</si>
  <si>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</si>
  <si>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</si>
  <si>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</si>
  <si>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</si>
  <si>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</si>
  <si>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</si>
  <si>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</si>
  <si>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</si>
  <si>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</si>
  <si>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</si>
  <si>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</si>
  <si>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</si>
  <si>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</si>
  <si>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</si>
  <si>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</si>
  <si>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</si>
  <si>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</si>
  <si>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</si>
  <si>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</si>
  <si>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</si>
  <si>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</si>
  <si>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</si>
  <si>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</si>
  <si>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</si>
  <si>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</si>
  <si>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</si>
  <si>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</si>
  <si>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</si>
  <si>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</si>
  <si>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</si>
  <si>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</si>
  <si>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</si>
  <si>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</si>
  <si>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</si>
  <si>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</si>
  <si>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</si>
  <si>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</si>
  <si>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</si>
  <si>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</si>
  <si>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</si>
  <si>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</si>
  <si>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</si>
  <si>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</si>
  <si>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</si>
  <si>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</si>
  <si>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</si>
  <si>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</si>
  <si>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</si>
  <si>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</si>
  <si>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</si>
  <si>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</si>
  <si>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</si>
  <si>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</si>
  <si>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</si>
  <si>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</si>
  <si>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</si>
  <si>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</si>
  <si>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</si>
  <si>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</si>
  <si>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</si>
  <si>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</si>
  <si>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</si>
  <si>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</si>
  <si>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</si>
  <si>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</si>
  <si>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</si>
  <si>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</si>
  <si>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</si>
  <si>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</si>
  <si>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</si>
  <si>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</si>
  <si>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</si>
  <si>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</si>
  <si>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</si>
  <si>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</si>
  <si>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</si>
  <si>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</si>
  <si>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</si>
  <si>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</si>
  <si>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</si>
  <si>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</si>
  <si>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</si>
  <si>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</si>
  <si>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</si>
  <si>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</si>
  <si>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</si>
  <si>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</si>
  <si>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</si>
  <si>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</si>
  <si>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</si>
  <si>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</si>
  <si>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</si>
  <si>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</si>
  <si>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</si>
  <si>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</si>
  <si>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</si>
  <si>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</si>
  <si>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</si>
  <si>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</si>
  <si>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</si>
  <si>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</si>
  <si>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</si>
  <si>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</si>
  <si>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</si>
  <si>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</si>
  <si>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</si>
  <si>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</si>
  <si>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</si>
  <si>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</si>
  <si>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</si>
  <si>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</si>
  <si>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</si>
  <si>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</si>
  <si>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</si>
  <si>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</si>
  <si>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</si>
  <si>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</si>
  <si>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</si>
  <si>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</si>
  <si>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</si>
  <si>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</si>
  <si>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</si>
  <si>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</si>
  <si>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</si>
  <si>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</si>
  <si>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</si>
  <si>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</si>
  <si>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</si>
  <si>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</si>
  <si>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</si>
  <si>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</si>
  <si>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</si>
  <si>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</si>
  <si>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</si>
  <si>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</si>
  <si>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</si>
  <si>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</si>
  <si>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</si>
  <si>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</si>
  <si>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</si>
  <si>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</si>
  <si>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</si>
  <si>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</si>
  <si>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</si>
  <si>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</si>
  <si>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</si>
  <si>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</si>
  <si>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</si>
  <si>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</si>
  <si>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</si>
  <si>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</si>
  <si>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</si>
  <si>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</si>
  <si>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</si>
  <si>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</si>
  <si>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</si>
  <si>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</si>
  <si>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</si>
  <si>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</si>
  <si>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</si>
  <si>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</si>
  <si>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</si>
  <si>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</si>
  <si>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</si>
  <si>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</si>
  <si>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</si>
  <si>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</si>
  <si>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</si>
  <si>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</si>
  <si>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</si>
  <si>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</si>
  <si>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</si>
  <si>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</si>
  <si>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</si>
  <si>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</si>
  <si>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</si>
  <si>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</si>
  <si>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</si>
  <si>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</si>
  <si>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</si>
  <si>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</si>
  <si>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</si>
  <si>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</si>
  <si>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</si>
  <si>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</si>
  <si>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</si>
  <si>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</si>
  <si>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</si>
  <si>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</si>
  <si>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</si>
  <si>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</si>
  <si>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</si>
  <si>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</si>
  <si>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</si>
  <si>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</si>
  <si>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</si>
  <si>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</si>
  <si>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</si>
  <si>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</si>
  <si>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</si>
  <si>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</si>
  <si>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</si>
  <si>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</si>
  <si>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</si>
  <si>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</si>
  <si>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</si>
  <si>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</si>
  <si>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</si>
  <si>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</si>
  <si>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</si>
  <si>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</si>
  <si>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</si>
  <si>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</si>
  <si>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</si>
  <si>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</si>
  <si>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</si>
  <si>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</si>
  <si>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</si>
  <si>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</si>
  <si>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</si>
  <si>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</si>
  <si>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</si>
  <si>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</si>
  <si>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</si>
  <si>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</si>
  <si>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</si>
  <si>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</si>
  <si>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</si>
  <si>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</si>
  <si>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</si>
  <si>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</si>
  <si>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</si>
  <si>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</si>
  <si>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</si>
  <si>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</si>
  <si>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</si>
  <si>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</si>
  <si>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</si>
  <si>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</si>
  <si>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</si>
  <si>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</si>
  <si>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</si>
  <si>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</si>
  <si>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</si>
  <si>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</si>
  <si>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</si>
  <si>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</si>
  <si>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</si>
  <si>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</si>
  <si>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</si>
  <si>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</si>
  <si>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</si>
  <si>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</si>
  <si>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</si>
  <si>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</si>
  <si>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</si>
  <si>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</si>
  <si>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</si>
  <si>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</si>
  <si>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</si>
  <si>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</si>
  <si>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</si>
  <si>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</si>
  <si>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</si>
  <si>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</si>
  <si>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</si>
  <si>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</si>
  <si>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</si>
  <si>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</si>
  <si>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</si>
  <si>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</si>
  <si>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</si>
  <si>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</si>
  <si>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</si>
  <si>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</si>
  <si>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</si>
  <si>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</si>
  <si>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</si>
  <si>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</si>
  <si>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</si>
  <si>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</si>
  <si>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</si>
  <si>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</si>
  <si>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</si>
  <si>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</si>
  <si>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</si>
  <si>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</si>
  <si>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</si>
  <si>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</si>
  <si>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</si>
  <si>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</si>
  <si>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</si>
  <si>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</si>
  <si>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</si>
  <si>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</si>
  <si>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</si>
  <si>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</si>
  <si>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</si>
  <si>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</si>
  <si>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</si>
  <si>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</si>
  <si>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</si>
  <si>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</si>
  <si>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</si>
  <si>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</si>
  <si>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</si>
  <si>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</si>
  <si>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</si>
  <si>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</si>
  <si>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</si>
  <si>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</si>
  <si>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</si>
  <si>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</si>
  <si>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</si>
  <si>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</si>
  <si>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</si>
  <si>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</si>
  <si>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</si>
  <si>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</si>
  <si>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</si>
  <si>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</si>
  <si>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</si>
  <si>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</si>
  <si>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</si>
  <si>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</si>
  <si>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</si>
  <si>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</si>
  <si>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</si>
  <si>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</si>
  <si>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</si>
  <si>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</si>
  <si>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</si>
  <si>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</si>
  <si>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</si>
  <si>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</si>
  <si>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</si>
  <si>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</si>
  <si>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</si>
  <si>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</si>
  <si>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</si>
  <si>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</si>
  <si>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</si>
  <si>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</si>
  <si>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</si>
  <si>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</si>
  <si>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</si>
  <si>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</si>
  <si>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</si>
  <si>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</si>
  <si>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</si>
  <si>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</si>
  <si>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</si>
  <si>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</si>
  <si>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</si>
  <si>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</si>
  <si>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</si>
  <si>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</si>
  <si>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</si>
  <si>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</si>
  <si>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</si>
  <si>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</si>
  <si>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</si>
  <si>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</si>
  <si>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</si>
  <si>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</si>
  <si>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</si>
  <si>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</si>
  <si>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</si>
  <si>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</si>
  <si>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</si>
  <si>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</si>
  <si>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</si>
  <si>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</si>
  <si>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</si>
  <si>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</si>
  <si>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</si>
  <si>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</si>
  <si>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</si>
  <si>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</si>
  <si>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</si>
  <si>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</si>
  <si>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</si>
  <si>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</si>
  <si>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</si>
  <si>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</si>
  <si>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</si>
  <si>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</si>
  <si>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</si>
  <si>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</si>
  <si>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</si>
  <si>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</si>
  <si>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</si>
  <si>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</si>
  <si>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</si>
  <si>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</si>
  <si>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</si>
  <si>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</si>
  <si>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</si>
  <si>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</si>
  <si>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</si>
  <si>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</si>
  <si>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</si>
  <si>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</si>
  <si>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</si>
  <si>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</si>
  <si>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</si>
  <si>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</si>
  <si>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</si>
  <si>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</si>
  <si>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</si>
  <si>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</si>
  <si>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</si>
  <si>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</si>
  <si>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</si>
  <si>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</si>
  <si>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</si>
  <si>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</si>
  <si>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</si>
  <si>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</si>
  <si>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</si>
  <si>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</si>
  <si>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</si>
  <si>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</si>
  <si>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</si>
  <si>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</si>
  <si>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</si>
  <si>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</si>
  <si>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</si>
  <si>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</si>
  <si>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</si>
  <si>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</si>
  <si>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</si>
  <si>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</si>
  <si>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</si>
  <si>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</si>
  <si>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</si>
  <si>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</si>
  <si>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</si>
  <si>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</si>
  <si>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</si>
  <si>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</si>
  <si>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</si>
  <si>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</si>
  <si>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</si>
  <si>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</si>
  <si>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</si>
  <si>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</si>
  <si>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</si>
  <si>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</si>
  <si>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</si>
  <si>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</si>
  <si>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</si>
  <si>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</si>
  <si>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</si>
  <si>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</si>
  <si>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</si>
  <si>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</si>
  <si>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</si>
  <si>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</si>
  <si>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</si>
  <si>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</si>
  <si>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</si>
  <si>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</si>
  <si>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</si>
  <si>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</si>
  <si>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</si>
  <si>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</si>
  <si>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</si>
  <si>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</si>
  <si>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</si>
  <si>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</si>
  <si>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</si>
  <si>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</si>
  <si>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</si>
  <si>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</si>
  <si>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</si>
  <si>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</si>
  <si>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</si>
  <si>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</si>
  <si>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</si>
  <si>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</si>
  <si>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</si>
  <si>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</si>
  <si>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</si>
  <si>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</si>
  <si>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</si>
  <si>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</si>
  <si>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</si>
  <si>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</si>
  <si>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</si>
  <si>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</si>
  <si>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</si>
  <si>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</si>
  <si>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</si>
  <si>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</si>
  <si>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</si>
  <si>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</si>
  <si>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</si>
  <si>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</si>
  <si>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</si>
  <si>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</si>
  <si>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</si>
  <si>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</si>
  <si>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</si>
  <si>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</si>
  <si>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</si>
  <si>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</si>
  <si>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</si>
  <si>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</si>
  <si>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</si>
  <si>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</si>
  <si>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</si>
  <si>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</si>
  <si>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</si>
  <si>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</si>
  <si>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</si>
  <si>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</si>
  <si>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</si>
  <si>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</si>
  <si>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</si>
  <si>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</si>
  <si>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</si>
  <si>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</si>
  <si>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</si>
  <si>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</si>
  <si>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</si>
  <si>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</si>
  <si>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</si>
  <si>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</si>
  <si>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</si>
  <si>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</si>
  <si>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</si>
  <si>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</si>
  <si>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</si>
  <si>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</si>
  <si>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</si>
  <si>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</si>
  <si>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</si>
  <si>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</si>
  <si>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</si>
  <si>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</si>
  <si>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</si>
  <si>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</si>
  <si>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</si>
  <si>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</si>
  <si>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</si>
  <si>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</si>
  <si>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</si>
  <si>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</si>
  <si>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</si>
  <si>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</si>
  <si>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</si>
  <si>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</si>
  <si>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</si>
  <si>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</si>
  <si>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</si>
  <si>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</si>
  <si>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</si>
  <si>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</si>
  <si>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</si>
  <si>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</si>
  <si>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</si>
  <si>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</si>
  <si>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</si>
  <si>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</si>
  <si>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</si>
  <si>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</si>
  <si>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</si>
  <si>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</si>
  <si>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</si>
  <si>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</si>
  <si>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</si>
  <si>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</si>
  <si>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</si>
  <si>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</si>
  <si>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</si>
  <si>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</si>
  <si>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</si>
  <si>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</si>
  <si>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</si>
  <si>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</si>
  <si>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</si>
  <si>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</si>
  <si>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</si>
  <si>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</si>
  <si>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</si>
  <si>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</si>
  <si>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</si>
  <si>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</si>
  <si>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</si>
  <si>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</si>
  <si>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</si>
  <si>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</si>
  <si>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</si>
  <si>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</si>
  <si>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</si>
  <si>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</si>
  <si>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</si>
  <si>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</si>
  <si>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</si>
  <si>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</si>
  <si>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</si>
  <si>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</si>
  <si>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</si>
  <si>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</si>
  <si>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</si>
  <si>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</si>
  <si>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</si>
  <si>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</si>
  <si>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</si>
  <si>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</si>
  <si>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</si>
  <si>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</si>
  <si>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</si>
  <si>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</si>
  <si>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</si>
  <si>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</si>
  <si>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</si>
  <si>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</si>
  <si>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</si>
  <si>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</si>
  <si>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</si>
  <si>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</si>
  <si>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</si>
  <si>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</si>
  <si>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</si>
  <si>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</si>
  <si>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</si>
  <si>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</si>
  <si>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</si>
  <si>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</si>
  <si>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</si>
  <si>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</si>
  <si>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</si>
  <si>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</si>
  <si>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</si>
  <si>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</si>
  <si>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</si>
  <si>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</si>
  <si>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</si>
  <si>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</si>
  <si>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</si>
  <si>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</si>
  <si>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</si>
  <si>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</si>
  <si>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</si>
  <si>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</si>
  <si>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</si>
  <si>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</si>
  <si>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</si>
  <si>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</si>
  <si>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</si>
  <si>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</si>
  <si>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</si>
  <si>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</si>
  <si>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</si>
  <si>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</si>
  <si>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</si>
  <si>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</si>
  <si>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</si>
  <si>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</si>
  <si>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</si>
  <si>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</si>
  <si>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</si>
  <si>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</si>
  <si>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</si>
  <si>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</si>
  <si>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</si>
  <si>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</si>
  <si>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</si>
  <si>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</si>
  <si>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</si>
  <si>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</si>
  <si>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</si>
  <si>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</si>
  <si>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</si>
  <si>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</si>
  <si>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</si>
  <si>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</si>
  <si>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</si>
  <si>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</si>
  <si>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</si>
  <si>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</si>
  <si>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</si>
  <si>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</si>
  <si>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</si>
  <si>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</si>
  <si>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</si>
  <si>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</si>
  <si>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</si>
  <si>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</si>
  <si>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</si>
  <si>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</si>
  <si>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</si>
  <si>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</si>
  <si>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</si>
  <si>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</si>
  <si>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</si>
  <si>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</si>
  <si>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</si>
  <si>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</si>
  <si>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</si>
  <si>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</si>
  <si>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</si>
  <si>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</si>
  <si>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</si>
  <si>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</si>
  <si>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</si>
  <si>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</si>
  <si>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</si>
  <si>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</si>
  <si>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</si>
  <si>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</si>
  <si>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</si>
  <si>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</si>
  <si>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</si>
  <si>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</si>
  <si>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</si>
  <si>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</si>
  <si>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</si>
  <si>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</si>
  <si>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</si>
  <si>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</si>
  <si>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</si>
  <si>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</si>
  <si>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</si>
  <si>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</si>
  <si>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</si>
  <si>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</si>
  <si>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</si>
  <si>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</si>
  <si>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</si>
  <si>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</si>
  <si>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</si>
  <si>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</si>
  <si>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</si>
  <si>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</si>
  <si>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</si>
  <si>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</si>
  <si>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</si>
  <si>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</si>
  <si>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</si>
  <si>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</si>
  <si>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</si>
  <si>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</si>
  <si>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</si>
  <si>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</si>
  <si>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</si>
  <si>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</si>
  <si>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</si>
  <si>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</si>
  <si>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</si>
  <si>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</si>
  <si>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</si>
  <si>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</si>
  <si>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</si>
  <si>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</si>
  <si>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</si>
  <si>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</si>
  <si>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</si>
  <si>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</si>
  <si>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</si>
  <si>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</si>
  <si>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</si>
  <si>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</si>
  <si>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</si>
  <si>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</si>
  <si>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</si>
  <si>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</si>
  <si>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</si>
  <si>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</si>
  <si>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</si>
  <si>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</si>
  <si>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</si>
  <si>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</si>
  <si>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</si>
  <si>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</si>
  <si>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</si>
  <si>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</si>
  <si>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</si>
  <si>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</si>
  <si>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</si>
  <si>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</si>
  <si>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</si>
  <si>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</si>
  <si>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</si>
  <si>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</si>
  <si>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</si>
  <si>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</si>
  <si>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</si>
  <si>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</si>
  <si>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</si>
  <si>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</si>
  <si>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</si>
  <si>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</si>
  <si>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</si>
  <si>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</si>
  <si>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</si>
  <si>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</si>
  <si>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</si>
  <si>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</si>
  <si>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</si>
  <si>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</si>
  <si>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</si>
  <si>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</si>
  <si>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</si>
  <si>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</si>
  <si>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</si>
  <si>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</si>
  <si>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</si>
  <si>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</si>
  <si>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</si>
  <si>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</si>
  <si>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</si>
  <si>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</si>
  <si>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</si>
  <si>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</si>
  <si>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</si>
  <si>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</si>
  <si>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</si>
  <si>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</si>
  <si>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</si>
  <si>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</si>
  <si>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</si>
  <si>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</si>
  <si>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</si>
  <si>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</si>
  <si>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</si>
  <si>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</si>
  <si>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</si>
  <si>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</si>
  <si>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</si>
  <si>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</si>
  <si>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</si>
  <si>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</si>
  <si>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</si>
  <si>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</si>
  <si>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</si>
  <si>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</si>
  <si>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</si>
  <si>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</si>
  <si>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</si>
  <si>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</si>
  <si>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</si>
  <si>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</si>
  <si>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</si>
  <si>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</si>
  <si>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</si>
  <si>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</si>
  <si>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</si>
  <si>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</si>
  <si>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</si>
  <si>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</si>
  <si>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</si>
  <si>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</si>
  <si>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</si>
  <si>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</si>
  <si>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</si>
  <si>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</si>
  <si>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</si>
  <si>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</si>
  <si>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</si>
  <si>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</si>
  <si>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</si>
  <si>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</si>
  <si>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</si>
  <si>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</si>
  <si>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</si>
  <si>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</si>
  <si>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</si>
  <si>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</si>
  <si>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</si>
  <si>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</si>
  <si>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</si>
  <si>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</si>
  <si>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</si>
  <si>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</si>
  <si>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</si>
  <si>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</si>
  <si>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</si>
  <si>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</si>
  <si>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</si>
  <si>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</si>
  <si>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</si>
  <si>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</si>
  <si>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</si>
  <si>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</si>
  <si>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</si>
  <si>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</si>
  <si>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</si>
  <si>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</si>
  <si>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</si>
  <si>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</si>
  <si>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</si>
  <si>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</si>
  <si>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</si>
  <si>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</si>
  <si>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</si>
  <si>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</si>
  <si>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</si>
  <si>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</si>
  <si>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</si>
  <si>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</si>
  <si>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</si>
  <si>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</si>
  <si>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</si>
  <si>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</si>
  <si>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</si>
  <si>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</si>
  <si>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</si>
  <si>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</si>
  <si>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</si>
  <si>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</si>
  <si>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</si>
  <si>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</si>
  <si>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</si>
  <si>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</si>
  <si>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</si>
  <si>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</si>
  <si>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</si>
  <si>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</si>
  <si>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</si>
  <si>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</si>
  <si>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</si>
  <si>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</si>
  <si>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</si>
  <si>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</si>
  <si>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</si>
  <si>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</si>
  <si>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</si>
  <si>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</si>
  <si>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</si>
  <si>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</si>
  <si>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</si>
  <si>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</si>
  <si>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</si>
  <si>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</si>
  <si>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</si>
  <si>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</si>
  <si>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</si>
  <si>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</si>
  <si>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</si>
  <si>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</si>
  <si>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</si>
  <si>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</si>
  <si>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</si>
  <si>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</si>
  <si>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</si>
  <si>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</si>
  <si>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</si>
  <si>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</si>
  <si>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</si>
  <si>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</si>
  <si>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</si>
  <si>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</si>
  <si>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</si>
  <si>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</si>
  <si>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</si>
  <si>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</si>
  <si>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</si>
  <si>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</si>
  <si>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</si>
  <si>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</si>
  <si>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</si>
  <si>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</si>
  <si>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</si>
  <si>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</si>
  <si>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</si>
  <si>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</si>
  <si>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</si>
  <si>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</si>
  <si>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</si>
  <si>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</si>
  <si>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</si>
  <si>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</si>
  <si>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</si>
  <si>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</si>
  <si>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</si>
  <si>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</si>
  <si>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</si>
  <si>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</si>
  <si>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</si>
  <si>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</si>
  <si>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</si>
  <si>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</si>
  <si>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</si>
  <si>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</si>
  <si>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</si>
  <si>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</si>
  <si>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</si>
  <si>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</si>
  <si>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</si>
  <si>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</si>
  <si>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</si>
  <si>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</si>
  <si>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</si>
  <si>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</si>
  <si>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</si>
  <si>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</si>
  <si>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</si>
  <si>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</si>
  <si>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</si>
  <si>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</si>
  <si>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</si>
  <si>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</si>
  <si>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</si>
  <si>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</si>
  <si>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</si>
  <si>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</si>
  <si>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</si>
  <si>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</si>
  <si>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</si>
  <si>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</si>
  <si>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</si>
  <si>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</si>
  <si>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</si>
  <si>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</si>
  <si>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58 Edición</t>
  </si>
  <si>
    <t>No consta</t>
  </si>
  <si>
    <t>11.- Contacto indirecto con un arco eléctrico, rayo (pasivo)</t>
  </si>
  <si>
    <t>90 Actividades de creación, artísticas y espectáculos</t>
  </si>
  <si>
    <t>092.- Elevados en mástiles, torres, plataformas suspendidas</t>
  </si>
  <si>
    <t>079.- Otros tipos de envenenamientos e infecciones</t>
  </si>
  <si>
    <t>14 Confección de prendas de vestir</t>
  </si>
  <si>
    <t>30 Fabricación de otro material de transporte</t>
  </si>
  <si>
    <t>15.- Dientes</t>
  </si>
  <si>
    <t>enero-noviembre 2021</t>
  </si>
  <si>
    <t>68 Actividades inmobiliarias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</si>
</sst>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4">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3" t="s">
        <v>83</v>
      </c>
      <c r="B8" s="324"/>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21" t="s">
        <v>4</v>
      </c>
      <c r="B37" s="322"/>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21" t="s">
        <v>1641</v>
      </c>
      <c r="B43" s="322"/>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1" t="s">
        <v>2</v>
      </c>
      <c r="B48" s="32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B10" sqref="B10:D25"/>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4" customFormat="1" ht="15.75" customHeight="1">
      <c r="A1" s="343" t="s">
        <v>33</v>
      </c>
      <c r="B1" s="345"/>
      <c r="C1" s="345"/>
      <c r="D1" s="286"/>
      <c r="E1" s="286"/>
      <c r="F1" s="287" t="s">
        <v>102</v>
      </c>
    </row>
    <row r="2" spans="1:10" s="254" customFormat="1" ht="5.25" customHeight="1">
      <c r="A2" s="255"/>
      <c r="B2" s="253"/>
      <c r="C2" s="253"/>
      <c r="D2" s="253"/>
      <c r="E2" s="253"/>
    </row>
    <row r="3" spans="1:10" s="288" customFormat="1" ht="15" customHeight="1">
      <c r="A3" s="256" t="s">
        <v>95</v>
      </c>
      <c r="B3" s="256"/>
      <c r="C3" s="256"/>
      <c r="D3" s="256"/>
      <c r="E3" s="256"/>
    </row>
    <row r="4" spans="1:10" s="288" customFormat="1" ht="15" customHeight="1">
      <c r="A4" s="259" t="s">
        <v>13</v>
      </c>
      <c r="B4" s="260"/>
      <c r="C4" s="260"/>
      <c r="D4" s="260"/>
      <c r="E4" s="260"/>
      <c r="F4" s="289"/>
    </row>
    <row r="5" spans="1:10" s="290" customFormat="1" ht="6" customHeight="1">
      <c r="A5" s="263"/>
      <c r="B5" s="264"/>
      <c r="C5" s="264"/>
      <c r="D5" s="264"/>
      <c r="E5" s="264"/>
    </row>
    <row r="6" spans="1:10" s="268" customFormat="1" ht="15" customHeight="1" thickBot="1">
      <c r="A6" s="291" t="s">
        <v>3676</v>
      </c>
      <c r="B6" s="267"/>
      <c r="C6" s="267"/>
    </row>
    <row r="7" spans="1:10" s="288" customFormat="1" ht="21.75" customHeight="1">
      <c r="A7" s="292"/>
      <c r="B7" s="348"/>
      <c r="C7" s="348"/>
      <c r="D7" s="348"/>
      <c r="E7" s="269"/>
    </row>
    <row r="8" spans="1:10" s="288" customFormat="1" ht="21.75" customHeight="1">
      <c r="A8" s="293"/>
      <c r="B8" s="270" t="s">
        <v>35</v>
      </c>
      <c r="C8" s="270" t="s">
        <v>36</v>
      </c>
      <c r="D8" s="270" t="s">
        <v>37</v>
      </c>
      <c r="E8" s="270" t="s">
        <v>38</v>
      </c>
    </row>
    <row r="9" spans="1:10" s="268" customFormat="1" ht="26.25" customHeight="1">
      <c r="A9" s="294" t="s">
        <v>38</v>
      </c>
      <c r="B9" s="295">
        <f>SUM(B10:B25)</f>
        <v>363</v>
      </c>
      <c r="C9" s="295">
        <f>SUM(C11:C25)</f>
        <v>3</v>
      </c>
      <c r="D9" s="295">
        <f>SUM(D11:D25)</f>
        <v>1</v>
      </c>
      <c r="E9" s="295">
        <f>SUM(B9:D9)</f>
        <v>367</v>
      </c>
      <c r="F9" s="296"/>
    </row>
    <row r="10" spans="1:10" s="268" customFormat="1" ht="15.6" customHeight="1">
      <c r="A10" s="297" t="s">
        <v>1625</v>
      </c>
      <c r="B10" s="298">
        <v>9</v>
      </c>
      <c r="C10" s="298">
        <v>0</v>
      </c>
      <c r="D10" s="298">
        <v>0</v>
      </c>
      <c r="E10" s="299">
        <f t="shared" ref="E10:E25" si="0">SUM(B10:D10)</f>
        <v>9</v>
      </c>
      <c r="F10" s="240"/>
      <c r="G10" s="240"/>
      <c r="H10" s="240"/>
      <c r="I10" s="240"/>
    </row>
    <row r="11" spans="1:10" s="268" customFormat="1" ht="15.6" customHeight="1">
      <c r="A11" s="297" t="s">
        <v>1626</v>
      </c>
      <c r="B11" s="298">
        <v>28</v>
      </c>
      <c r="C11" s="298">
        <v>1</v>
      </c>
      <c r="D11" s="298">
        <v>0</v>
      </c>
      <c r="E11" s="299">
        <f t="shared" si="0"/>
        <v>29</v>
      </c>
      <c r="F11" s="238"/>
      <c r="G11" s="238"/>
      <c r="H11" s="238"/>
      <c r="I11" s="238"/>
      <c r="J11" s="238"/>
    </row>
    <row r="12" spans="1:10" s="268" customFormat="1" ht="15.6" customHeight="1">
      <c r="A12" s="297" t="s">
        <v>1627</v>
      </c>
      <c r="B12" s="298">
        <v>3</v>
      </c>
      <c r="C12" s="298">
        <v>0</v>
      </c>
      <c r="D12" s="298">
        <v>0</v>
      </c>
      <c r="E12" s="299">
        <f t="shared" si="0"/>
        <v>3</v>
      </c>
      <c r="F12" s="238"/>
      <c r="G12" s="238"/>
      <c r="H12" s="238"/>
      <c r="I12" s="238"/>
      <c r="J12" s="238"/>
    </row>
    <row r="13" spans="1:10" s="268" customFormat="1" ht="15.6" customHeight="1">
      <c r="A13" s="297" t="s">
        <v>1628</v>
      </c>
      <c r="B13" s="298">
        <v>18</v>
      </c>
      <c r="C13" s="298">
        <v>0</v>
      </c>
      <c r="D13" s="298">
        <v>0</v>
      </c>
      <c r="E13" s="299">
        <f t="shared" si="0"/>
        <v>18</v>
      </c>
      <c r="F13" s="238"/>
      <c r="G13" s="238"/>
      <c r="H13" s="238"/>
      <c r="I13" s="238"/>
      <c r="J13" s="238"/>
    </row>
    <row r="14" spans="1:10" s="268" customFormat="1" ht="15.6" customHeight="1">
      <c r="A14" s="297" t="s">
        <v>1629</v>
      </c>
      <c r="B14" s="298">
        <v>17</v>
      </c>
      <c r="C14" s="298">
        <v>0</v>
      </c>
      <c r="D14" s="298">
        <v>0</v>
      </c>
      <c r="E14" s="299">
        <f t="shared" si="0"/>
        <v>17</v>
      </c>
      <c r="F14" s="238"/>
      <c r="G14" s="238"/>
      <c r="H14" s="238"/>
      <c r="I14" s="238"/>
      <c r="J14" s="238"/>
    </row>
    <row r="15" spans="1:10" s="268" customFormat="1" ht="15.6" customHeight="1">
      <c r="A15" s="297" t="s">
        <v>1630</v>
      </c>
      <c r="B15" s="298">
        <v>12</v>
      </c>
      <c r="C15" s="298">
        <v>0</v>
      </c>
      <c r="D15" s="298">
        <v>0</v>
      </c>
      <c r="E15" s="299">
        <f t="shared" si="0"/>
        <v>12</v>
      </c>
      <c r="F15" s="238"/>
      <c r="G15" s="238"/>
      <c r="H15" s="238"/>
      <c r="I15" s="238"/>
      <c r="J15" s="238"/>
    </row>
    <row r="16" spans="1:10" s="268" customFormat="1" ht="15.6" customHeight="1">
      <c r="A16" s="297" t="s">
        <v>1631</v>
      </c>
      <c r="B16" s="298">
        <v>51</v>
      </c>
      <c r="C16" s="298">
        <v>0</v>
      </c>
      <c r="D16" s="298">
        <v>0</v>
      </c>
      <c r="E16" s="299">
        <f t="shared" si="0"/>
        <v>51</v>
      </c>
      <c r="F16" s="238"/>
      <c r="G16" s="238"/>
      <c r="H16" s="238"/>
      <c r="I16" s="238"/>
      <c r="J16" s="238"/>
    </row>
    <row r="17" spans="1:10" s="268" customFormat="1" ht="15.6" customHeight="1">
      <c r="A17" s="297" t="s">
        <v>1632</v>
      </c>
      <c r="B17" s="298">
        <v>43</v>
      </c>
      <c r="C17" s="298">
        <v>0</v>
      </c>
      <c r="D17" s="298">
        <v>0</v>
      </c>
      <c r="E17" s="299">
        <f t="shared" si="0"/>
        <v>43</v>
      </c>
      <c r="F17" s="238"/>
      <c r="G17" s="238"/>
      <c r="H17" s="238"/>
      <c r="I17" s="238"/>
      <c r="J17" s="238"/>
    </row>
    <row r="18" spans="1:10" s="268" customFormat="1" ht="15.6" customHeight="1">
      <c r="A18" s="297" t="s">
        <v>1633</v>
      </c>
      <c r="B18" s="298">
        <v>5</v>
      </c>
      <c r="C18" s="298">
        <v>0</v>
      </c>
      <c r="D18" s="298">
        <v>0</v>
      </c>
      <c r="E18" s="299">
        <f t="shared" si="0"/>
        <v>5</v>
      </c>
      <c r="F18" s="238"/>
      <c r="G18" s="238"/>
      <c r="H18" s="238"/>
      <c r="I18" s="238"/>
      <c r="J18" s="238"/>
    </row>
    <row r="19" spans="1:10" s="268" customFormat="1" ht="15.6" customHeight="1">
      <c r="A19" s="297" t="s">
        <v>1634</v>
      </c>
      <c r="B19" s="298">
        <v>3</v>
      </c>
      <c r="C19" s="298">
        <v>0</v>
      </c>
      <c r="D19" s="298">
        <v>0</v>
      </c>
      <c r="E19" s="299">
        <f t="shared" si="0"/>
        <v>3</v>
      </c>
      <c r="F19" s="238"/>
      <c r="G19" s="238"/>
      <c r="H19" s="238"/>
      <c r="I19" s="238"/>
      <c r="J19" s="238"/>
    </row>
    <row r="20" spans="1:10" s="268" customFormat="1" ht="15.6" customHeight="1">
      <c r="A20" s="297" t="s">
        <v>1635</v>
      </c>
      <c r="B20" s="298">
        <v>12</v>
      </c>
      <c r="C20" s="298">
        <v>0</v>
      </c>
      <c r="D20" s="298">
        <v>0</v>
      </c>
      <c r="E20" s="299">
        <f t="shared" si="0"/>
        <v>12</v>
      </c>
      <c r="F20" s="238"/>
      <c r="G20" s="238"/>
      <c r="H20" s="238"/>
      <c r="I20" s="238"/>
      <c r="J20" s="238"/>
    </row>
    <row r="21" spans="1:10" s="268" customFormat="1" ht="15.6" customHeight="1">
      <c r="A21" s="297" t="s">
        <v>1636</v>
      </c>
      <c r="B21" s="298">
        <v>66</v>
      </c>
      <c r="C21" s="298">
        <v>0</v>
      </c>
      <c r="D21" s="298">
        <v>1</v>
      </c>
      <c r="E21" s="299">
        <f t="shared" si="0"/>
        <v>67</v>
      </c>
      <c r="F21" s="238"/>
      <c r="G21" s="238"/>
      <c r="H21" s="238"/>
      <c r="I21" s="238"/>
      <c r="J21" s="238"/>
    </row>
    <row r="22" spans="1:10" s="268" customFormat="1" ht="15.6" customHeight="1">
      <c r="A22" s="297" t="s">
        <v>1637</v>
      </c>
      <c r="B22" s="298">
        <v>22</v>
      </c>
      <c r="C22" s="298">
        <v>0</v>
      </c>
      <c r="D22" s="298">
        <v>0</v>
      </c>
      <c r="E22" s="299">
        <f t="shared" si="0"/>
        <v>22</v>
      </c>
      <c r="F22" s="238"/>
      <c r="G22" s="238"/>
      <c r="H22" s="238"/>
      <c r="I22" s="238"/>
      <c r="J22" s="238"/>
    </row>
    <row r="23" spans="1:10" s="268" customFormat="1" ht="15.6" customHeight="1">
      <c r="A23" s="297" t="s">
        <v>1638</v>
      </c>
      <c r="B23" s="298">
        <v>4</v>
      </c>
      <c r="C23" s="298">
        <v>0</v>
      </c>
      <c r="D23" s="298">
        <v>0</v>
      </c>
      <c r="E23" s="299">
        <f t="shared" si="0"/>
        <v>4</v>
      </c>
      <c r="F23" s="238"/>
      <c r="G23" s="238"/>
      <c r="H23" s="238"/>
      <c r="I23" s="238"/>
      <c r="J23" s="238"/>
    </row>
    <row r="24" spans="1:10" s="268" customFormat="1" ht="15.6" customHeight="1">
      <c r="A24" s="297" t="s">
        <v>1639</v>
      </c>
      <c r="B24" s="298">
        <v>27</v>
      </c>
      <c r="C24" s="298">
        <v>0</v>
      </c>
      <c r="D24" s="298">
        <v>0</v>
      </c>
      <c r="E24" s="299">
        <f t="shared" si="0"/>
        <v>27</v>
      </c>
      <c r="F24" s="238"/>
      <c r="G24" s="238"/>
      <c r="H24" s="238"/>
      <c r="I24" s="238"/>
      <c r="J24" s="238"/>
    </row>
    <row r="25" spans="1:10" s="268" customFormat="1" ht="15.6" customHeight="1">
      <c r="A25" s="297" t="s">
        <v>1640</v>
      </c>
      <c r="B25" s="298">
        <v>43</v>
      </c>
      <c r="C25" s="298">
        <v>2</v>
      </c>
      <c r="D25" s="298">
        <v>0</v>
      </c>
      <c r="E25" s="299">
        <f t="shared" si="0"/>
        <v>45</v>
      </c>
      <c r="F25" s="300"/>
      <c r="G25" s="240"/>
      <c r="H25" s="240"/>
      <c r="I25" s="240"/>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3"/>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7" t="s">
        <v>33</v>
      </c>
      <c r="B1" s="340"/>
      <c r="C1" s="340"/>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5" t="s">
        <v>3676</v>
      </c>
      <c r="B6" s="336"/>
      <c r="C6" s="9"/>
      <c r="D6" s="9"/>
      <c r="E6" s="9"/>
    </row>
    <row r="7" spans="1:6" s="67" customFormat="1" ht="21.75" customHeight="1">
      <c r="A7" s="337"/>
      <c r="B7" s="339"/>
      <c r="C7" s="339"/>
      <c r="D7" s="339"/>
      <c r="E7" s="44"/>
    </row>
    <row r="8" spans="1:6" s="67" customFormat="1" ht="21.75" customHeight="1">
      <c r="A8" s="338"/>
      <c r="B8" s="45" t="s">
        <v>35</v>
      </c>
      <c r="C8" s="45" t="s">
        <v>36</v>
      </c>
      <c r="D8" s="45" t="s">
        <v>37</v>
      </c>
      <c r="E8" s="45" t="s">
        <v>38</v>
      </c>
    </row>
    <row r="9" spans="1:6" s="8" customFormat="1" ht="21" customHeight="1">
      <c r="A9" s="54" t="s">
        <v>38</v>
      </c>
      <c r="B9" s="283">
        <f>SUM(B12:B14)</f>
        <v>3908</v>
      </c>
      <c r="C9" s="283">
        <f>SUM(C12:C14)</f>
        <v>38</v>
      </c>
      <c r="D9" s="283">
        <f>SUM(D12:D14)</f>
        <v>5</v>
      </c>
      <c r="E9" s="283">
        <f>SUM(B9:D9)</f>
        <v>3951</v>
      </c>
      <c r="F9" s="10"/>
    </row>
    <row r="10" spans="1:6" s="8" customFormat="1" ht="9" customHeight="1">
      <c r="A10" s="54"/>
      <c r="B10" s="283"/>
      <c r="C10" s="283"/>
      <c r="D10" s="283"/>
      <c r="E10" s="283"/>
      <c r="F10" s="10"/>
    </row>
    <row r="11" spans="1:6" s="8" customFormat="1" ht="12" customHeight="1">
      <c r="A11" s="54" t="s">
        <v>0</v>
      </c>
      <c r="B11" s="318"/>
      <c r="C11" s="318"/>
      <c r="D11" s="318"/>
      <c r="E11" s="318"/>
    </row>
    <row r="12" spans="1:6" s="8" customFormat="1" ht="12" customHeight="1">
      <c r="A12" s="62" t="s">
        <v>3260</v>
      </c>
      <c r="B12" s="318">
        <v>3513</v>
      </c>
      <c r="C12" s="318">
        <v>27</v>
      </c>
      <c r="D12" s="318">
        <v>3</v>
      </c>
      <c r="E12" s="283">
        <f t="shared" ref="E12:E41" si="0">SUM(B12:D12)</f>
        <v>3543</v>
      </c>
    </row>
    <row r="13" spans="1:6" s="8" customFormat="1" ht="12" customHeight="1">
      <c r="A13" s="62" t="s">
        <v>3261</v>
      </c>
      <c r="B13" s="318">
        <v>192</v>
      </c>
      <c r="C13" s="318">
        <v>4</v>
      </c>
      <c r="D13" s="318">
        <v>2</v>
      </c>
      <c r="E13" s="283">
        <f t="shared" si="0"/>
        <v>198</v>
      </c>
    </row>
    <row r="14" spans="1:6" s="8" customFormat="1" ht="12" customHeight="1">
      <c r="A14" s="62" t="s">
        <v>3262</v>
      </c>
      <c r="B14" s="318">
        <v>203</v>
      </c>
      <c r="C14" s="318">
        <v>7</v>
      </c>
      <c r="D14" s="318">
        <v>0</v>
      </c>
      <c r="E14" s="283">
        <f t="shared" si="0"/>
        <v>210</v>
      </c>
    </row>
    <row r="15" spans="1:6" s="8" customFormat="1" ht="9" customHeight="1">
      <c r="A15" s="62"/>
      <c r="B15" s="318"/>
      <c r="C15" s="318"/>
      <c r="D15" s="318"/>
      <c r="E15" s="283"/>
    </row>
    <row r="16" spans="1:6" s="8" customFormat="1" ht="12" customHeight="1">
      <c r="A16" s="54" t="s">
        <v>1</v>
      </c>
      <c r="B16" s="318"/>
      <c r="C16" s="318"/>
      <c r="D16" s="318"/>
      <c r="E16" s="283"/>
    </row>
    <row r="17" spans="1:6" s="88" customFormat="1" ht="12" customHeight="1">
      <c r="A17" s="81" t="s">
        <v>3504</v>
      </c>
      <c r="B17" s="318">
        <v>8</v>
      </c>
      <c r="C17" s="318">
        <v>0</v>
      </c>
      <c r="D17" s="318">
        <v>0</v>
      </c>
      <c r="E17" s="283">
        <f>SUM(B17:D17)</f>
        <v>8</v>
      </c>
      <c r="F17" s="40"/>
    </row>
    <row r="18" spans="1:6" s="88" customFormat="1" ht="12" customHeight="1">
      <c r="A18" s="81" t="s">
        <v>3378</v>
      </c>
      <c r="B18" s="318">
        <v>1374</v>
      </c>
      <c r="C18" s="318">
        <v>15</v>
      </c>
      <c r="D18" s="318">
        <v>0</v>
      </c>
      <c r="E18" s="283">
        <f t="shared" si="0"/>
        <v>1389</v>
      </c>
      <c r="F18" s="40"/>
    </row>
    <row r="19" spans="1:6" s="88" customFormat="1" ht="12" customHeight="1">
      <c r="A19" s="81" t="s">
        <v>3379</v>
      </c>
      <c r="B19" s="318">
        <v>117</v>
      </c>
      <c r="C19" s="318">
        <v>1</v>
      </c>
      <c r="D19" s="318">
        <v>0</v>
      </c>
      <c r="E19" s="283">
        <f t="shared" si="0"/>
        <v>118</v>
      </c>
      <c r="F19" s="41"/>
    </row>
    <row r="20" spans="1:6" s="88" customFormat="1" ht="12" customHeight="1">
      <c r="A20" s="81" t="s">
        <v>3380</v>
      </c>
      <c r="B20" s="319">
        <v>348</v>
      </c>
      <c r="C20" s="319">
        <v>2</v>
      </c>
      <c r="D20" s="318">
        <v>0</v>
      </c>
      <c r="E20" s="283">
        <f t="shared" si="0"/>
        <v>350</v>
      </c>
      <c r="F20" s="41"/>
    </row>
    <row r="21" spans="1:6" s="88" customFormat="1" ht="12" customHeight="1">
      <c r="A21" s="81" t="s">
        <v>3381</v>
      </c>
      <c r="B21" s="318">
        <v>53</v>
      </c>
      <c r="C21" s="318">
        <v>1</v>
      </c>
      <c r="D21" s="318">
        <v>0</v>
      </c>
      <c r="E21" s="283">
        <f t="shared" si="0"/>
        <v>54</v>
      </c>
      <c r="F21" s="40"/>
    </row>
    <row r="22" spans="1:6" s="88" customFormat="1" ht="12" customHeight="1">
      <c r="A22" s="81" t="s">
        <v>3382</v>
      </c>
      <c r="B22" s="318">
        <v>258</v>
      </c>
      <c r="C22" s="318">
        <v>2</v>
      </c>
      <c r="D22" s="318">
        <v>0</v>
      </c>
      <c r="E22" s="283">
        <f t="shared" si="0"/>
        <v>260</v>
      </c>
      <c r="F22" s="41"/>
    </row>
    <row r="23" spans="1:6" s="88" customFormat="1" ht="12" customHeight="1">
      <c r="A23" s="81" t="s">
        <v>3383</v>
      </c>
      <c r="B23" s="318">
        <v>77</v>
      </c>
      <c r="C23" s="318">
        <v>2</v>
      </c>
      <c r="D23" s="318">
        <v>0</v>
      </c>
      <c r="E23" s="283">
        <f t="shared" si="0"/>
        <v>79</v>
      </c>
      <c r="F23" s="41"/>
    </row>
    <row r="24" spans="1:6" s="88" customFormat="1" ht="21.6" customHeight="1">
      <c r="A24" s="81" t="s">
        <v>3384</v>
      </c>
      <c r="B24" s="318">
        <v>12</v>
      </c>
      <c r="C24" s="318">
        <v>0</v>
      </c>
      <c r="D24" s="318">
        <v>0</v>
      </c>
      <c r="E24" s="283">
        <f t="shared" si="0"/>
        <v>12</v>
      </c>
      <c r="F24" s="41"/>
    </row>
    <row r="25" spans="1:6" s="88" customFormat="1" ht="12" customHeight="1">
      <c r="A25" s="81" t="s">
        <v>3584</v>
      </c>
      <c r="B25" s="318">
        <v>1</v>
      </c>
      <c r="C25" s="318">
        <v>0</v>
      </c>
      <c r="D25" s="318">
        <v>0</v>
      </c>
      <c r="E25" s="283">
        <f t="shared" si="0"/>
        <v>1</v>
      </c>
      <c r="F25" s="41"/>
    </row>
    <row r="26" spans="1:6" s="88" customFormat="1" ht="12" customHeight="1">
      <c r="A26" s="81" t="s">
        <v>3505</v>
      </c>
      <c r="B26" s="318">
        <v>31</v>
      </c>
      <c r="C26" s="318">
        <v>0</v>
      </c>
      <c r="D26" s="318">
        <v>0</v>
      </c>
      <c r="E26" s="283">
        <f t="shared" si="0"/>
        <v>31</v>
      </c>
      <c r="F26" s="41"/>
    </row>
    <row r="27" spans="1:6" s="88" customFormat="1" ht="12" customHeight="1">
      <c r="A27" s="81" t="s">
        <v>3385</v>
      </c>
      <c r="B27" s="318">
        <v>21</v>
      </c>
      <c r="C27" s="318">
        <v>0</v>
      </c>
      <c r="D27" s="318">
        <v>0</v>
      </c>
      <c r="E27" s="283">
        <f t="shared" si="0"/>
        <v>21</v>
      </c>
      <c r="F27" s="41"/>
    </row>
    <row r="28" spans="1:6" s="88" customFormat="1" ht="12" customHeight="1">
      <c r="A28" s="81" t="s">
        <v>3386</v>
      </c>
      <c r="B28" s="318">
        <v>75</v>
      </c>
      <c r="C28" s="318">
        <v>3</v>
      </c>
      <c r="D28" s="318">
        <v>0</v>
      </c>
      <c r="E28" s="283">
        <f t="shared" si="0"/>
        <v>78</v>
      </c>
      <c r="F28" s="41"/>
    </row>
    <row r="29" spans="1:6" s="88" customFormat="1" ht="12" customHeight="1">
      <c r="A29" s="81" t="s">
        <v>3387</v>
      </c>
      <c r="B29" s="319">
        <v>69</v>
      </c>
      <c r="C29" s="319">
        <v>1</v>
      </c>
      <c r="D29" s="318">
        <v>1</v>
      </c>
      <c r="E29" s="283">
        <f t="shared" si="0"/>
        <v>71</v>
      </c>
      <c r="F29" s="41"/>
    </row>
    <row r="30" spans="1:6" s="15" customFormat="1" ht="12" customHeight="1">
      <c r="A30" s="81" t="s">
        <v>3506</v>
      </c>
      <c r="B30" s="318">
        <v>34</v>
      </c>
      <c r="C30" s="318">
        <v>1</v>
      </c>
      <c r="D30" s="318">
        <v>0</v>
      </c>
      <c r="E30" s="283">
        <f t="shared" si="0"/>
        <v>35</v>
      </c>
      <c r="F30" s="40"/>
    </row>
    <row r="31" spans="1:6" s="15" customFormat="1" ht="12" customHeight="1">
      <c r="A31" s="81" t="s">
        <v>3429</v>
      </c>
      <c r="B31" s="318">
        <v>10</v>
      </c>
      <c r="C31" s="318">
        <v>0</v>
      </c>
      <c r="D31" s="318">
        <v>0</v>
      </c>
      <c r="E31" s="283">
        <f t="shared" si="0"/>
        <v>10</v>
      </c>
      <c r="F31" s="41"/>
    </row>
    <row r="32" spans="1:6" s="15" customFormat="1" ht="12" customHeight="1">
      <c r="A32" s="81" t="s">
        <v>3388</v>
      </c>
      <c r="B32" s="318">
        <v>24</v>
      </c>
      <c r="C32" s="318">
        <v>0</v>
      </c>
      <c r="D32" s="318">
        <v>0</v>
      </c>
      <c r="E32" s="283">
        <f t="shared" si="0"/>
        <v>24</v>
      </c>
      <c r="F32" s="41"/>
    </row>
    <row r="33" spans="1:6" s="15" customFormat="1" ht="12" customHeight="1">
      <c r="A33" s="81" t="s">
        <v>3389</v>
      </c>
      <c r="B33" s="318">
        <v>29</v>
      </c>
      <c r="C33" s="318">
        <v>0</v>
      </c>
      <c r="D33" s="318">
        <v>0</v>
      </c>
      <c r="E33" s="283">
        <f t="shared" si="0"/>
        <v>29</v>
      </c>
      <c r="F33" s="41"/>
    </row>
    <row r="34" spans="1:6" s="15" customFormat="1" ht="12" customHeight="1">
      <c r="A34" s="81" t="s">
        <v>3390</v>
      </c>
      <c r="B34" s="318">
        <v>55</v>
      </c>
      <c r="C34" s="318">
        <v>0</v>
      </c>
      <c r="D34" s="318">
        <v>0</v>
      </c>
      <c r="E34" s="283">
        <f t="shared" si="0"/>
        <v>55</v>
      </c>
      <c r="F34" s="41"/>
    </row>
    <row r="35" spans="1:6" s="15" customFormat="1" ht="12" customHeight="1">
      <c r="A35" s="81" t="s">
        <v>3391</v>
      </c>
      <c r="B35" s="318">
        <v>225</v>
      </c>
      <c r="C35" s="318">
        <v>0</v>
      </c>
      <c r="D35" s="318">
        <v>0</v>
      </c>
      <c r="E35" s="283">
        <f t="shared" si="0"/>
        <v>225</v>
      </c>
      <c r="F35" s="41"/>
    </row>
    <row r="36" spans="1:6" s="15" customFormat="1" ht="19.2" customHeight="1">
      <c r="A36" s="81" t="s">
        <v>3392</v>
      </c>
      <c r="B36" s="318">
        <v>134</v>
      </c>
      <c r="C36" s="318">
        <v>0</v>
      </c>
      <c r="D36" s="318">
        <v>1</v>
      </c>
      <c r="E36" s="283">
        <f t="shared" si="0"/>
        <v>135</v>
      </c>
      <c r="F36" s="41"/>
    </row>
    <row r="37" spans="1:6" s="15" customFormat="1" ht="12" customHeight="1">
      <c r="A37" s="81" t="s">
        <v>3393</v>
      </c>
      <c r="B37" s="318">
        <v>41</v>
      </c>
      <c r="C37" s="318">
        <v>0</v>
      </c>
      <c r="D37" s="318">
        <v>0</v>
      </c>
      <c r="E37" s="283">
        <f t="shared" si="0"/>
        <v>41</v>
      </c>
      <c r="F37" s="41"/>
    </row>
    <row r="38" spans="1:6" s="15" customFormat="1" ht="12" customHeight="1">
      <c r="A38" s="81" t="s">
        <v>3394</v>
      </c>
      <c r="B38" s="319">
        <v>349</v>
      </c>
      <c r="C38" s="319">
        <v>2</v>
      </c>
      <c r="D38" s="318">
        <v>0</v>
      </c>
      <c r="E38" s="283">
        <f t="shared" si="0"/>
        <v>351</v>
      </c>
      <c r="F38" s="41"/>
    </row>
    <row r="39" spans="1:6" s="15" customFormat="1" ht="12" customHeight="1">
      <c r="A39" s="81" t="s">
        <v>3395</v>
      </c>
      <c r="B39" s="318">
        <v>20</v>
      </c>
      <c r="C39" s="318">
        <v>0</v>
      </c>
      <c r="D39" s="318">
        <v>0</v>
      </c>
      <c r="E39" s="283">
        <f t="shared" si="0"/>
        <v>20</v>
      </c>
      <c r="F39" s="40"/>
    </row>
    <row r="40" spans="1:6" s="15" customFormat="1" ht="20.399999999999999" customHeight="1">
      <c r="A40" s="81" t="s">
        <v>3396</v>
      </c>
      <c r="B40" s="318">
        <v>212</v>
      </c>
      <c r="C40" s="318">
        <v>5</v>
      </c>
      <c r="D40" s="318">
        <v>1</v>
      </c>
      <c r="E40" s="283">
        <f t="shared" si="0"/>
        <v>218</v>
      </c>
      <c r="F40" s="41"/>
    </row>
    <row r="41" spans="1:6" s="15" customFormat="1" ht="18" customHeight="1">
      <c r="A41" s="81" t="s">
        <v>3397</v>
      </c>
      <c r="B41" s="318">
        <v>45</v>
      </c>
      <c r="C41" s="318">
        <v>0</v>
      </c>
      <c r="D41" s="318">
        <v>2</v>
      </c>
      <c r="E41" s="283">
        <f t="shared" si="0"/>
        <v>47</v>
      </c>
      <c r="F41" s="41"/>
    </row>
    <row r="42" spans="1:6" s="15" customFormat="1" ht="12.6" customHeight="1">
      <c r="A42" s="81" t="s">
        <v>3586</v>
      </c>
      <c r="B42" s="318">
        <v>2</v>
      </c>
      <c r="C42" s="318">
        <v>0</v>
      </c>
      <c r="D42" s="318">
        <v>0</v>
      </c>
      <c r="E42" s="283">
        <f>SUM(B42:D42)</f>
        <v>2</v>
      </c>
      <c r="F42" s="41"/>
    </row>
    <row r="43" spans="1:6" s="15" customFormat="1" ht="12" customHeight="1">
      <c r="A43" s="81" t="s">
        <v>3430</v>
      </c>
      <c r="B43" s="318">
        <v>13</v>
      </c>
      <c r="C43" s="318">
        <v>0</v>
      </c>
      <c r="D43" s="318">
        <v>0</v>
      </c>
      <c r="E43" s="283">
        <f>SUM(B43:D43)</f>
        <v>13</v>
      </c>
      <c r="F43" s="41"/>
    </row>
    <row r="44" spans="1:6" s="15" customFormat="1" ht="12" customHeight="1">
      <c r="A44" s="81" t="s">
        <v>3398</v>
      </c>
      <c r="B44" s="318">
        <v>111</v>
      </c>
      <c r="C44" s="318">
        <v>1</v>
      </c>
      <c r="D44" s="318">
        <v>0</v>
      </c>
      <c r="E44" s="283">
        <f t="shared" ref="E44:E48" si="1">SUM(B44:D44)</f>
        <v>112</v>
      </c>
      <c r="F44" s="41"/>
    </row>
    <row r="45" spans="1:6" s="15" customFormat="1" ht="12" customHeight="1">
      <c r="A45" s="81" t="s">
        <v>3399</v>
      </c>
      <c r="B45" s="318">
        <v>36</v>
      </c>
      <c r="C45" s="318">
        <v>0</v>
      </c>
      <c r="D45" s="318">
        <v>0</v>
      </c>
      <c r="E45" s="283">
        <f t="shared" si="1"/>
        <v>36</v>
      </c>
      <c r="F45" s="41"/>
    </row>
    <row r="46" spans="1:6" s="15" customFormat="1" ht="12" customHeight="1">
      <c r="A46" s="81" t="s">
        <v>3507</v>
      </c>
      <c r="B46" s="318">
        <v>8</v>
      </c>
      <c r="C46" s="318">
        <v>0</v>
      </c>
      <c r="D46" s="318">
        <v>0</v>
      </c>
      <c r="E46" s="283">
        <f t="shared" si="1"/>
        <v>8</v>
      </c>
      <c r="F46" s="41"/>
    </row>
    <row r="47" spans="1:6" s="15" customFormat="1" ht="12" customHeight="1">
      <c r="A47" s="81" t="s">
        <v>3508</v>
      </c>
      <c r="B47" s="319">
        <v>19</v>
      </c>
      <c r="C47" s="319">
        <v>1</v>
      </c>
      <c r="D47" s="318">
        <v>0</v>
      </c>
      <c r="E47" s="283">
        <f t="shared" si="1"/>
        <v>20</v>
      </c>
      <c r="F47" s="41"/>
    </row>
    <row r="48" spans="1:6" s="15" customFormat="1" ht="12" customHeight="1">
      <c r="A48" s="81" t="s">
        <v>3400</v>
      </c>
      <c r="B48" s="318">
        <v>75</v>
      </c>
      <c r="C48" s="318">
        <v>0</v>
      </c>
      <c r="D48" s="318">
        <v>0</v>
      </c>
      <c r="E48" s="283">
        <f t="shared" si="1"/>
        <v>75</v>
      </c>
      <c r="F48" s="40"/>
    </row>
    <row r="49" spans="1:6" s="15" customFormat="1" ht="12" customHeight="1">
      <c r="A49" s="81" t="s">
        <v>3585</v>
      </c>
      <c r="B49" s="318">
        <v>6</v>
      </c>
      <c r="C49" s="318">
        <v>0</v>
      </c>
      <c r="D49" s="318">
        <v>0</v>
      </c>
      <c r="E49" s="283">
        <f>SUM(B49:D49)</f>
        <v>6</v>
      </c>
      <c r="F49" s="40"/>
    </row>
    <row r="50" spans="1:6" s="15" customFormat="1" ht="12" customHeight="1">
      <c r="A50" s="81" t="s">
        <v>3516</v>
      </c>
      <c r="B50" s="318">
        <v>2</v>
      </c>
      <c r="C50" s="318">
        <v>0</v>
      </c>
      <c r="D50" s="318">
        <v>0</v>
      </c>
      <c r="E50" s="283">
        <f>SUM(B50:D50)</f>
        <v>2</v>
      </c>
      <c r="F50" s="40"/>
    </row>
    <row r="51" spans="1:6" s="15" customFormat="1" ht="12" customHeight="1">
      <c r="A51" s="81" t="s">
        <v>3671</v>
      </c>
      <c r="B51" s="318">
        <v>1</v>
      </c>
      <c r="C51" s="318">
        <v>0</v>
      </c>
      <c r="D51" s="318">
        <v>0</v>
      </c>
      <c r="E51" s="283">
        <f t="shared" ref="E51:E53" si="2">SUM(B51:D51)</f>
        <v>1</v>
      </c>
      <c r="F51" s="40"/>
    </row>
    <row r="52" spans="1:6" s="15" customFormat="1" ht="12" customHeight="1">
      <c r="A52" s="81" t="s">
        <v>3653</v>
      </c>
      <c r="B52" s="318">
        <v>2</v>
      </c>
      <c r="C52" s="318">
        <v>0</v>
      </c>
      <c r="D52" s="318">
        <v>0</v>
      </c>
      <c r="E52" s="283">
        <f t="shared" si="2"/>
        <v>2</v>
      </c>
      <c r="F52" s="40"/>
    </row>
    <row r="53" spans="1:6" s="15" customFormat="1" ht="12" customHeight="1">
      <c r="A53" s="81" t="s">
        <v>3264</v>
      </c>
      <c r="B53" s="318">
        <v>11</v>
      </c>
      <c r="C53" s="318">
        <v>1</v>
      </c>
      <c r="D53" s="318">
        <v>0</v>
      </c>
      <c r="E53" s="283">
        <f t="shared" si="2"/>
        <v>12</v>
      </c>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9" sqref="A29:XFD4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7" t="s">
        <v>33</v>
      </c>
      <c r="B1" s="340"/>
      <c r="C1" s="340"/>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303" t="s">
        <v>35</v>
      </c>
      <c r="C8" s="303" t="s">
        <v>36</v>
      </c>
      <c r="D8" s="303" t="s">
        <v>37</v>
      </c>
      <c r="E8" s="303" t="s">
        <v>38</v>
      </c>
    </row>
    <row r="9" spans="1:9" s="8" customFormat="1" ht="21" customHeight="1">
      <c r="A9" s="304" t="s">
        <v>38</v>
      </c>
      <c r="B9" s="305">
        <f>SUM(B12:B30)</f>
        <v>363</v>
      </c>
      <c r="C9" s="305">
        <f>SUM(C12:C30)</f>
        <v>3</v>
      </c>
      <c r="D9" s="305">
        <f>SUM(D12:D30)</f>
        <v>1</v>
      </c>
      <c r="E9" s="305">
        <f>SUM(E12:E30)</f>
        <v>367</v>
      </c>
      <c r="F9" s="10"/>
    </row>
    <row r="10" spans="1:9" s="8" customFormat="1" ht="9" customHeight="1">
      <c r="A10" s="62"/>
      <c r="B10" s="88"/>
      <c r="C10" s="66"/>
      <c r="D10" s="66"/>
      <c r="E10" s="305"/>
    </row>
    <row r="11" spans="1:9" s="8" customFormat="1" ht="12" customHeight="1">
      <c r="A11" s="304" t="s">
        <v>1</v>
      </c>
      <c r="B11" s="88"/>
      <c r="C11" s="66"/>
      <c r="D11" s="66"/>
      <c r="E11" s="305"/>
    </row>
    <row r="12" spans="1:9" s="88" customFormat="1" ht="15.6" customHeight="1">
      <c r="A12" s="81" t="s">
        <v>3378</v>
      </c>
      <c r="B12" s="96">
        <v>9</v>
      </c>
      <c r="C12" s="96">
        <v>0</v>
      </c>
      <c r="D12" s="96">
        <v>0</v>
      </c>
      <c r="E12" s="305">
        <f t="shared" ref="E12:E18" si="0">SUM(B12:D12)</f>
        <v>9</v>
      </c>
      <c r="F12" s="41"/>
      <c r="G12" s="11"/>
      <c r="H12" s="11"/>
      <c r="I12" s="11"/>
    </row>
    <row r="13" spans="1:9" s="15" customFormat="1" ht="15.6" customHeight="1">
      <c r="A13" s="81" t="s">
        <v>3380</v>
      </c>
      <c r="B13" s="94">
        <v>1</v>
      </c>
      <c r="C13" s="94">
        <v>0</v>
      </c>
      <c r="D13" s="96">
        <v>0</v>
      </c>
      <c r="E13" s="305">
        <f t="shared" si="0"/>
        <v>1</v>
      </c>
      <c r="F13" s="41"/>
      <c r="G13" s="11"/>
      <c r="H13" s="11"/>
      <c r="I13" s="11"/>
    </row>
    <row r="14" spans="1:9" s="15" customFormat="1" ht="15.6" customHeight="1">
      <c r="A14" s="81" t="s">
        <v>3381</v>
      </c>
      <c r="B14" s="94">
        <v>8</v>
      </c>
      <c r="C14" s="94">
        <v>1</v>
      </c>
      <c r="D14" s="96">
        <v>0</v>
      </c>
      <c r="E14" s="305">
        <f t="shared" si="0"/>
        <v>9</v>
      </c>
      <c r="F14" s="41"/>
      <c r="G14" s="11"/>
      <c r="H14" s="11"/>
      <c r="I14" s="11"/>
    </row>
    <row r="15" spans="1:9" s="15" customFormat="1" ht="15.6" customHeight="1">
      <c r="A15" s="81" t="s">
        <v>3505</v>
      </c>
      <c r="B15" s="94">
        <v>1</v>
      </c>
      <c r="C15" s="94">
        <v>0</v>
      </c>
      <c r="D15" s="96">
        <v>0</v>
      </c>
      <c r="E15" s="305">
        <f t="shared" si="0"/>
        <v>1</v>
      </c>
      <c r="F15" s="41"/>
      <c r="G15" s="11"/>
      <c r="H15" s="11"/>
      <c r="I15" s="11"/>
    </row>
    <row r="16" spans="1:9" s="15" customFormat="1" ht="15.6" customHeight="1">
      <c r="A16" s="81" t="s">
        <v>3390</v>
      </c>
      <c r="B16" s="94">
        <v>2</v>
      </c>
      <c r="C16" s="94">
        <v>0</v>
      </c>
      <c r="D16" s="96">
        <v>0</v>
      </c>
      <c r="E16" s="305">
        <f t="shared" si="0"/>
        <v>2</v>
      </c>
      <c r="F16" s="41"/>
      <c r="G16" s="11"/>
      <c r="H16" s="11"/>
      <c r="I16" s="11"/>
    </row>
    <row r="17" spans="1:9" s="15" customFormat="1" ht="30" customHeight="1">
      <c r="A17" s="81" t="s">
        <v>3391</v>
      </c>
      <c r="B17" s="94">
        <v>5</v>
      </c>
      <c r="C17" s="94">
        <v>0</v>
      </c>
      <c r="D17" s="96">
        <v>0</v>
      </c>
      <c r="E17" s="305">
        <f t="shared" si="0"/>
        <v>5</v>
      </c>
      <c r="F17" s="41"/>
      <c r="G17" s="11"/>
      <c r="H17" s="11"/>
      <c r="I17" s="11"/>
    </row>
    <row r="18" spans="1:9" s="15" customFormat="1" ht="30" customHeight="1">
      <c r="A18" s="81" t="s">
        <v>3394</v>
      </c>
      <c r="B18" s="94">
        <v>1</v>
      </c>
      <c r="C18" s="94">
        <v>0</v>
      </c>
      <c r="D18" s="96">
        <v>0</v>
      </c>
      <c r="E18" s="65">
        <f t="shared" si="0"/>
        <v>1</v>
      </c>
      <c r="F18" s="41"/>
      <c r="G18" s="11"/>
      <c r="H18" s="11"/>
      <c r="I18" s="11"/>
    </row>
    <row r="19" spans="1:9" s="15" customFormat="1" ht="15.6" customHeight="1">
      <c r="A19" s="81" t="s">
        <v>3396</v>
      </c>
      <c r="B19" s="94">
        <v>209</v>
      </c>
      <c r="C19" s="94">
        <v>1</v>
      </c>
      <c r="D19" s="96">
        <v>0</v>
      </c>
      <c r="E19" s="65">
        <f t="shared" ref="E19:E28" si="1">SUM(B19:D19)</f>
        <v>210</v>
      </c>
      <c r="F19" s="41"/>
      <c r="G19" s="11"/>
      <c r="H19" s="11"/>
      <c r="I19" s="11"/>
    </row>
    <row r="20" spans="1:9" s="15" customFormat="1" ht="15.6" customHeight="1">
      <c r="A20" s="81" t="s">
        <v>3397</v>
      </c>
      <c r="B20" s="94">
        <v>95</v>
      </c>
      <c r="C20" s="94">
        <v>1</v>
      </c>
      <c r="D20" s="96">
        <v>0</v>
      </c>
      <c r="E20" s="65">
        <f t="shared" si="1"/>
        <v>96</v>
      </c>
      <c r="F20" s="41"/>
      <c r="G20" s="11"/>
      <c r="H20" s="11"/>
      <c r="I20" s="11"/>
    </row>
    <row r="21" spans="1:9" s="15" customFormat="1" ht="15.6" customHeight="1">
      <c r="A21" s="81" t="s">
        <v>3586</v>
      </c>
      <c r="B21" s="94">
        <v>1</v>
      </c>
      <c r="C21" s="94">
        <v>0</v>
      </c>
      <c r="D21" s="96">
        <v>0</v>
      </c>
      <c r="E21" s="65">
        <f t="shared" si="1"/>
        <v>1</v>
      </c>
      <c r="F21" s="41"/>
      <c r="G21" s="11"/>
      <c r="H21" s="11"/>
      <c r="I21" s="11"/>
    </row>
    <row r="22" spans="1:9" s="15" customFormat="1" ht="15.6" customHeight="1">
      <c r="A22" s="81" t="s">
        <v>3430</v>
      </c>
      <c r="B22" s="94">
        <v>8</v>
      </c>
      <c r="C22" s="94">
        <v>0</v>
      </c>
      <c r="D22" s="96">
        <v>0</v>
      </c>
      <c r="E22" s="65">
        <f t="shared" si="1"/>
        <v>8</v>
      </c>
      <c r="F22" s="41"/>
      <c r="G22" s="11"/>
      <c r="H22" s="11"/>
      <c r="I22" s="11"/>
    </row>
    <row r="23" spans="1:9" s="15" customFormat="1" ht="15.6" customHeight="1">
      <c r="A23" s="81" t="s">
        <v>3398</v>
      </c>
      <c r="B23" s="94">
        <v>8</v>
      </c>
      <c r="C23" s="94">
        <v>0</v>
      </c>
      <c r="D23" s="96">
        <v>0</v>
      </c>
      <c r="E23" s="65">
        <f t="shared" si="1"/>
        <v>8</v>
      </c>
      <c r="F23" s="41"/>
      <c r="G23" s="11"/>
      <c r="H23" s="11"/>
      <c r="I23" s="11"/>
    </row>
    <row r="24" spans="1:9" s="15" customFormat="1" ht="15.6" customHeight="1">
      <c r="A24" s="81" t="s">
        <v>3399</v>
      </c>
      <c r="B24" s="94">
        <v>5</v>
      </c>
      <c r="C24" s="94">
        <v>0</v>
      </c>
      <c r="D24" s="96">
        <v>1</v>
      </c>
      <c r="E24" s="65">
        <f t="shared" si="1"/>
        <v>6</v>
      </c>
      <c r="F24" s="41"/>
      <c r="G24" s="11"/>
      <c r="H24" s="11"/>
      <c r="I24" s="11"/>
    </row>
    <row r="25" spans="1:9" s="15" customFormat="1" ht="15.6" customHeight="1">
      <c r="A25" s="81" t="s">
        <v>3507</v>
      </c>
      <c r="B25" s="94">
        <v>1</v>
      </c>
      <c r="C25" s="94">
        <v>0</v>
      </c>
      <c r="D25" s="96">
        <v>0</v>
      </c>
      <c r="E25" s="65">
        <f t="shared" si="1"/>
        <v>1</v>
      </c>
      <c r="F25" s="41"/>
      <c r="G25" s="11"/>
      <c r="H25" s="11"/>
      <c r="I25" s="11"/>
    </row>
    <row r="26" spans="1:9" s="15" customFormat="1" ht="15.6" customHeight="1">
      <c r="A26" s="81" t="s">
        <v>3400</v>
      </c>
      <c r="B26" s="94">
        <v>3</v>
      </c>
      <c r="C26" s="94">
        <v>0</v>
      </c>
      <c r="D26" s="96">
        <v>0</v>
      </c>
      <c r="E26" s="65">
        <f t="shared" si="1"/>
        <v>3</v>
      </c>
      <c r="F26" s="41"/>
      <c r="G26" s="11"/>
      <c r="H26" s="11"/>
      <c r="I26" s="11"/>
    </row>
    <row r="27" spans="1:9" s="15" customFormat="1" ht="15.6" customHeight="1">
      <c r="A27" s="81" t="s">
        <v>3653</v>
      </c>
      <c r="B27" s="94">
        <v>1</v>
      </c>
      <c r="C27" s="94">
        <v>0</v>
      </c>
      <c r="D27" s="96">
        <v>0</v>
      </c>
      <c r="E27" s="65">
        <f t="shared" si="1"/>
        <v>1</v>
      </c>
      <c r="F27" s="41"/>
      <c r="G27" s="11"/>
      <c r="H27" s="11"/>
      <c r="I27" s="11"/>
    </row>
    <row r="28" spans="1:9" s="88" customFormat="1" ht="15.6" customHeight="1">
      <c r="A28" s="81" t="s">
        <v>3264</v>
      </c>
      <c r="B28" s="96">
        <v>5</v>
      </c>
      <c r="C28" s="96">
        <v>0</v>
      </c>
      <c r="D28" s="96">
        <v>0</v>
      </c>
      <c r="E28" s="65">
        <f t="shared" si="1"/>
        <v>5</v>
      </c>
      <c r="F28" s="41"/>
      <c r="G28" s="11"/>
      <c r="H28" s="11"/>
      <c r="I28" s="11"/>
    </row>
    <row r="29" spans="1:9" s="88" customFormat="1" ht="15.6" customHeight="1">
      <c r="A29" s="250"/>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12"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SUM(B11:B59)</f>
        <v>3908</v>
      </c>
      <c r="C9" s="65">
        <f>SUM(C11:C59)</f>
        <v>38</v>
      </c>
      <c r="D9" s="65">
        <f>SUM(D11:D59)</f>
        <v>5</v>
      </c>
      <c r="E9" s="65">
        <f>SUM(E11:E59)</f>
        <v>3951</v>
      </c>
      <c r="F9" s="10"/>
    </row>
    <row r="10" spans="1:9" s="8" customFormat="1" ht="9" customHeight="1">
      <c r="A10" s="62"/>
      <c r="B10" s="66"/>
      <c r="C10" s="66"/>
      <c r="D10" s="66"/>
      <c r="E10" s="65"/>
    </row>
    <row r="11" spans="1:9" s="88" customFormat="1" ht="12" customHeight="1">
      <c r="A11" s="82" t="s">
        <v>3263</v>
      </c>
      <c r="B11" s="97">
        <v>10</v>
      </c>
      <c r="C11" s="97">
        <v>0</v>
      </c>
      <c r="D11" s="97">
        <v>0</v>
      </c>
      <c r="E11" s="65">
        <f t="shared" ref="E11:E43" si="0">SUM(B11:D11)</f>
        <v>10</v>
      </c>
      <c r="F11" s="40"/>
      <c r="G11" s="15"/>
      <c r="H11" s="15"/>
      <c r="I11" s="15"/>
    </row>
    <row r="12" spans="1:9" s="88" customFormat="1" ht="12" customHeight="1">
      <c r="A12" s="82" t="s">
        <v>3486</v>
      </c>
      <c r="B12" s="97">
        <v>20</v>
      </c>
      <c r="C12" s="97">
        <v>0</v>
      </c>
      <c r="D12" s="97">
        <v>0</v>
      </c>
      <c r="E12" s="65">
        <f t="shared" si="0"/>
        <v>20</v>
      </c>
      <c r="F12" s="41"/>
      <c r="G12" s="11"/>
      <c r="H12" s="11"/>
      <c r="I12" s="11"/>
    </row>
    <row r="13" spans="1:9" s="88" customFormat="1" ht="12" customHeight="1">
      <c r="A13" s="82" t="s">
        <v>3487</v>
      </c>
      <c r="B13" s="97">
        <v>68</v>
      </c>
      <c r="C13" s="97">
        <v>1</v>
      </c>
      <c r="D13" s="97">
        <v>0</v>
      </c>
      <c r="E13" s="65">
        <f t="shared" si="0"/>
        <v>69</v>
      </c>
      <c r="F13" s="41"/>
      <c r="G13" s="11"/>
      <c r="H13" s="11"/>
      <c r="I13" s="11"/>
    </row>
    <row r="14" spans="1:9" s="88" customFormat="1" ht="12" customHeight="1">
      <c r="A14" s="82" t="s">
        <v>3488</v>
      </c>
      <c r="B14" s="97">
        <v>74</v>
      </c>
      <c r="C14" s="97">
        <v>2</v>
      </c>
      <c r="D14" s="97">
        <v>0</v>
      </c>
      <c r="E14" s="65">
        <f t="shared" si="0"/>
        <v>76</v>
      </c>
      <c r="F14" s="41"/>
      <c r="G14" s="11"/>
      <c r="H14" s="11"/>
      <c r="I14" s="11"/>
    </row>
    <row r="15" spans="1:9" s="88" customFormat="1" ht="12" customHeight="1">
      <c r="A15" s="82" t="s">
        <v>3401</v>
      </c>
      <c r="B15" s="97">
        <v>80</v>
      </c>
      <c r="C15" s="97">
        <v>0</v>
      </c>
      <c r="D15" s="97">
        <v>0</v>
      </c>
      <c r="E15" s="65">
        <f t="shared" si="0"/>
        <v>80</v>
      </c>
      <c r="F15" s="41"/>
      <c r="G15" s="11"/>
      <c r="H15" s="11"/>
      <c r="I15" s="11"/>
    </row>
    <row r="16" spans="1:9" s="88" customFormat="1" ht="12" customHeight="1">
      <c r="A16" s="82" t="s">
        <v>3489</v>
      </c>
      <c r="B16" s="97">
        <v>385</v>
      </c>
      <c r="C16" s="97">
        <v>6</v>
      </c>
      <c r="D16" s="97">
        <v>1</v>
      </c>
      <c r="E16" s="65">
        <f t="shared" si="0"/>
        <v>392</v>
      </c>
      <c r="F16" s="41"/>
      <c r="G16" s="11"/>
      <c r="H16" s="11"/>
      <c r="I16" s="11"/>
    </row>
    <row r="17" spans="1:9" s="88" customFormat="1" ht="12" customHeight="1">
      <c r="A17" s="82" t="s">
        <v>3490</v>
      </c>
      <c r="B17" s="97">
        <v>119</v>
      </c>
      <c r="C17" s="97">
        <v>0</v>
      </c>
      <c r="D17" s="97">
        <v>0</v>
      </c>
      <c r="E17" s="65">
        <f t="shared" si="0"/>
        <v>119</v>
      </c>
      <c r="F17" s="40"/>
      <c r="G17" s="11"/>
      <c r="H17" s="11"/>
      <c r="I17" s="11"/>
    </row>
    <row r="18" spans="1:9" s="88" customFormat="1" ht="12" customHeight="1">
      <c r="A18" s="82" t="s">
        <v>3491</v>
      </c>
      <c r="B18" s="97">
        <v>29</v>
      </c>
      <c r="C18" s="97">
        <v>0</v>
      </c>
      <c r="D18" s="97">
        <v>0</v>
      </c>
      <c r="E18" s="65">
        <f t="shared" si="0"/>
        <v>29</v>
      </c>
      <c r="F18" s="41"/>
      <c r="G18" s="11"/>
      <c r="H18" s="11"/>
      <c r="I18" s="11"/>
    </row>
    <row r="19" spans="1:9" s="88" customFormat="1" ht="12" customHeight="1">
      <c r="A19" s="82" t="s">
        <v>3587</v>
      </c>
      <c r="B19" s="97">
        <v>127</v>
      </c>
      <c r="C19" s="97">
        <v>3</v>
      </c>
      <c r="D19" s="97">
        <v>2</v>
      </c>
      <c r="E19" s="65">
        <f t="shared" si="0"/>
        <v>132</v>
      </c>
      <c r="F19" s="41"/>
      <c r="G19" s="15"/>
      <c r="H19" s="15"/>
      <c r="I19" s="15"/>
    </row>
    <row r="20" spans="1:9" s="88" customFormat="1" ht="12" customHeight="1">
      <c r="A20" s="82" t="s">
        <v>3588</v>
      </c>
      <c r="B20" s="97">
        <v>19</v>
      </c>
      <c r="C20" s="97">
        <v>0</v>
      </c>
      <c r="D20" s="97">
        <v>0</v>
      </c>
      <c r="E20" s="65">
        <f t="shared" si="0"/>
        <v>19</v>
      </c>
      <c r="F20" s="41"/>
      <c r="G20" s="15"/>
      <c r="H20" s="15"/>
      <c r="I20" s="15"/>
    </row>
    <row r="21" spans="1:9" s="88" customFormat="1" ht="12" customHeight="1">
      <c r="A21" s="82" t="s">
        <v>3402</v>
      </c>
      <c r="B21" s="97">
        <v>5</v>
      </c>
      <c r="C21" s="97">
        <v>0</v>
      </c>
      <c r="D21" s="97">
        <v>0</v>
      </c>
      <c r="E21" s="65">
        <f t="shared" si="0"/>
        <v>5</v>
      </c>
      <c r="F21" s="41"/>
      <c r="G21" s="15"/>
      <c r="H21" s="15"/>
      <c r="I21" s="15"/>
    </row>
    <row r="22" spans="1:9" s="88" customFormat="1" ht="12" customHeight="1">
      <c r="A22" s="82" t="s">
        <v>3431</v>
      </c>
      <c r="B22" s="97">
        <v>11</v>
      </c>
      <c r="C22" s="97">
        <v>1</v>
      </c>
      <c r="D22" s="97">
        <v>0</v>
      </c>
      <c r="E22" s="65">
        <f t="shared" si="0"/>
        <v>12</v>
      </c>
      <c r="F22" s="41"/>
      <c r="G22" s="15"/>
      <c r="H22" s="15"/>
      <c r="I22" s="15"/>
    </row>
    <row r="23" spans="1:9" s="88" customFormat="1" ht="12" customHeight="1">
      <c r="A23" s="82" t="s">
        <v>3589</v>
      </c>
      <c r="B23" s="97">
        <v>796</v>
      </c>
      <c r="C23" s="97">
        <v>7</v>
      </c>
      <c r="D23" s="97">
        <v>0</v>
      </c>
      <c r="E23" s="65">
        <f t="shared" si="0"/>
        <v>803</v>
      </c>
      <c r="F23" s="41"/>
      <c r="G23" s="11"/>
      <c r="H23" s="11"/>
      <c r="I23" s="11"/>
    </row>
    <row r="24" spans="1:9" s="88" customFormat="1" ht="12" customHeight="1">
      <c r="A24" s="82" t="s">
        <v>3492</v>
      </c>
      <c r="B24" s="97">
        <v>47</v>
      </c>
      <c r="C24" s="97">
        <v>0</v>
      </c>
      <c r="D24" s="97">
        <v>0</v>
      </c>
      <c r="E24" s="65">
        <f t="shared" si="0"/>
        <v>47</v>
      </c>
      <c r="F24" s="41"/>
      <c r="G24" s="11"/>
      <c r="H24" s="11"/>
      <c r="I24" s="11"/>
    </row>
    <row r="25" spans="1:9" s="88" customFormat="1" ht="12" customHeight="1">
      <c r="A25" s="82" t="s">
        <v>3493</v>
      </c>
      <c r="B25" s="97">
        <v>76</v>
      </c>
      <c r="C25" s="97">
        <v>0</v>
      </c>
      <c r="D25" s="97">
        <v>0</v>
      </c>
      <c r="E25" s="65">
        <f t="shared" si="0"/>
        <v>76</v>
      </c>
      <c r="F25" s="41"/>
      <c r="G25" s="11"/>
      <c r="H25" s="11"/>
      <c r="I25" s="11"/>
    </row>
    <row r="26" spans="1:9" s="88" customFormat="1" ht="12" customHeight="1">
      <c r="A26" s="82" t="s">
        <v>3590</v>
      </c>
      <c r="B26" s="97">
        <v>5</v>
      </c>
      <c r="C26" s="97">
        <v>0</v>
      </c>
      <c r="D26" s="97">
        <v>0</v>
      </c>
      <c r="E26" s="65">
        <f t="shared" si="0"/>
        <v>5</v>
      </c>
      <c r="F26" s="41"/>
      <c r="G26" s="11"/>
      <c r="H26" s="11"/>
      <c r="I26" s="11"/>
    </row>
    <row r="27" spans="1:9" s="15" customFormat="1" ht="12" customHeight="1">
      <c r="A27" s="82" t="s">
        <v>3494</v>
      </c>
      <c r="B27" s="97">
        <v>29</v>
      </c>
      <c r="C27" s="97">
        <v>0</v>
      </c>
      <c r="D27" s="97">
        <v>0</v>
      </c>
      <c r="E27" s="65">
        <f t="shared" si="0"/>
        <v>29</v>
      </c>
      <c r="F27" s="41"/>
      <c r="G27" s="11"/>
      <c r="H27" s="11"/>
      <c r="I27" s="11"/>
    </row>
    <row r="28" spans="1:9" s="15" customFormat="1" ht="12" customHeight="1">
      <c r="A28" s="82" t="s">
        <v>3495</v>
      </c>
      <c r="B28" s="97">
        <v>33</v>
      </c>
      <c r="C28" s="97">
        <v>0</v>
      </c>
      <c r="D28" s="97">
        <v>1</v>
      </c>
      <c r="E28" s="65">
        <f t="shared" si="0"/>
        <v>34</v>
      </c>
      <c r="F28" s="41"/>
      <c r="G28" s="11"/>
      <c r="H28" s="11"/>
      <c r="I28" s="11"/>
    </row>
    <row r="29" spans="1:9" s="15" customFormat="1" ht="12" customHeight="1">
      <c r="A29" s="81" t="s">
        <v>3496</v>
      </c>
      <c r="B29" s="97">
        <v>19</v>
      </c>
      <c r="C29" s="97">
        <v>0</v>
      </c>
      <c r="D29" s="97">
        <v>0</v>
      </c>
      <c r="E29" s="65">
        <f t="shared" si="0"/>
        <v>19</v>
      </c>
      <c r="F29" s="41"/>
      <c r="G29" s="11"/>
      <c r="H29" s="11"/>
      <c r="I29" s="11"/>
    </row>
    <row r="30" spans="1:9" s="15" customFormat="1" ht="12" customHeight="1">
      <c r="A30" s="82" t="s">
        <v>3497</v>
      </c>
      <c r="B30" s="97">
        <v>84</v>
      </c>
      <c r="C30" s="97">
        <v>0</v>
      </c>
      <c r="D30" s="97">
        <v>0</v>
      </c>
      <c r="E30" s="65">
        <f t="shared" si="0"/>
        <v>84</v>
      </c>
      <c r="F30" s="41"/>
      <c r="G30" s="11"/>
      <c r="H30" s="11"/>
      <c r="I30" s="11"/>
    </row>
    <row r="31" spans="1:9" s="15" customFormat="1" ht="12" customHeight="1">
      <c r="A31" s="82" t="s">
        <v>3591</v>
      </c>
      <c r="B31" s="97">
        <v>213</v>
      </c>
      <c r="C31" s="97">
        <v>1</v>
      </c>
      <c r="D31" s="97">
        <v>0</v>
      </c>
      <c r="E31" s="65">
        <f t="shared" si="0"/>
        <v>214</v>
      </c>
      <c r="F31" s="41"/>
      <c r="G31" s="11"/>
      <c r="H31" s="11"/>
      <c r="I31" s="11"/>
    </row>
    <row r="32" spans="1:9" s="15" customFormat="1" ht="12" customHeight="1">
      <c r="A32" s="82" t="s">
        <v>3592</v>
      </c>
      <c r="B32" s="97">
        <v>84</v>
      </c>
      <c r="C32" s="97">
        <v>1</v>
      </c>
      <c r="D32" s="97">
        <v>0</v>
      </c>
      <c r="E32" s="65">
        <f t="shared" si="0"/>
        <v>85</v>
      </c>
      <c r="F32" s="41"/>
      <c r="G32" s="11"/>
      <c r="H32" s="11"/>
      <c r="I32" s="11"/>
    </row>
    <row r="33" spans="1:9" s="15" customFormat="1" ht="12" customHeight="1">
      <c r="A33" s="82" t="s">
        <v>3593</v>
      </c>
      <c r="B33" s="97">
        <v>107</v>
      </c>
      <c r="C33" s="97">
        <v>0</v>
      </c>
      <c r="D33" s="97">
        <v>0</v>
      </c>
      <c r="E33" s="65">
        <f t="shared" si="0"/>
        <v>107</v>
      </c>
      <c r="F33" s="41"/>
      <c r="G33" s="11"/>
      <c r="H33" s="11"/>
      <c r="I33" s="11"/>
    </row>
    <row r="34" spans="1:9" s="15" customFormat="1" ht="12" customHeight="1">
      <c r="A34" s="82" t="s">
        <v>3498</v>
      </c>
      <c r="B34" s="97">
        <v>19</v>
      </c>
      <c r="C34" s="97">
        <v>1</v>
      </c>
      <c r="D34" s="97">
        <v>0</v>
      </c>
      <c r="E34" s="65">
        <f t="shared" si="0"/>
        <v>20</v>
      </c>
      <c r="F34" s="41"/>
      <c r="G34" s="11"/>
      <c r="H34" s="11"/>
      <c r="I34" s="11"/>
    </row>
    <row r="35" spans="1:9" s="15" customFormat="1" ht="12" customHeight="1">
      <c r="A35" s="82" t="s">
        <v>3594</v>
      </c>
      <c r="B35" s="97">
        <v>778</v>
      </c>
      <c r="C35" s="97">
        <v>9</v>
      </c>
      <c r="D35" s="97">
        <v>0</v>
      </c>
      <c r="E35" s="65">
        <f t="shared" si="0"/>
        <v>787</v>
      </c>
      <c r="F35" s="40"/>
      <c r="G35" s="11"/>
      <c r="H35" s="11"/>
      <c r="I35" s="11"/>
    </row>
    <row r="36" spans="1:9" s="15" customFormat="1" ht="12" customHeight="1">
      <c r="A36" s="82" t="s">
        <v>3403</v>
      </c>
      <c r="B36" s="97">
        <v>36</v>
      </c>
      <c r="C36" s="97">
        <v>0</v>
      </c>
      <c r="D36" s="97">
        <v>0</v>
      </c>
      <c r="E36" s="65">
        <f t="shared" si="0"/>
        <v>36</v>
      </c>
      <c r="F36" s="41"/>
      <c r="G36" s="11"/>
      <c r="H36" s="11"/>
      <c r="I36" s="11"/>
    </row>
    <row r="37" spans="1:9" s="15" customFormat="1" ht="12" customHeight="1">
      <c r="A37" s="82" t="s">
        <v>3595</v>
      </c>
      <c r="B37" s="97">
        <v>18</v>
      </c>
      <c r="C37" s="97">
        <v>0</v>
      </c>
      <c r="D37" s="97">
        <v>0</v>
      </c>
      <c r="E37" s="65">
        <f t="shared" si="0"/>
        <v>18</v>
      </c>
      <c r="F37" s="41"/>
      <c r="G37" s="11"/>
      <c r="H37" s="11"/>
      <c r="I37" s="11"/>
    </row>
    <row r="38" spans="1:9" s="15" customFormat="1" ht="12" customHeight="1">
      <c r="A38" s="82" t="s">
        <v>3596</v>
      </c>
      <c r="B38" s="97">
        <v>2</v>
      </c>
      <c r="C38" s="97">
        <v>0</v>
      </c>
      <c r="D38" s="97">
        <v>0</v>
      </c>
      <c r="E38" s="65">
        <f t="shared" si="0"/>
        <v>2</v>
      </c>
      <c r="F38" s="41"/>
      <c r="G38" s="11"/>
      <c r="H38" s="11"/>
      <c r="I38" s="11"/>
    </row>
    <row r="39" spans="1:9" s="15" customFormat="1" ht="12" customHeight="1">
      <c r="A39" s="82" t="s">
        <v>3597</v>
      </c>
      <c r="B39" s="97">
        <v>36</v>
      </c>
      <c r="C39" s="97">
        <v>0</v>
      </c>
      <c r="D39" s="97">
        <v>0</v>
      </c>
      <c r="E39" s="65">
        <f t="shared" si="0"/>
        <v>36</v>
      </c>
      <c r="F39" s="41"/>
      <c r="G39" s="11"/>
      <c r="H39" s="11"/>
      <c r="I39" s="11"/>
    </row>
    <row r="40" spans="1:9" s="15" customFormat="1" ht="12" customHeight="1">
      <c r="A40" s="82" t="s">
        <v>3404</v>
      </c>
      <c r="B40" s="97">
        <v>298</v>
      </c>
      <c r="C40" s="97">
        <v>2</v>
      </c>
      <c r="D40" s="97">
        <v>0</v>
      </c>
      <c r="E40" s="65">
        <f t="shared" si="0"/>
        <v>300</v>
      </c>
      <c r="F40" s="41"/>
      <c r="G40" s="11"/>
      <c r="H40" s="11"/>
      <c r="I40" s="11"/>
    </row>
    <row r="41" spans="1:9" s="15" customFormat="1" ht="12" customHeight="1">
      <c r="A41" s="82" t="s">
        <v>3405</v>
      </c>
      <c r="B41" s="97">
        <v>43</v>
      </c>
      <c r="C41" s="97">
        <v>0</v>
      </c>
      <c r="D41" s="97">
        <v>0</v>
      </c>
      <c r="E41" s="65">
        <f t="shared" si="0"/>
        <v>43</v>
      </c>
      <c r="F41" s="41"/>
      <c r="G41" s="11"/>
      <c r="H41" s="11"/>
      <c r="I41" s="11"/>
    </row>
    <row r="42" spans="1:9" s="15" customFormat="1" ht="12" customHeight="1">
      <c r="A42" s="82" t="s">
        <v>3598</v>
      </c>
      <c r="B42" s="97">
        <v>219</v>
      </c>
      <c r="C42" s="97">
        <v>2</v>
      </c>
      <c r="D42" s="97">
        <v>1</v>
      </c>
      <c r="E42" s="65">
        <f t="shared" si="0"/>
        <v>222</v>
      </c>
      <c r="F42" s="41"/>
      <c r="G42" s="11"/>
      <c r="H42" s="11"/>
      <c r="I42" s="11"/>
    </row>
    <row r="43" spans="1:9" s="15" customFormat="1" ht="12" customHeight="1">
      <c r="A43" s="82" t="s">
        <v>3599</v>
      </c>
      <c r="B43" s="97">
        <v>19</v>
      </c>
      <c r="C43" s="97">
        <v>2</v>
      </c>
      <c r="D43" s="97">
        <v>0</v>
      </c>
      <c r="E43" s="65">
        <f t="shared" si="0"/>
        <v>21</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7"/>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 t="shared" ref="B9:D9" si="0">SUM(B11:B27)</f>
        <v>363</v>
      </c>
      <c r="C9" s="65">
        <f t="shared" si="0"/>
        <v>3</v>
      </c>
      <c r="D9" s="65">
        <f t="shared" si="0"/>
        <v>1</v>
      </c>
      <c r="E9" s="65">
        <f>SUM(E11:E27)</f>
        <v>367</v>
      </c>
      <c r="F9" s="10"/>
    </row>
    <row r="10" spans="1:9" s="8" customFormat="1" ht="9" customHeight="1">
      <c r="A10" s="62"/>
      <c r="B10" s="66"/>
      <c r="C10" s="66"/>
      <c r="D10" s="66"/>
      <c r="E10" s="65"/>
    </row>
    <row r="11" spans="1:9" s="88" customFormat="1" ht="12" customHeight="1">
      <c r="A11" s="82" t="s">
        <v>3263</v>
      </c>
      <c r="B11" s="97">
        <v>4</v>
      </c>
      <c r="C11" s="97">
        <v>0</v>
      </c>
      <c r="D11" s="97">
        <v>0</v>
      </c>
      <c r="E11" s="65">
        <f t="shared" ref="E11:E27" si="1">SUM(B11:D11)</f>
        <v>4</v>
      </c>
      <c r="F11" s="40"/>
      <c r="G11" s="15"/>
      <c r="H11" s="15"/>
      <c r="I11" s="15"/>
    </row>
    <row r="12" spans="1:9" s="88" customFormat="1" ht="12" customHeight="1">
      <c r="A12" s="93" t="s">
        <v>3488</v>
      </c>
      <c r="B12" s="97">
        <v>1</v>
      </c>
      <c r="C12" s="97">
        <v>0</v>
      </c>
      <c r="D12" s="97">
        <v>0</v>
      </c>
      <c r="E12" s="65">
        <f t="shared" si="1"/>
        <v>1</v>
      </c>
      <c r="F12" s="41"/>
      <c r="G12" s="15"/>
      <c r="H12" s="15"/>
      <c r="I12" s="15"/>
    </row>
    <row r="13" spans="1:9" s="88" customFormat="1" ht="12" customHeight="1">
      <c r="A13" s="93" t="s">
        <v>3587</v>
      </c>
      <c r="B13" s="97">
        <v>154</v>
      </c>
      <c r="C13" s="97">
        <v>2</v>
      </c>
      <c r="D13" s="97">
        <v>0</v>
      </c>
      <c r="E13" s="65">
        <f t="shared" si="1"/>
        <v>156</v>
      </c>
      <c r="F13" s="41"/>
      <c r="G13" s="15"/>
      <c r="H13" s="15"/>
      <c r="I13" s="15"/>
    </row>
    <row r="14" spans="1:9" s="88" customFormat="1" ht="12" customHeight="1">
      <c r="A14" s="82" t="s">
        <v>3588</v>
      </c>
      <c r="B14" s="97">
        <v>26</v>
      </c>
      <c r="C14" s="97">
        <v>0</v>
      </c>
      <c r="D14" s="97">
        <v>0</v>
      </c>
      <c r="E14" s="65">
        <f t="shared" si="1"/>
        <v>26</v>
      </c>
      <c r="F14" s="41"/>
      <c r="G14" s="15"/>
      <c r="H14" s="15"/>
      <c r="I14" s="15"/>
    </row>
    <row r="15" spans="1:9" s="88" customFormat="1" ht="12" customHeight="1">
      <c r="A15" s="93" t="s">
        <v>3402</v>
      </c>
      <c r="B15" s="97">
        <v>20</v>
      </c>
      <c r="C15" s="97">
        <v>0</v>
      </c>
      <c r="D15" s="97">
        <v>0</v>
      </c>
      <c r="E15" s="65">
        <f t="shared" si="1"/>
        <v>20</v>
      </c>
      <c r="F15" s="41"/>
      <c r="G15" s="15"/>
      <c r="H15" s="15"/>
      <c r="I15" s="15"/>
    </row>
    <row r="16" spans="1:9" s="88" customFormat="1" ht="12" customHeight="1">
      <c r="A16" s="93" t="s">
        <v>3431</v>
      </c>
      <c r="B16" s="97">
        <v>4</v>
      </c>
      <c r="C16" s="97">
        <v>0</v>
      </c>
      <c r="D16" s="97">
        <v>0</v>
      </c>
      <c r="E16" s="65">
        <f t="shared" si="1"/>
        <v>4</v>
      </c>
      <c r="F16" s="41"/>
      <c r="G16" s="15"/>
      <c r="H16" s="15"/>
      <c r="I16" s="15"/>
    </row>
    <row r="17" spans="1:9" s="15" customFormat="1" ht="12" customHeight="1">
      <c r="A17" s="93" t="s">
        <v>3589</v>
      </c>
      <c r="B17" s="97">
        <v>3</v>
      </c>
      <c r="C17" s="97">
        <v>0</v>
      </c>
      <c r="D17" s="97">
        <v>0</v>
      </c>
      <c r="E17" s="65">
        <f t="shared" si="1"/>
        <v>3</v>
      </c>
      <c r="F17" s="41"/>
      <c r="G17" s="11"/>
      <c r="H17" s="11"/>
      <c r="I17" s="11"/>
    </row>
    <row r="18" spans="1:9" s="15" customFormat="1" ht="12" customHeight="1">
      <c r="A18" s="93" t="s">
        <v>3494</v>
      </c>
      <c r="B18" s="97">
        <v>1</v>
      </c>
      <c r="C18" s="97">
        <v>0</v>
      </c>
      <c r="D18" s="97">
        <v>0</v>
      </c>
      <c r="E18" s="65">
        <f t="shared" si="1"/>
        <v>1</v>
      </c>
      <c r="F18" s="40"/>
      <c r="G18" s="11"/>
      <c r="H18" s="11"/>
      <c r="I18" s="11"/>
    </row>
    <row r="19" spans="1:9" s="15" customFormat="1" ht="12" customHeight="1">
      <c r="A19" s="82" t="s">
        <v>3497</v>
      </c>
      <c r="B19" s="97">
        <v>1</v>
      </c>
      <c r="C19" s="97">
        <v>0</v>
      </c>
      <c r="D19" s="97">
        <v>0</v>
      </c>
      <c r="E19" s="65">
        <f t="shared" si="1"/>
        <v>1</v>
      </c>
      <c r="F19" s="41"/>
      <c r="G19" s="11"/>
      <c r="H19" s="11"/>
      <c r="I19" s="11"/>
    </row>
    <row r="20" spans="1:9" s="15" customFormat="1" ht="12" customHeight="1">
      <c r="A20" s="82" t="s">
        <v>3498</v>
      </c>
      <c r="B20" s="97">
        <v>1</v>
      </c>
      <c r="C20" s="97">
        <v>0</v>
      </c>
      <c r="D20" s="97">
        <v>0</v>
      </c>
      <c r="E20" s="65">
        <f t="shared" si="1"/>
        <v>1</v>
      </c>
      <c r="F20" s="41"/>
      <c r="G20" s="11"/>
      <c r="H20" s="11"/>
      <c r="I20" s="11"/>
    </row>
    <row r="21" spans="1:9" s="15" customFormat="1" ht="12" customHeight="1">
      <c r="A21" s="93" t="s">
        <v>3594</v>
      </c>
      <c r="B21" s="251">
        <v>106</v>
      </c>
      <c r="C21" s="251">
        <v>1</v>
      </c>
      <c r="D21" s="251">
        <v>0</v>
      </c>
      <c r="E21" s="65">
        <f t="shared" si="1"/>
        <v>107</v>
      </c>
      <c r="F21" s="40"/>
      <c r="G21" s="11"/>
      <c r="H21" s="11"/>
      <c r="I21" s="11"/>
    </row>
    <row r="22" spans="1:9" s="15" customFormat="1" ht="12" customHeight="1">
      <c r="A22" s="93" t="s">
        <v>3403</v>
      </c>
      <c r="B22" s="251">
        <v>12</v>
      </c>
      <c r="C22" s="251">
        <v>0</v>
      </c>
      <c r="D22" s="251">
        <v>0</v>
      </c>
      <c r="E22" s="65">
        <f t="shared" si="1"/>
        <v>12</v>
      </c>
      <c r="F22" s="40"/>
      <c r="G22" s="11"/>
      <c r="H22" s="11"/>
      <c r="I22" s="11"/>
    </row>
    <row r="23" spans="1:9" s="15" customFormat="1" ht="12" customHeight="1">
      <c r="A23" s="93" t="s">
        <v>3597</v>
      </c>
      <c r="B23" s="251">
        <v>1</v>
      </c>
      <c r="C23" s="251">
        <v>0</v>
      </c>
      <c r="D23" s="251">
        <v>0</v>
      </c>
      <c r="E23" s="65">
        <f t="shared" si="1"/>
        <v>1</v>
      </c>
      <c r="F23" s="40"/>
      <c r="G23" s="11"/>
      <c r="H23" s="11"/>
      <c r="I23" s="11"/>
    </row>
    <row r="24" spans="1:9" s="15" customFormat="1" ht="12" customHeight="1">
      <c r="A24" s="93" t="s">
        <v>3404</v>
      </c>
      <c r="B24" s="251">
        <v>2</v>
      </c>
      <c r="C24" s="251">
        <v>0</v>
      </c>
      <c r="D24" s="251">
        <v>0</v>
      </c>
      <c r="E24" s="65">
        <f t="shared" si="1"/>
        <v>2</v>
      </c>
      <c r="F24" s="40"/>
      <c r="G24" s="11"/>
      <c r="H24" s="11"/>
      <c r="I24" s="11"/>
    </row>
    <row r="25" spans="1:9" s="15" customFormat="1" ht="12" customHeight="1">
      <c r="A25" s="93" t="s">
        <v>3405</v>
      </c>
      <c r="B25" s="251">
        <v>6</v>
      </c>
      <c r="C25" s="251">
        <v>0</v>
      </c>
      <c r="D25" s="251">
        <v>0</v>
      </c>
      <c r="E25" s="65">
        <f t="shared" si="1"/>
        <v>6</v>
      </c>
      <c r="F25" s="40"/>
      <c r="G25" s="11"/>
      <c r="H25" s="11"/>
      <c r="I25" s="11"/>
    </row>
    <row r="26" spans="1:9" s="15" customFormat="1" ht="12" customHeight="1">
      <c r="A26" s="93" t="s">
        <v>3598</v>
      </c>
      <c r="B26" s="251">
        <v>20</v>
      </c>
      <c r="C26" s="251">
        <v>0</v>
      </c>
      <c r="D26" s="251">
        <v>1</v>
      </c>
      <c r="E26" s="65">
        <f t="shared" si="1"/>
        <v>21</v>
      </c>
      <c r="F26" s="40"/>
      <c r="G26" s="11"/>
      <c r="H26" s="11"/>
      <c r="I26" s="11"/>
    </row>
    <row r="27" spans="1:9" s="15" customFormat="1" ht="12" customHeight="1">
      <c r="A27" s="93" t="s">
        <v>3599</v>
      </c>
      <c r="B27" s="251">
        <v>1</v>
      </c>
      <c r="C27" s="251">
        <v>0</v>
      </c>
      <c r="D27" s="251">
        <v>0</v>
      </c>
      <c r="E27" s="65">
        <f t="shared" si="1"/>
        <v>1</v>
      </c>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26" sqref="A26:XFD26"/>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SUM(B11:B56)</f>
        <v>3908</v>
      </c>
      <c r="C9" s="83">
        <f>SUM(C11:C56)</f>
        <v>38</v>
      </c>
      <c r="D9" s="83">
        <f>SUM(D11:D56)</f>
        <v>5</v>
      </c>
      <c r="E9" s="83">
        <f>SUM(E11:E56)</f>
        <v>3951</v>
      </c>
    </row>
    <row r="10" spans="1:9" s="8" customFormat="1" ht="9" customHeight="1">
      <c r="A10" s="62"/>
      <c r="B10" s="84"/>
      <c r="C10" s="84"/>
      <c r="D10" s="84"/>
      <c r="E10" s="65"/>
    </row>
    <row r="11" spans="1:9" s="88" customFormat="1" ht="12" customHeight="1">
      <c r="A11" s="81" t="s">
        <v>3263</v>
      </c>
      <c r="B11" s="96">
        <v>34</v>
      </c>
      <c r="C11" s="96">
        <v>3</v>
      </c>
      <c r="D11" s="96">
        <v>0</v>
      </c>
      <c r="E11" s="83">
        <f t="shared" ref="E11:E47" si="0">SUM(B11:D11)</f>
        <v>37</v>
      </c>
      <c r="F11" s="11"/>
      <c r="G11" s="11"/>
      <c r="H11" s="11"/>
      <c r="I11" s="11"/>
    </row>
    <row r="12" spans="1:9" s="88" customFormat="1" ht="12" customHeight="1">
      <c r="A12" s="81" t="s">
        <v>3600</v>
      </c>
      <c r="B12" s="96">
        <v>2</v>
      </c>
      <c r="C12" s="96">
        <v>0</v>
      </c>
      <c r="D12" s="96">
        <v>0</v>
      </c>
      <c r="E12" s="83">
        <f t="shared" si="0"/>
        <v>2</v>
      </c>
      <c r="F12" s="11"/>
      <c r="G12" s="11"/>
      <c r="H12" s="11"/>
      <c r="I12" s="11"/>
    </row>
    <row r="13" spans="1:9" s="88" customFormat="1" ht="12" customHeight="1">
      <c r="A13" s="81" t="s">
        <v>3601</v>
      </c>
      <c r="B13" s="96">
        <v>3</v>
      </c>
      <c r="C13" s="96">
        <v>0</v>
      </c>
      <c r="D13" s="96">
        <v>0</v>
      </c>
      <c r="E13" s="83">
        <f t="shared" si="0"/>
        <v>3</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3602</v>
      </c>
      <c r="B15" s="96">
        <v>4</v>
      </c>
      <c r="C15" s="96">
        <v>0</v>
      </c>
      <c r="D15" s="96">
        <v>0</v>
      </c>
      <c r="E15" s="83">
        <f t="shared" si="0"/>
        <v>4</v>
      </c>
      <c r="F15" s="11"/>
      <c r="G15" s="11"/>
      <c r="H15" s="11"/>
      <c r="I15" s="11"/>
    </row>
    <row r="16" spans="1:9" s="88" customFormat="1" ht="12" customHeight="1">
      <c r="A16" s="81" t="s">
        <v>3265</v>
      </c>
      <c r="B16" s="96">
        <v>25</v>
      </c>
      <c r="C16" s="96">
        <v>1</v>
      </c>
      <c r="D16" s="96">
        <v>0</v>
      </c>
      <c r="E16" s="83">
        <f t="shared" si="0"/>
        <v>26</v>
      </c>
      <c r="F16" s="11"/>
      <c r="G16" s="11"/>
      <c r="H16" s="11"/>
      <c r="I16" s="11"/>
    </row>
    <row r="17" spans="1:9" s="88" customFormat="1" ht="12" customHeight="1">
      <c r="A17" s="81" t="s">
        <v>3603</v>
      </c>
      <c r="B17" s="96">
        <v>7</v>
      </c>
      <c r="C17" s="96">
        <v>0</v>
      </c>
      <c r="D17" s="96">
        <v>0</v>
      </c>
      <c r="E17" s="83">
        <f t="shared" si="0"/>
        <v>7</v>
      </c>
      <c r="F17" s="11"/>
      <c r="G17" s="11"/>
      <c r="H17" s="11"/>
      <c r="I17" s="11"/>
    </row>
    <row r="18" spans="1:9" s="88" customFormat="1" ht="12" customHeight="1">
      <c r="A18" s="81" t="s">
        <v>3604</v>
      </c>
      <c r="B18" s="96">
        <v>38</v>
      </c>
      <c r="C18" s="96">
        <v>1</v>
      </c>
      <c r="D18" s="96">
        <v>0</v>
      </c>
      <c r="E18" s="83">
        <f t="shared" si="0"/>
        <v>39</v>
      </c>
      <c r="F18" s="11"/>
      <c r="G18" s="11"/>
      <c r="H18" s="11"/>
      <c r="I18" s="11"/>
    </row>
    <row r="19" spans="1:9" s="88" customFormat="1" ht="12" customHeight="1">
      <c r="A19" s="81" t="s">
        <v>3605</v>
      </c>
      <c r="B19" s="94">
        <v>2</v>
      </c>
      <c r="C19" s="94">
        <v>0</v>
      </c>
      <c r="D19" s="96">
        <v>0</v>
      </c>
      <c r="E19" s="83">
        <f t="shared" si="0"/>
        <v>2</v>
      </c>
      <c r="F19" s="11"/>
      <c r="G19" s="11"/>
      <c r="H19" s="11"/>
      <c r="I19" s="11"/>
    </row>
    <row r="20" spans="1:9" s="88" customFormat="1" ht="12" customHeight="1">
      <c r="A20" s="81" t="s">
        <v>3606</v>
      </c>
      <c r="B20" s="94">
        <v>131</v>
      </c>
      <c r="C20" s="94">
        <v>1</v>
      </c>
      <c r="D20" s="96">
        <v>0</v>
      </c>
      <c r="E20" s="83">
        <f t="shared" si="0"/>
        <v>132</v>
      </c>
      <c r="F20" s="11"/>
      <c r="G20" s="11"/>
      <c r="H20" s="11"/>
      <c r="I20" s="11"/>
    </row>
    <row r="21" spans="1:9" s="88" customFormat="1" ht="12" customHeight="1">
      <c r="A21" s="81" t="s">
        <v>3517</v>
      </c>
      <c r="B21" s="94">
        <v>12</v>
      </c>
      <c r="C21" s="94">
        <v>0</v>
      </c>
      <c r="D21" s="96">
        <v>0</v>
      </c>
      <c r="E21" s="83">
        <f t="shared" si="0"/>
        <v>12</v>
      </c>
      <c r="F21" s="11"/>
      <c r="G21" s="11"/>
      <c r="H21" s="11"/>
      <c r="I21" s="11"/>
    </row>
    <row r="22" spans="1:9" s="88" customFormat="1" ht="12" customHeight="1">
      <c r="A22" s="81" t="s">
        <v>3459</v>
      </c>
      <c r="B22" s="94">
        <v>22</v>
      </c>
      <c r="C22" s="94">
        <v>0</v>
      </c>
      <c r="D22" s="96">
        <v>0</v>
      </c>
      <c r="E22" s="83">
        <f t="shared" si="0"/>
        <v>22</v>
      </c>
      <c r="F22" s="11"/>
      <c r="G22" s="11"/>
      <c r="H22" s="11"/>
      <c r="I22" s="11"/>
    </row>
    <row r="23" spans="1:9" s="88" customFormat="1" ht="12" customHeight="1">
      <c r="A23" s="81" t="s">
        <v>3266</v>
      </c>
      <c r="B23" s="94">
        <v>39</v>
      </c>
      <c r="C23" s="94">
        <v>2</v>
      </c>
      <c r="D23" s="96">
        <v>0</v>
      </c>
      <c r="E23" s="83">
        <f t="shared" si="0"/>
        <v>41</v>
      </c>
      <c r="F23" s="11"/>
      <c r="G23" s="11"/>
      <c r="H23" s="11"/>
      <c r="I23" s="11"/>
    </row>
    <row r="24" spans="1:9" s="88" customFormat="1" ht="12" customHeight="1">
      <c r="A24" s="81" t="s">
        <v>3607</v>
      </c>
      <c r="B24" s="96">
        <v>57</v>
      </c>
      <c r="C24" s="96">
        <v>0</v>
      </c>
      <c r="D24" s="96">
        <v>0</v>
      </c>
      <c r="E24" s="83">
        <f t="shared" si="0"/>
        <v>57</v>
      </c>
      <c r="F24" s="11"/>
      <c r="G24" s="11"/>
      <c r="H24" s="11"/>
      <c r="I24" s="11"/>
    </row>
    <row r="25" spans="1:9" s="15" customFormat="1" ht="19.95" customHeight="1">
      <c r="A25" s="81" t="s">
        <v>3608</v>
      </c>
      <c r="B25" s="96">
        <v>23</v>
      </c>
      <c r="C25" s="96">
        <v>2</v>
      </c>
      <c r="D25" s="96">
        <v>1</v>
      </c>
      <c r="E25" s="83">
        <f t="shared" si="0"/>
        <v>26</v>
      </c>
      <c r="F25" s="11"/>
      <c r="G25" s="11"/>
      <c r="H25" s="11"/>
      <c r="I25" s="11"/>
    </row>
    <row r="26" spans="1:9" s="15" customFormat="1" ht="15.6" customHeight="1">
      <c r="A26" s="81" t="s">
        <v>3609</v>
      </c>
      <c r="B26" s="96">
        <v>53</v>
      </c>
      <c r="C26" s="96">
        <v>0</v>
      </c>
      <c r="D26" s="96">
        <v>0</v>
      </c>
      <c r="E26" s="83">
        <f t="shared" si="0"/>
        <v>53</v>
      </c>
      <c r="F26" s="11"/>
      <c r="G26" s="11"/>
      <c r="H26" s="11"/>
      <c r="I26" s="11"/>
    </row>
    <row r="27" spans="1:9" s="15" customFormat="1" ht="17.399999999999999" customHeight="1">
      <c r="A27" s="81" t="s">
        <v>3267</v>
      </c>
      <c r="B27" s="96">
        <v>39</v>
      </c>
      <c r="C27" s="96">
        <v>1</v>
      </c>
      <c r="D27" s="96">
        <v>0</v>
      </c>
      <c r="E27" s="83">
        <f t="shared" si="0"/>
        <v>40</v>
      </c>
      <c r="F27" s="11"/>
      <c r="G27" s="11"/>
      <c r="H27" s="11"/>
      <c r="I27" s="11"/>
    </row>
    <row r="28" spans="1:9" s="15" customFormat="1" ht="22.2" customHeight="1">
      <c r="A28" s="81" t="s">
        <v>3610</v>
      </c>
      <c r="B28" s="96">
        <v>57</v>
      </c>
      <c r="C28" s="96">
        <v>3</v>
      </c>
      <c r="D28" s="96">
        <v>0</v>
      </c>
      <c r="E28" s="83">
        <f t="shared" si="0"/>
        <v>60</v>
      </c>
      <c r="F28" s="11"/>
      <c r="G28" s="11"/>
      <c r="H28" s="11"/>
      <c r="I28" s="11"/>
    </row>
    <row r="29" spans="1:9" s="15" customFormat="1" ht="12" customHeight="1">
      <c r="A29" s="81" t="s">
        <v>3611</v>
      </c>
      <c r="B29" s="96">
        <v>92</v>
      </c>
      <c r="C29" s="96">
        <v>1</v>
      </c>
      <c r="D29" s="96">
        <v>1</v>
      </c>
      <c r="E29" s="83">
        <f t="shared" si="0"/>
        <v>94</v>
      </c>
      <c r="F29" s="11"/>
      <c r="G29" s="11"/>
      <c r="H29" s="11"/>
      <c r="I29" s="11"/>
    </row>
    <row r="30" spans="1:9" s="15" customFormat="1" ht="12" customHeight="1">
      <c r="A30" s="81" t="s">
        <v>3612</v>
      </c>
      <c r="B30" s="96">
        <v>181</v>
      </c>
      <c r="C30" s="96">
        <v>1</v>
      </c>
      <c r="D30" s="96">
        <v>0</v>
      </c>
      <c r="E30" s="83">
        <f t="shared" si="0"/>
        <v>182</v>
      </c>
      <c r="F30" s="11"/>
      <c r="G30" s="11"/>
      <c r="H30" s="11"/>
      <c r="I30" s="11"/>
    </row>
    <row r="31" spans="1:9" s="15" customFormat="1" ht="12" customHeight="1">
      <c r="A31" s="81" t="s">
        <v>3613</v>
      </c>
      <c r="B31" s="96">
        <v>290</v>
      </c>
      <c r="C31" s="96">
        <v>2</v>
      </c>
      <c r="D31" s="96">
        <v>0</v>
      </c>
      <c r="E31" s="83">
        <f t="shared" si="0"/>
        <v>292</v>
      </c>
      <c r="F31" s="11"/>
      <c r="G31" s="11"/>
      <c r="H31" s="11"/>
      <c r="I31" s="11"/>
    </row>
    <row r="32" spans="1:9" s="15" customFormat="1" ht="12" customHeight="1">
      <c r="A32" s="81" t="s">
        <v>3614</v>
      </c>
      <c r="B32" s="96">
        <v>2</v>
      </c>
      <c r="C32" s="96">
        <v>0</v>
      </c>
      <c r="D32" s="96">
        <v>0</v>
      </c>
      <c r="E32" s="83">
        <f t="shared" si="0"/>
        <v>2</v>
      </c>
      <c r="F32" s="11"/>
      <c r="G32" s="11"/>
      <c r="H32" s="11"/>
      <c r="I32" s="11"/>
    </row>
    <row r="33" spans="1:9" s="15" customFormat="1" ht="12" customHeight="1">
      <c r="A33" s="81" t="s">
        <v>3268</v>
      </c>
      <c r="B33" s="96">
        <v>52</v>
      </c>
      <c r="C33" s="96">
        <v>1</v>
      </c>
      <c r="D33" s="96">
        <v>0</v>
      </c>
      <c r="E33" s="83">
        <f t="shared" si="0"/>
        <v>53</v>
      </c>
      <c r="F33" s="11"/>
      <c r="G33" s="11"/>
      <c r="H33" s="11"/>
      <c r="I33" s="11"/>
    </row>
    <row r="34" spans="1:9" s="15" customFormat="1" ht="12" customHeight="1">
      <c r="A34" s="81" t="s">
        <v>3615</v>
      </c>
      <c r="B34" s="96">
        <v>139</v>
      </c>
      <c r="C34" s="96">
        <v>6</v>
      </c>
      <c r="D34" s="96">
        <v>0</v>
      </c>
      <c r="E34" s="83">
        <f t="shared" si="0"/>
        <v>145</v>
      </c>
      <c r="F34" s="11"/>
      <c r="G34" s="11"/>
      <c r="H34" s="11"/>
      <c r="I34" s="11"/>
    </row>
    <row r="35" spans="1:9" s="15" customFormat="1" ht="12" customHeight="1">
      <c r="A35" s="81" t="s">
        <v>3616</v>
      </c>
      <c r="B35" s="96">
        <v>443</v>
      </c>
      <c r="C35" s="96">
        <v>5</v>
      </c>
      <c r="D35" s="96">
        <v>0</v>
      </c>
      <c r="E35" s="83">
        <f t="shared" si="0"/>
        <v>448</v>
      </c>
      <c r="F35" s="11"/>
      <c r="G35" s="11"/>
      <c r="H35" s="11"/>
      <c r="I35" s="11"/>
    </row>
    <row r="36" spans="1:9" s="15" customFormat="1" ht="12" customHeight="1">
      <c r="A36" s="81" t="s">
        <v>3269</v>
      </c>
      <c r="B36" s="96">
        <v>32</v>
      </c>
      <c r="C36" s="96">
        <v>0</v>
      </c>
      <c r="D36" s="96">
        <v>0</v>
      </c>
      <c r="E36" s="83">
        <f t="shared" si="0"/>
        <v>32</v>
      </c>
      <c r="F36" s="11"/>
      <c r="G36" s="11"/>
      <c r="H36" s="11"/>
      <c r="I36" s="11"/>
    </row>
    <row r="37" spans="1:9" s="15" customFormat="1" ht="12" customHeight="1">
      <c r="A37" s="81" t="s">
        <v>3662</v>
      </c>
      <c r="B37" s="96">
        <v>3</v>
      </c>
      <c r="C37" s="96">
        <v>0</v>
      </c>
      <c r="D37" s="96">
        <v>0</v>
      </c>
      <c r="E37" s="83">
        <f t="shared" si="0"/>
        <v>3</v>
      </c>
      <c r="F37" s="11"/>
      <c r="G37" s="11"/>
      <c r="H37" s="11"/>
      <c r="I37" s="11"/>
    </row>
    <row r="38" spans="1:9" s="15" customFormat="1" ht="12" customHeight="1">
      <c r="A38" s="81" t="s">
        <v>3270</v>
      </c>
      <c r="B38" s="96">
        <v>36</v>
      </c>
      <c r="C38" s="96">
        <v>0</v>
      </c>
      <c r="D38" s="96">
        <v>0</v>
      </c>
      <c r="E38" s="83">
        <f t="shared" si="0"/>
        <v>36</v>
      </c>
      <c r="F38" s="11"/>
      <c r="G38" s="11"/>
      <c r="H38" s="11"/>
      <c r="I38" s="11"/>
    </row>
    <row r="39" spans="1:9" s="15" customFormat="1" ht="12" customHeight="1">
      <c r="A39" s="81" t="s">
        <v>3271</v>
      </c>
      <c r="B39" s="96">
        <v>37</v>
      </c>
      <c r="C39" s="96">
        <v>1</v>
      </c>
      <c r="D39" s="96">
        <v>0</v>
      </c>
      <c r="E39" s="83">
        <f t="shared" si="0"/>
        <v>38</v>
      </c>
      <c r="F39" s="11"/>
      <c r="G39" s="11"/>
      <c r="H39" s="11"/>
      <c r="I39" s="11"/>
    </row>
    <row r="40" spans="1:9" s="15" customFormat="1" ht="12" customHeight="1">
      <c r="A40" s="81" t="s">
        <v>3272</v>
      </c>
      <c r="B40" s="96">
        <v>710</v>
      </c>
      <c r="C40" s="96">
        <v>1</v>
      </c>
      <c r="D40" s="96">
        <v>0</v>
      </c>
      <c r="E40" s="83">
        <f t="shared" si="0"/>
        <v>711</v>
      </c>
      <c r="F40" s="11"/>
      <c r="G40" s="11"/>
      <c r="H40" s="11"/>
      <c r="I40" s="11"/>
    </row>
    <row r="41" spans="1:9" s="15" customFormat="1" ht="12" customHeight="1">
      <c r="A41" s="81" t="s">
        <v>3273</v>
      </c>
      <c r="B41" s="96">
        <v>113</v>
      </c>
      <c r="C41" s="96">
        <v>3</v>
      </c>
      <c r="D41" s="96">
        <v>0</v>
      </c>
      <c r="E41" s="83">
        <f t="shared" si="0"/>
        <v>116</v>
      </c>
      <c r="F41" s="11"/>
      <c r="G41" s="11"/>
      <c r="H41" s="11"/>
      <c r="I41" s="11"/>
    </row>
    <row r="42" spans="1:9" s="15" customFormat="1" ht="12" customHeight="1">
      <c r="A42" s="81" t="s">
        <v>3274</v>
      </c>
      <c r="B42" s="96">
        <v>475</v>
      </c>
      <c r="C42" s="96">
        <v>0</v>
      </c>
      <c r="D42" s="96">
        <v>0</v>
      </c>
      <c r="E42" s="83">
        <f t="shared" si="0"/>
        <v>475</v>
      </c>
      <c r="F42" s="11"/>
      <c r="G42" s="11"/>
      <c r="H42" s="11"/>
      <c r="I42" s="11"/>
    </row>
    <row r="43" spans="1:9" s="15" customFormat="1" ht="12" customHeight="1">
      <c r="A43" s="81" t="s">
        <v>3275</v>
      </c>
      <c r="B43" s="96">
        <v>201</v>
      </c>
      <c r="C43" s="96">
        <v>1</v>
      </c>
      <c r="D43" s="96">
        <v>0</v>
      </c>
      <c r="E43" s="83">
        <f t="shared" si="0"/>
        <v>202</v>
      </c>
      <c r="F43" s="11"/>
      <c r="G43" s="11"/>
      <c r="H43" s="11"/>
      <c r="I43" s="11"/>
    </row>
    <row r="44" spans="1:9" s="15" customFormat="1" ht="12" customHeight="1">
      <c r="A44" s="81" t="s">
        <v>3276</v>
      </c>
      <c r="B44" s="96">
        <v>119</v>
      </c>
      <c r="C44" s="96">
        <v>0</v>
      </c>
      <c r="D44" s="96">
        <v>0</v>
      </c>
      <c r="E44" s="83">
        <f t="shared" si="0"/>
        <v>119</v>
      </c>
      <c r="F44" s="11"/>
      <c r="G44" s="11"/>
      <c r="H44" s="11"/>
      <c r="I44" s="11"/>
    </row>
    <row r="45" spans="1:9" s="15" customFormat="1" ht="16.2" customHeight="1">
      <c r="A45" s="81" t="s">
        <v>3277</v>
      </c>
      <c r="B45" s="96">
        <v>106</v>
      </c>
      <c r="C45" s="96">
        <v>0</v>
      </c>
      <c r="D45" s="96">
        <v>0</v>
      </c>
      <c r="E45" s="83">
        <f t="shared" si="0"/>
        <v>106</v>
      </c>
      <c r="F45" s="11"/>
      <c r="G45" s="11"/>
      <c r="H45" s="11"/>
      <c r="I45" s="11"/>
    </row>
    <row r="46" spans="1:9" s="15" customFormat="1" ht="16.8" customHeight="1">
      <c r="A46" s="81" t="s">
        <v>3617</v>
      </c>
      <c r="B46" s="96">
        <v>139</v>
      </c>
      <c r="C46" s="96">
        <v>1</v>
      </c>
      <c r="D46" s="96">
        <v>0</v>
      </c>
      <c r="E46" s="83">
        <f t="shared" si="0"/>
        <v>140</v>
      </c>
      <c r="F46" s="11"/>
      <c r="G46" s="11"/>
      <c r="H46" s="11"/>
      <c r="I46" s="11"/>
    </row>
    <row r="47" spans="1:9" s="15" customFormat="1" ht="12" customHeight="1">
      <c r="A47" s="81" t="s">
        <v>3278</v>
      </c>
      <c r="B47" s="96">
        <v>93</v>
      </c>
      <c r="C47" s="96">
        <v>0</v>
      </c>
      <c r="D47" s="96">
        <v>0</v>
      </c>
      <c r="E47" s="83">
        <f t="shared" si="0"/>
        <v>93</v>
      </c>
      <c r="F47" s="11"/>
      <c r="G47" s="11"/>
      <c r="H47" s="11"/>
      <c r="I47" s="11"/>
    </row>
    <row r="48" spans="1:9" s="15" customFormat="1" ht="12" customHeight="1">
      <c r="A48" s="81" t="s">
        <v>3461</v>
      </c>
      <c r="B48" s="96">
        <v>13</v>
      </c>
      <c r="C48" s="96">
        <v>0</v>
      </c>
      <c r="D48" s="96">
        <v>0</v>
      </c>
      <c r="E48" s="83">
        <f t="shared" ref="E48:E54" si="1">SUM(B48:D48)</f>
        <v>13</v>
      </c>
      <c r="F48" s="11"/>
      <c r="G48" s="11"/>
      <c r="H48" s="11"/>
      <c r="I48" s="11"/>
    </row>
    <row r="49" spans="1:9" s="15" customFormat="1" ht="12" customHeight="1">
      <c r="A49" s="81" t="s">
        <v>3618</v>
      </c>
      <c r="B49" s="96">
        <v>2</v>
      </c>
      <c r="C49" s="96">
        <v>0</v>
      </c>
      <c r="D49" s="96">
        <v>0</v>
      </c>
      <c r="E49" s="83">
        <f t="shared" si="1"/>
        <v>2</v>
      </c>
      <c r="F49" s="11"/>
      <c r="G49" s="11"/>
      <c r="H49" s="11"/>
      <c r="I49" s="11"/>
    </row>
    <row r="50" spans="1:9" s="15" customFormat="1" ht="21.6" customHeight="1">
      <c r="A50" s="81" t="s">
        <v>3619</v>
      </c>
      <c r="B50" s="96">
        <v>33</v>
      </c>
      <c r="C50" s="96">
        <v>0</v>
      </c>
      <c r="D50" s="96">
        <v>0</v>
      </c>
      <c r="E50" s="83">
        <f t="shared" si="1"/>
        <v>33</v>
      </c>
      <c r="F50" s="11"/>
      <c r="G50" s="11"/>
      <c r="H50" s="11"/>
      <c r="I50" s="11"/>
    </row>
    <row r="51" spans="1:9" s="15" customFormat="1" ht="12" customHeight="1">
      <c r="A51" s="81" t="s">
        <v>3620</v>
      </c>
      <c r="B51" s="96">
        <v>6</v>
      </c>
      <c r="C51" s="96">
        <v>0</v>
      </c>
      <c r="D51" s="96">
        <v>0</v>
      </c>
      <c r="E51" s="83">
        <f t="shared" si="1"/>
        <v>6</v>
      </c>
      <c r="F51" s="11"/>
      <c r="G51" s="11"/>
      <c r="H51" s="11"/>
      <c r="I51" s="11"/>
    </row>
    <row r="52" spans="1:9" s="15" customFormat="1" ht="12" customHeight="1">
      <c r="A52" s="81" t="s">
        <v>3518</v>
      </c>
      <c r="B52" s="96">
        <v>2</v>
      </c>
      <c r="C52" s="96">
        <v>0</v>
      </c>
      <c r="D52" s="96">
        <v>0</v>
      </c>
      <c r="E52" s="83">
        <f t="shared" si="1"/>
        <v>2</v>
      </c>
      <c r="F52" s="11"/>
      <c r="G52" s="11"/>
      <c r="H52" s="11"/>
      <c r="I52" s="11"/>
    </row>
    <row r="53" spans="1:9" s="15" customFormat="1" ht="12" customHeight="1">
      <c r="A53" s="81" t="s">
        <v>3519</v>
      </c>
      <c r="B53" s="97">
        <v>8</v>
      </c>
      <c r="C53" s="97">
        <v>0</v>
      </c>
      <c r="D53" s="97">
        <v>0</v>
      </c>
      <c r="E53" s="83">
        <f t="shared" si="1"/>
        <v>8</v>
      </c>
      <c r="F53" s="11"/>
      <c r="G53" s="11"/>
      <c r="H53" s="11"/>
      <c r="I53" s="11"/>
    </row>
    <row r="54" spans="1:9" s="15" customFormat="1" ht="12" customHeight="1">
      <c r="A54" s="81" t="s">
        <v>3279</v>
      </c>
      <c r="B54" s="97">
        <v>31</v>
      </c>
      <c r="C54" s="97">
        <v>0</v>
      </c>
      <c r="D54" s="97">
        <v>3</v>
      </c>
      <c r="E54" s="83">
        <f t="shared" si="1"/>
        <v>34</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1" sqref="A11:D39"/>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SUM(B11:B50)</f>
        <v>363</v>
      </c>
      <c r="C9" s="83">
        <f>SUM(C11:C50)</f>
        <v>3</v>
      </c>
      <c r="D9" s="83">
        <f>SUM(D11:D50)</f>
        <v>1</v>
      </c>
      <c r="E9" s="83">
        <f>SUM(E11:E50)</f>
        <v>367</v>
      </c>
    </row>
    <row r="10" spans="1:9" s="8" customFormat="1" ht="9" customHeight="1">
      <c r="A10" s="62"/>
      <c r="B10" s="84"/>
      <c r="C10" s="84"/>
      <c r="D10" s="84"/>
      <c r="E10" s="65"/>
    </row>
    <row r="11" spans="1:9" s="88" customFormat="1" ht="12" customHeight="1">
      <c r="A11" s="81" t="s">
        <v>3263</v>
      </c>
      <c r="B11" s="96">
        <v>4</v>
      </c>
      <c r="C11" s="96">
        <v>0</v>
      </c>
      <c r="D11" s="96">
        <v>0</v>
      </c>
      <c r="E11" s="65">
        <f t="shared" ref="E11:E27" si="0">SUM(B11:D11)</f>
        <v>4</v>
      </c>
      <c r="F11" s="11"/>
      <c r="G11" s="11"/>
      <c r="H11" s="11"/>
      <c r="I11" s="11"/>
    </row>
    <row r="12" spans="1:9" s="88" customFormat="1" ht="12" customHeight="1">
      <c r="A12" s="81" t="s">
        <v>3459</v>
      </c>
      <c r="B12" s="96">
        <v>3</v>
      </c>
      <c r="C12" s="96">
        <v>0</v>
      </c>
      <c r="D12" s="96">
        <v>0</v>
      </c>
      <c r="E12" s="65">
        <f t="shared" si="0"/>
        <v>3</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3608</v>
      </c>
      <c r="B14" s="96">
        <v>5</v>
      </c>
      <c r="C14" s="96">
        <v>0</v>
      </c>
      <c r="D14" s="96">
        <v>0</v>
      </c>
      <c r="E14" s="65">
        <f t="shared" si="0"/>
        <v>5</v>
      </c>
      <c r="F14" s="11"/>
      <c r="G14" s="11"/>
      <c r="H14" s="11"/>
      <c r="I14" s="11"/>
    </row>
    <row r="15" spans="1:9" s="88" customFormat="1" ht="21.6" customHeight="1">
      <c r="A15" s="81" t="s">
        <v>3609</v>
      </c>
      <c r="B15" s="96">
        <v>4</v>
      </c>
      <c r="C15" s="96">
        <v>0</v>
      </c>
      <c r="D15" s="96">
        <v>0</v>
      </c>
      <c r="E15" s="65">
        <f t="shared" si="0"/>
        <v>4</v>
      </c>
      <c r="F15" s="11"/>
      <c r="G15" s="11"/>
      <c r="H15" s="11"/>
      <c r="I15" s="11"/>
    </row>
    <row r="16" spans="1:9" s="88" customFormat="1" ht="12" customHeight="1">
      <c r="A16" s="81" t="s">
        <v>3267</v>
      </c>
      <c r="B16" s="96">
        <v>3</v>
      </c>
      <c r="C16" s="96">
        <v>0</v>
      </c>
      <c r="D16" s="96">
        <v>0</v>
      </c>
      <c r="E16" s="65">
        <f t="shared" si="0"/>
        <v>3</v>
      </c>
      <c r="F16" s="11"/>
      <c r="G16" s="11"/>
      <c r="H16" s="11"/>
      <c r="I16" s="11"/>
    </row>
    <row r="17" spans="1:9" s="88" customFormat="1" ht="21.6" customHeight="1">
      <c r="A17" s="81" t="s">
        <v>3610</v>
      </c>
      <c r="B17" s="96">
        <v>2</v>
      </c>
      <c r="C17" s="96">
        <v>0</v>
      </c>
      <c r="D17" s="96">
        <v>0</v>
      </c>
      <c r="E17" s="65">
        <f t="shared" si="0"/>
        <v>2</v>
      </c>
      <c r="F17" s="11"/>
      <c r="G17" s="11"/>
      <c r="H17" s="11"/>
      <c r="I17" s="11"/>
    </row>
    <row r="18" spans="1:9" s="88" customFormat="1" ht="21.6" customHeight="1">
      <c r="A18" s="81" t="s">
        <v>3611</v>
      </c>
      <c r="B18" s="96">
        <v>116</v>
      </c>
      <c r="C18" s="96">
        <v>1</v>
      </c>
      <c r="D18" s="96">
        <v>0</v>
      </c>
      <c r="E18" s="65">
        <f t="shared" si="0"/>
        <v>117</v>
      </c>
      <c r="F18" s="11"/>
      <c r="G18" s="11"/>
      <c r="H18" s="11"/>
      <c r="I18" s="11"/>
    </row>
    <row r="19" spans="1:9" s="88" customFormat="1" ht="13.95" customHeight="1">
      <c r="A19" s="81" t="s">
        <v>3612</v>
      </c>
      <c r="B19" s="96">
        <v>4</v>
      </c>
      <c r="C19" s="96">
        <v>1</v>
      </c>
      <c r="D19" s="96">
        <v>0</v>
      </c>
      <c r="E19" s="65">
        <f t="shared" si="0"/>
        <v>5</v>
      </c>
      <c r="F19" s="11"/>
      <c r="G19" s="11"/>
      <c r="H19" s="11"/>
      <c r="I19" s="11"/>
    </row>
    <row r="20" spans="1:9" s="88" customFormat="1" ht="25.2" customHeight="1">
      <c r="A20" s="81" t="s">
        <v>3613</v>
      </c>
      <c r="B20" s="96">
        <v>8</v>
      </c>
      <c r="C20" s="96">
        <v>0</v>
      </c>
      <c r="D20" s="96">
        <v>0</v>
      </c>
      <c r="E20" s="65">
        <f t="shared" si="0"/>
        <v>8</v>
      </c>
      <c r="F20" s="11"/>
      <c r="G20" s="11"/>
      <c r="H20" s="11"/>
      <c r="I20" s="11"/>
    </row>
    <row r="21" spans="1:9" s="88" customFormat="1" ht="12" customHeight="1">
      <c r="A21" s="81" t="s">
        <v>3268</v>
      </c>
      <c r="B21" s="96">
        <v>10</v>
      </c>
      <c r="C21" s="96">
        <v>0</v>
      </c>
      <c r="D21" s="96">
        <v>0</v>
      </c>
      <c r="E21" s="65">
        <f t="shared" si="0"/>
        <v>10</v>
      </c>
      <c r="F21" s="11"/>
      <c r="G21" s="11"/>
      <c r="H21" s="11"/>
      <c r="I21" s="11"/>
    </row>
    <row r="22" spans="1:9" s="88" customFormat="1" ht="12" customHeight="1">
      <c r="A22" s="81" t="s">
        <v>3615</v>
      </c>
      <c r="B22" s="96">
        <v>9</v>
      </c>
      <c r="C22" s="96">
        <v>0</v>
      </c>
      <c r="D22" s="96">
        <v>0</v>
      </c>
      <c r="E22" s="65">
        <f t="shared" si="0"/>
        <v>9</v>
      </c>
      <c r="F22" s="11"/>
      <c r="G22" s="11"/>
      <c r="H22" s="11"/>
      <c r="I22" s="11"/>
    </row>
    <row r="23" spans="1:9" s="88" customFormat="1" ht="12" customHeight="1">
      <c r="A23" s="81" t="s">
        <v>3616</v>
      </c>
      <c r="B23" s="96">
        <v>93</v>
      </c>
      <c r="C23" s="96">
        <v>0</v>
      </c>
      <c r="D23" s="96">
        <v>0</v>
      </c>
      <c r="E23" s="65">
        <f t="shared" si="0"/>
        <v>93</v>
      </c>
      <c r="F23" s="11"/>
      <c r="G23" s="11"/>
      <c r="H23" s="11"/>
      <c r="I23" s="11"/>
    </row>
    <row r="24" spans="1:9" s="88" customFormat="1" ht="12" customHeight="1">
      <c r="A24" s="81" t="s">
        <v>3269</v>
      </c>
      <c r="B24" s="96">
        <v>3</v>
      </c>
      <c r="C24" s="96">
        <v>0</v>
      </c>
      <c r="D24" s="96">
        <v>0</v>
      </c>
      <c r="E24" s="65">
        <f t="shared" si="0"/>
        <v>3</v>
      </c>
      <c r="F24" s="11"/>
      <c r="G24" s="11"/>
      <c r="H24" s="11"/>
      <c r="I24" s="11"/>
    </row>
    <row r="25" spans="1:9" s="88" customFormat="1" ht="12" customHeight="1">
      <c r="A25" s="81" t="s">
        <v>3662</v>
      </c>
      <c r="B25" s="96">
        <v>1</v>
      </c>
      <c r="C25" s="96">
        <v>0</v>
      </c>
      <c r="D25" s="96">
        <v>0</v>
      </c>
      <c r="E25" s="65">
        <f t="shared" si="0"/>
        <v>1</v>
      </c>
      <c r="F25" s="11"/>
      <c r="G25" s="11"/>
      <c r="H25" s="11"/>
      <c r="I25" s="11"/>
    </row>
    <row r="26" spans="1:9" s="88" customFormat="1" ht="12" customHeight="1">
      <c r="A26" s="81" t="s">
        <v>3270</v>
      </c>
      <c r="B26" s="96">
        <v>1</v>
      </c>
      <c r="C26" s="96">
        <v>0</v>
      </c>
      <c r="D26" s="96">
        <v>0</v>
      </c>
      <c r="E26" s="65">
        <f t="shared" si="0"/>
        <v>1</v>
      </c>
      <c r="F26" s="11"/>
      <c r="G26" s="11"/>
      <c r="H26" s="11"/>
      <c r="I26" s="11"/>
    </row>
    <row r="27" spans="1:9" s="88" customFormat="1" ht="12" customHeight="1">
      <c r="A27" s="81" t="s">
        <v>3271</v>
      </c>
      <c r="B27" s="96">
        <v>9</v>
      </c>
      <c r="C27" s="96">
        <v>1</v>
      </c>
      <c r="D27" s="96">
        <v>0</v>
      </c>
      <c r="E27" s="65">
        <f t="shared" si="0"/>
        <v>10</v>
      </c>
      <c r="F27" s="11"/>
      <c r="G27" s="11"/>
      <c r="H27" s="11"/>
      <c r="I27" s="11"/>
    </row>
    <row r="28" spans="1:9" s="88" customFormat="1" ht="12" customHeight="1">
      <c r="A28" s="81" t="s">
        <v>3272</v>
      </c>
      <c r="B28" s="96">
        <v>38</v>
      </c>
      <c r="C28" s="96">
        <v>0</v>
      </c>
      <c r="D28" s="96">
        <v>0</v>
      </c>
      <c r="E28" s="65">
        <f t="shared" ref="E28:E39" si="1">SUM(B28:D28)</f>
        <v>38</v>
      </c>
      <c r="F28" s="11"/>
      <c r="G28" s="11"/>
      <c r="H28" s="11"/>
      <c r="I28" s="11"/>
    </row>
    <row r="29" spans="1:9" s="88" customFormat="1" ht="12" customHeight="1">
      <c r="A29" s="81" t="s">
        <v>3273</v>
      </c>
      <c r="B29" s="96">
        <v>9</v>
      </c>
      <c r="C29" s="96">
        <v>0</v>
      </c>
      <c r="D29" s="96">
        <v>0</v>
      </c>
      <c r="E29" s="65">
        <f t="shared" si="1"/>
        <v>9</v>
      </c>
      <c r="F29" s="11"/>
      <c r="G29" s="11"/>
      <c r="H29" s="11"/>
      <c r="I29" s="11"/>
    </row>
    <row r="30" spans="1:9" s="88" customFormat="1" ht="12" customHeight="1">
      <c r="A30" s="81" t="s">
        <v>3274</v>
      </c>
      <c r="B30" s="96">
        <v>1</v>
      </c>
      <c r="C30" s="96">
        <v>0</v>
      </c>
      <c r="D30" s="96">
        <v>0</v>
      </c>
      <c r="E30" s="65">
        <f t="shared" si="1"/>
        <v>1</v>
      </c>
      <c r="F30" s="11"/>
      <c r="G30" s="11"/>
      <c r="H30" s="11"/>
      <c r="I30" s="11"/>
    </row>
    <row r="31" spans="1:9" s="88" customFormat="1" ht="12" customHeight="1">
      <c r="A31" s="81" t="s">
        <v>3275</v>
      </c>
      <c r="B31" s="96">
        <v>7</v>
      </c>
      <c r="C31" s="96">
        <v>0</v>
      </c>
      <c r="D31" s="96">
        <v>0</v>
      </c>
      <c r="E31" s="65">
        <f t="shared" si="1"/>
        <v>7</v>
      </c>
      <c r="F31" s="11"/>
      <c r="G31" s="11"/>
      <c r="H31" s="11"/>
      <c r="I31" s="11"/>
    </row>
    <row r="32" spans="1:9" s="88" customFormat="1" ht="12" customHeight="1">
      <c r="A32" s="81" t="s">
        <v>3276</v>
      </c>
      <c r="B32" s="96">
        <v>1</v>
      </c>
      <c r="C32" s="96">
        <v>0</v>
      </c>
      <c r="D32" s="96">
        <v>0</v>
      </c>
      <c r="E32" s="65">
        <f t="shared" si="1"/>
        <v>1</v>
      </c>
      <c r="F32" s="11"/>
      <c r="G32" s="11"/>
      <c r="H32" s="11"/>
      <c r="I32" s="11"/>
    </row>
    <row r="33" spans="1:9" s="88" customFormat="1" ht="12" customHeight="1">
      <c r="A33" s="81" t="s">
        <v>3617</v>
      </c>
      <c r="B33" s="96">
        <v>10</v>
      </c>
      <c r="C33" s="96">
        <v>0</v>
      </c>
      <c r="D33" s="96">
        <v>0</v>
      </c>
      <c r="E33" s="65">
        <f t="shared" si="1"/>
        <v>10</v>
      </c>
      <c r="F33" s="11"/>
      <c r="G33" s="11"/>
      <c r="H33" s="11"/>
      <c r="I33" s="11"/>
    </row>
    <row r="34" spans="1:9" s="88" customFormat="1" ht="12" customHeight="1">
      <c r="A34" s="81" t="s">
        <v>3278</v>
      </c>
      <c r="B34" s="96">
        <v>2</v>
      </c>
      <c r="C34" s="96">
        <v>0</v>
      </c>
      <c r="D34" s="96">
        <v>0</v>
      </c>
      <c r="E34" s="65">
        <f t="shared" si="1"/>
        <v>2</v>
      </c>
      <c r="F34" s="11"/>
      <c r="G34" s="11"/>
      <c r="H34" s="11"/>
      <c r="I34" s="11"/>
    </row>
    <row r="35" spans="1:9" s="88" customFormat="1" ht="21" customHeight="1">
      <c r="A35" s="81" t="s">
        <v>3461</v>
      </c>
      <c r="B35" s="96">
        <v>2</v>
      </c>
      <c r="C35" s="96">
        <v>0</v>
      </c>
      <c r="D35" s="96">
        <v>0</v>
      </c>
      <c r="E35" s="65">
        <f t="shared" si="1"/>
        <v>2</v>
      </c>
      <c r="F35" s="11"/>
      <c r="G35" s="11"/>
      <c r="H35" s="11"/>
      <c r="I35" s="11"/>
    </row>
    <row r="36" spans="1:9" s="88" customFormat="1" ht="25.2" customHeight="1">
      <c r="A36" s="81" t="s">
        <v>3620</v>
      </c>
      <c r="B36" s="96">
        <v>3</v>
      </c>
      <c r="C36" s="96">
        <v>0</v>
      </c>
      <c r="D36" s="96">
        <v>0</v>
      </c>
      <c r="E36" s="65">
        <f t="shared" si="1"/>
        <v>3</v>
      </c>
      <c r="F36" s="11"/>
      <c r="G36" s="11"/>
      <c r="H36" s="11"/>
      <c r="I36" s="11"/>
    </row>
    <row r="37" spans="1:9" s="88" customFormat="1" ht="25.2" customHeight="1">
      <c r="A37" s="81" t="s">
        <v>3518</v>
      </c>
      <c r="B37" s="96">
        <v>1</v>
      </c>
      <c r="C37" s="96">
        <v>0</v>
      </c>
      <c r="D37" s="96">
        <v>0</v>
      </c>
      <c r="E37" s="65">
        <f t="shared" si="1"/>
        <v>1</v>
      </c>
      <c r="F37" s="11"/>
      <c r="G37" s="11"/>
      <c r="H37" s="11"/>
      <c r="I37" s="11"/>
    </row>
    <row r="38" spans="1:9" s="88" customFormat="1" ht="25.2" customHeight="1">
      <c r="A38" s="81" t="s">
        <v>3519</v>
      </c>
      <c r="B38" s="96">
        <v>2</v>
      </c>
      <c r="C38" s="96">
        <v>0</v>
      </c>
      <c r="D38" s="96">
        <v>0</v>
      </c>
      <c r="E38" s="65">
        <f t="shared" si="1"/>
        <v>2</v>
      </c>
      <c r="F38" s="11"/>
      <c r="G38" s="11"/>
      <c r="H38" s="11"/>
      <c r="I38" s="11"/>
    </row>
    <row r="39" spans="1:9" s="88" customFormat="1" ht="25.2" customHeight="1">
      <c r="A39" s="81" t="s">
        <v>3279</v>
      </c>
      <c r="B39" s="96">
        <v>10</v>
      </c>
      <c r="C39" s="96">
        <v>0</v>
      </c>
      <c r="D39" s="96">
        <v>1</v>
      </c>
      <c r="E39" s="65">
        <f t="shared" si="1"/>
        <v>11</v>
      </c>
      <c r="F39" s="11"/>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topLeftCell="B1" zoomScaleNormal="100" workbookViewId="0">
      <pane ySplit="8" topLeftCell="A15" activePane="bottomLeft" state="frozen"/>
      <selection pane="bottomLeft" activeCell="F19" sqref="F19"/>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114">
        <f>SUM(B11:B50)</f>
        <v>3908</v>
      </c>
      <c r="C9" s="114">
        <f>SUM(C11:C50)</f>
        <v>38</v>
      </c>
      <c r="D9" s="114">
        <f>SUM(D11:D50)</f>
        <v>5</v>
      </c>
      <c r="E9" s="114">
        <f>SUM(E11:E50)</f>
        <v>3951</v>
      </c>
      <c r="F9" s="10"/>
    </row>
    <row r="10" spans="1:9" s="8" customFormat="1" ht="9" customHeight="1">
      <c r="A10" s="62"/>
      <c r="B10" s="116"/>
      <c r="C10" s="116"/>
      <c r="D10" s="116"/>
      <c r="E10" s="114"/>
    </row>
    <row r="11" spans="1:9" s="88" customFormat="1" ht="12.6" customHeight="1">
      <c r="A11" s="81" t="s">
        <v>3263</v>
      </c>
      <c r="B11" s="145">
        <v>11</v>
      </c>
      <c r="C11" s="145">
        <v>1</v>
      </c>
      <c r="D11" s="145">
        <v>0</v>
      </c>
      <c r="E11" s="114">
        <f t="shared" ref="E11:E46" si="0">SUM(B11:D11)</f>
        <v>12</v>
      </c>
      <c r="F11" s="40"/>
      <c r="G11" s="11"/>
      <c r="H11" s="11"/>
      <c r="I11" s="11"/>
    </row>
    <row r="12" spans="1:9" s="88" customFormat="1" ht="12.6" customHeight="1">
      <c r="A12" s="81" t="s">
        <v>3669</v>
      </c>
      <c r="B12" s="145">
        <v>1</v>
      </c>
      <c r="C12" s="145">
        <v>0</v>
      </c>
      <c r="D12" s="145">
        <v>0</v>
      </c>
      <c r="E12" s="114">
        <f t="shared" si="0"/>
        <v>1</v>
      </c>
      <c r="F12" s="41"/>
      <c r="G12" s="11"/>
      <c r="H12" s="11"/>
      <c r="I12" s="11"/>
    </row>
    <row r="13" spans="1:9" s="88" customFormat="1" ht="12.6" customHeight="1">
      <c r="A13" s="81" t="s">
        <v>3510</v>
      </c>
      <c r="B13" s="145">
        <v>5</v>
      </c>
      <c r="C13" s="145">
        <v>0</v>
      </c>
      <c r="D13" s="145">
        <v>0</v>
      </c>
      <c r="E13" s="114">
        <f t="shared" si="0"/>
        <v>5</v>
      </c>
      <c r="F13" s="41"/>
      <c r="G13" s="11"/>
      <c r="H13" s="11"/>
      <c r="I13" s="11"/>
    </row>
    <row r="14" spans="1:9" s="88" customFormat="1" ht="12.6" customHeight="1">
      <c r="A14" s="81" t="s">
        <v>3621</v>
      </c>
      <c r="B14" s="145">
        <v>31</v>
      </c>
      <c r="C14" s="145">
        <v>1</v>
      </c>
      <c r="D14" s="145">
        <v>0</v>
      </c>
      <c r="E14" s="114">
        <f t="shared" si="0"/>
        <v>32</v>
      </c>
      <c r="F14" s="41"/>
      <c r="G14" s="11"/>
      <c r="H14" s="11"/>
      <c r="I14" s="11"/>
    </row>
    <row r="15" spans="1:9" s="88" customFormat="1" ht="12.6" customHeight="1">
      <c r="A15" s="81" t="s">
        <v>3622</v>
      </c>
      <c r="B15" s="145">
        <v>126</v>
      </c>
      <c r="C15" s="145">
        <v>0</v>
      </c>
      <c r="D15" s="145">
        <v>0</v>
      </c>
      <c r="E15" s="114">
        <f t="shared" si="0"/>
        <v>126</v>
      </c>
      <c r="F15" s="41"/>
      <c r="G15" s="11"/>
      <c r="H15" s="11"/>
      <c r="I15" s="11"/>
    </row>
    <row r="16" spans="1:9" s="88" customFormat="1" ht="12.6" customHeight="1">
      <c r="A16" s="81" t="s">
        <v>3623</v>
      </c>
      <c r="B16" s="145">
        <v>51</v>
      </c>
      <c r="C16" s="145">
        <v>0</v>
      </c>
      <c r="D16" s="145">
        <v>0</v>
      </c>
      <c r="E16" s="114">
        <f t="shared" si="0"/>
        <v>51</v>
      </c>
      <c r="F16" s="41"/>
      <c r="G16" s="11"/>
      <c r="H16" s="11"/>
      <c r="I16" s="11"/>
    </row>
    <row r="17" spans="1:9" s="88" customFormat="1" ht="12.6" customHeight="1">
      <c r="A17" s="81" t="s">
        <v>3624</v>
      </c>
      <c r="B17" s="145">
        <v>16</v>
      </c>
      <c r="C17" s="145">
        <v>1</v>
      </c>
      <c r="D17" s="145">
        <v>0</v>
      </c>
      <c r="E17" s="114">
        <f t="shared" si="0"/>
        <v>17</v>
      </c>
      <c r="F17" s="40"/>
      <c r="G17" s="11"/>
      <c r="H17" s="11"/>
      <c r="I17" s="11"/>
    </row>
    <row r="18" spans="1:9" s="88" customFormat="1" ht="12.6" customHeight="1">
      <c r="A18" s="81" t="s">
        <v>3625</v>
      </c>
      <c r="B18" s="145">
        <v>2</v>
      </c>
      <c r="C18" s="145">
        <v>0</v>
      </c>
      <c r="D18" s="145">
        <v>0</v>
      </c>
      <c r="E18" s="114">
        <f t="shared" si="0"/>
        <v>2</v>
      </c>
      <c r="F18" s="41"/>
      <c r="G18" s="11"/>
      <c r="H18" s="11"/>
      <c r="I18" s="11"/>
    </row>
    <row r="19" spans="1:9" s="88" customFormat="1" ht="12.6" customHeight="1">
      <c r="A19" s="81" t="s">
        <v>3280</v>
      </c>
      <c r="B19" s="145">
        <v>566</v>
      </c>
      <c r="C19" s="145">
        <v>13</v>
      </c>
      <c r="D19" s="145">
        <v>0</v>
      </c>
      <c r="E19" s="114">
        <f t="shared" si="0"/>
        <v>579</v>
      </c>
      <c r="F19" s="41"/>
      <c r="G19" s="11"/>
      <c r="H19" s="11"/>
      <c r="I19" s="11"/>
    </row>
    <row r="20" spans="1:9" s="88" customFormat="1" ht="12.6" customHeight="1">
      <c r="A20" s="81" t="s">
        <v>3281</v>
      </c>
      <c r="B20" s="145">
        <v>283</v>
      </c>
      <c r="C20" s="145">
        <v>1</v>
      </c>
      <c r="D20" s="145">
        <v>0</v>
      </c>
      <c r="E20" s="114">
        <f t="shared" si="0"/>
        <v>284</v>
      </c>
      <c r="F20" s="41"/>
      <c r="G20" s="11"/>
      <c r="H20" s="11"/>
      <c r="I20" s="11"/>
    </row>
    <row r="21" spans="1:9" s="88" customFormat="1" ht="12.6" customHeight="1">
      <c r="A21" s="81" t="s">
        <v>3626</v>
      </c>
      <c r="B21" s="145">
        <v>98</v>
      </c>
      <c r="C21" s="145">
        <v>0</v>
      </c>
      <c r="D21" s="145">
        <v>0</v>
      </c>
      <c r="E21" s="114">
        <f t="shared" si="0"/>
        <v>98</v>
      </c>
      <c r="F21" s="41"/>
      <c r="G21" s="11"/>
      <c r="H21" s="11"/>
      <c r="I21" s="11"/>
    </row>
    <row r="22" spans="1:9" s="88" customFormat="1" ht="12.6" customHeight="1">
      <c r="A22" s="81" t="s">
        <v>3627</v>
      </c>
      <c r="B22" s="145">
        <v>53</v>
      </c>
      <c r="C22" s="145">
        <v>2</v>
      </c>
      <c r="D22" s="145">
        <v>0</v>
      </c>
      <c r="E22" s="114">
        <f t="shared" si="0"/>
        <v>55</v>
      </c>
      <c r="F22" s="41"/>
      <c r="G22" s="11"/>
      <c r="H22" s="11"/>
      <c r="I22" s="11"/>
    </row>
    <row r="23" spans="1:9" s="88" customFormat="1" ht="12.6" customHeight="1">
      <c r="A23" s="81" t="s">
        <v>3628</v>
      </c>
      <c r="B23" s="145">
        <v>233</v>
      </c>
      <c r="C23" s="145">
        <v>0</v>
      </c>
      <c r="D23" s="145">
        <v>1</v>
      </c>
      <c r="E23" s="114">
        <f t="shared" si="0"/>
        <v>234</v>
      </c>
      <c r="F23" s="41"/>
      <c r="G23" s="11"/>
      <c r="H23" s="11"/>
      <c r="I23" s="11"/>
    </row>
    <row r="24" spans="1:9" s="88" customFormat="1" ht="12.6" customHeight="1">
      <c r="A24" s="81" t="s">
        <v>3629</v>
      </c>
      <c r="B24" s="145">
        <v>120</v>
      </c>
      <c r="C24" s="145">
        <v>1</v>
      </c>
      <c r="D24" s="145">
        <v>0</v>
      </c>
      <c r="E24" s="114">
        <f t="shared" si="0"/>
        <v>121</v>
      </c>
      <c r="F24" s="41"/>
      <c r="G24" s="11"/>
      <c r="H24" s="11"/>
      <c r="I24" s="11"/>
    </row>
    <row r="25" spans="1:9" s="88" customFormat="1" ht="12.6" customHeight="1">
      <c r="A25" s="81" t="s">
        <v>3630</v>
      </c>
      <c r="B25" s="145">
        <v>96</v>
      </c>
      <c r="C25" s="145">
        <v>0</v>
      </c>
      <c r="D25" s="145">
        <v>1</v>
      </c>
      <c r="E25" s="114">
        <f t="shared" si="0"/>
        <v>97</v>
      </c>
      <c r="F25" s="41"/>
      <c r="G25" s="11"/>
      <c r="H25" s="11"/>
      <c r="I25" s="11"/>
    </row>
    <row r="26" spans="1:9" s="88" customFormat="1" ht="12.6" customHeight="1">
      <c r="A26" s="81" t="s">
        <v>3631</v>
      </c>
      <c r="B26" s="145">
        <v>104</v>
      </c>
      <c r="C26" s="145">
        <v>0</v>
      </c>
      <c r="D26" s="145">
        <v>0</v>
      </c>
      <c r="E26" s="114">
        <f t="shared" si="0"/>
        <v>104</v>
      </c>
      <c r="F26" s="41"/>
      <c r="G26" s="11"/>
      <c r="H26" s="11"/>
      <c r="I26" s="11"/>
    </row>
    <row r="27" spans="1:9" s="88" customFormat="1" ht="12.6" customHeight="1">
      <c r="A27" s="81" t="s">
        <v>3632</v>
      </c>
      <c r="B27" s="145">
        <v>46</v>
      </c>
      <c r="C27" s="145">
        <v>0</v>
      </c>
      <c r="D27" s="145">
        <v>0</v>
      </c>
      <c r="E27" s="114">
        <f t="shared" si="0"/>
        <v>46</v>
      </c>
      <c r="F27" s="41"/>
      <c r="G27" s="11"/>
      <c r="H27" s="11"/>
      <c r="I27" s="11"/>
    </row>
    <row r="28" spans="1:9" s="88" customFormat="1" ht="12.6" customHeight="1">
      <c r="A28" s="81" t="s">
        <v>3633</v>
      </c>
      <c r="B28" s="145">
        <v>258</v>
      </c>
      <c r="C28" s="145">
        <v>3</v>
      </c>
      <c r="D28" s="145">
        <v>0</v>
      </c>
      <c r="E28" s="114">
        <f t="shared" si="0"/>
        <v>261</v>
      </c>
      <c r="F28" s="41"/>
      <c r="G28" s="11"/>
      <c r="H28" s="11"/>
      <c r="I28" s="11"/>
    </row>
    <row r="29" spans="1:9" s="88" customFormat="1" ht="12.6" customHeight="1">
      <c r="A29" s="81" t="s">
        <v>3634</v>
      </c>
      <c r="B29" s="145">
        <v>49</v>
      </c>
      <c r="C29" s="145">
        <v>2</v>
      </c>
      <c r="D29" s="145">
        <v>0</v>
      </c>
      <c r="E29" s="114">
        <f t="shared" si="0"/>
        <v>51</v>
      </c>
      <c r="F29" s="41"/>
      <c r="G29" s="11"/>
      <c r="H29" s="11"/>
      <c r="I29" s="11"/>
    </row>
    <row r="30" spans="1:9" s="88" customFormat="1" ht="12.6" customHeight="1">
      <c r="A30" s="81" t="s">
        <v>3635</v>
      </c>
      <c r="B30" s="145">
        <v>13</v>
      </c>
      <c r="C30" s="145">
        <v>0</v>
      </c>
      <c r="D30" s="145">
        <v>0</v>
      </c>
      <c r="E30" s="114">
        <f t="shared" si="0"/>
        <v>13</v>
      </c>
      <c r="F30" s="41"/>
      <c r="G30" s="11"/>
      <c r="H30" s="11"/>
      <c r="I30" s="11"/>
    </row>
    <row r="31" spans="1:9" s="88" customFormat="1" ht="12.6" customHeight="1">
      <c r="A31" s="81" t="s">
        <v>3636</v>
      </c>
      <c r="B31" s="145">
        <v>79</v>
      </c>
      <c r="C31" s="145">
        <v>1</v>
      </c>
      <c r="D31" s="145">
        <v>0</v>
      </c>
      <c r="E31" s="114">
        <f t="shared" si="0"/>
        <v>80</v>
      </c>
      <c r="F31" s="41"/>
      <c r="G31" s="11"/>
      <c r="H31" s="11"/>
      <c r="I31" s="11"/>
    </row>
    <row r="32" spans="1:9" s="88" customFormat="1" ht="12.6" customHeight="1">
      <c r="A32" s="81" t="s">
        <v>3637</v>
      </c>
      <c r="B32" s="145">
        <v>33</v>
      </c>
      <c r="C32" s="145">
        <v>2</v>
      </c>
      <c r="D32" s="145">
        <v>0</v>
      </c>
      <c r="E32" s="114">
        <f t="shared" si="0"/>
        <v>35</v>
      </c>
      <c r="F32" s="41"/>
      <c r="G32" s="11"/>
      <c r="H32" s="11"/>
      <c r="I32" s="11"/>
    </row>
    <row r="33" spans="1:9" s="88" customFormat="1" ht="12.6" customHeight="1">
      <c r="A33" s="81" t="s">
        <v>3638</v>
      </c>
      <c r="B33" s="145">
        <v>26</v>
      </c>
      <c r="C33" s="145">
        <v>1</v>
      </c>
      <c r="D33" s="145">
        <v>0</v>
      </c>
      <c r="E33" s="114">
        <f t="shared" si="0"/>
        <v>27</v>
      </c>
      <c r="F33" s="41"/>
      <c r="G33" s="11"/>
      <c r="H33" s="11"/>
      <c r="I33" s="11"/>
    </row>
    <row r="34" spans="1:9" s="88" customFormat="1" ht="12.6" customHeight="1">
      <c r="A34" s="81" t="s">
        <v>3639</v>
      </c>
      <c r="B34" s="145">
        <v>57</v>
      </c>
      <c r="C34" s="145">
        <v>1</v>
      </c>
      <c r="D34" s="145">
        <v>0</v>
      </c>
      <c r="E34" s="114">
        <f t="shared" si="0"/>
        <v>58</v>
      </c>
      <c r="F34" s="41"/>
      <c r="G34" s="11"/>
      <c r="H34" s="11"/>
      <c r="I34" s="11"/>
    </row>
    <row r="35" spans="1:9" s="88" customFormat="1" ht="12.6" customHeight="1">
      <c r="A35" s="81" t="s">
        <v>3511</v>
      </c>
      <c r="B35" s="145">
        <v>1</v>
      </c>
      <c r="C35" s="145">
        <v>3</v>
      </c>
      <c r="D35" s="145">
        <v>0</v>
      </c>
      <c r="E35" s="114">
        <f t="shared" si="0"/>
        <v>4</v>
      </c>
      <c r="F35" s="41"/>
      <c r="G35" s="11"/>
      <c r="H35" s="11"/>
      <c r="I35" s="11"/>
    </row>
    <row r="36" spans="1:9" s="88" customFormat="1" ht="12.6" customHeight="1">
      <c r="A36" s="81" t="s">
        <v>3640</v>
      </c>
      <c r="B36" s="145">
        <v>18</v>
      </c>
      <c r="C36" s="145">
        <v>1</v>
      </c>
      <c r="D36" s="145">
        <v>0</v>
      </c>
      <c r="E36" s="114">
        <f t="shared" si="0"/>
        <v>19</v>
      </c>
      <c r="F36" s="41"/>
      <c r="G36" s="11"/>
      <c r="H36" s="11"/>
      <c r="I36" s="11"/>
    </row>
    <row r="37" spans="1:9" s="88" customFormat="1" ht="12.6" customHeight="1">
      <c r="A37" s="81" t="s">
        <v>3641</v>
      </c>
      <c r="B37" s="145">
        <v>1438</v>
      </c>
      <c r="C37" s="145">
        <v>1</v>
      </c>
      <c r="D37" s="145">
        <v>0</v>
      </c>
      <c r="E37" s="114">
        <f t="shared" si="0"/>
        <v>1439</v>
      </c>
      <c r="F37" s="41"/>
      <c r="G37" s="11"/>
      <c r="H37" s="11"/>
      <c r="I37" s="11"/>
    </row>
    <row r="38" spans="1:9" s="88" customFormat="1" ht="12.6" customHeight="1">
      <c r="A38" s="81" t="s">
        <v>3522</v>
      </c>
      <c r="B38" s="145">
        <v>3</v>
      </c>
      <c r="C38" s="145">
        <v>0</v>
      </c>
      <c r="D38" s="145">
        <v>0</v>
      </c>
      <c r="E38" s="114">
        <f t="shared" si="0"/>
        <v>3</v>
      </c>
      <c r="F38" s="41"/>
      <c r="G38" s="11"/>
      <c r="H38" s="11"/>
      <c r="I38" s="11"/>
    </row>
    <row r="39" spans="1:9" s="88" customFormat="1" ht="12.6" customHeight="1">
      <c r="A39" s="81" t="s">
        <v>3523</v>
      </c>
      <c r="B39" s="145">
        <v>2</v>
      </c>
      <c r="C39" s="145">
        <v>0</v>
      </c>
      <c r="D39" s="145">
        <v>0</v>
      </c>
      <c r="E39" s="114">
        <f t="shared" si="0"/>
        <v>2</v>
      </c>
      <c r="F39" s="41"/>
      <c r="G39" s="11"/>
      <c r="H39" s="11"/>
      <c r="I39" s="11"/>
    </row>
    <row r="40" spans="1:9" s="88" customFormat="1" ht="12.6" customHeight="1">
      <c r="A40" s="81" t="s">
        <v>3642</v>
      </c>
      <c r="B40" s="145">
        <v>24</v>
      </c>
      <c r="C40" s="145">
        <v>0</v>
      </c>
      <c r="D40" s="145">
        <v>0</v>
      </c>
      <c r="E40" s="114">
        <f t="shared" si="0"/>
        <v>24</v>
      </c>
      <c r="F40" s="41"/>
      <c r="G40" s="11"/>
      <c r="H40" s="11"/>
      <c r="I40" s="11"/>
    </row>
    <row r="41" spans="1:9" s="88" customFormat="1" ht="12.6" customHeight="1">
      <c r="A41" s="81" t="s">
        <v>3654</v>
      </c>
      <c r="B41" s="145">
        <v>3</v>
      </c>
      <c r="C41" s="145">
        <v>0</v>
      </c>
      <c r="D41" s="145">
        <v>0</v>
      </c>
      <c r="E41" s="114">
        <f t="shared" si="0"/>
        <v>3</v>
      </c>
      <c r="F41" s="41"/>
      <c r="G41" s="11"/>
      <c r="H41" s="11"/>
      <c r="I41" s="11"/>
    </row>
    <row r="42" spans="1:9" s="88" customFormat="1" ht="12.6" customHeight="1">
      <c r="A42" s="81" t="s">
        <v>3663</v>
      </c>
      <c r="B42" s="145">
        <v>5</v>
      </c>
      <c r="C42" s="145">
        <v>0</v>
      </c>
      <c r="D42" s="145">
        <v>0</v>
      </c>
      <c r="E42" s="114">
        <f t="shared" si="0"/>
        <v>5</v>
      </c>
      <c r="F42" s="41"/>
      <c r="G42" s="11"/>
      <c r="H42" s="11"/>
      <c r="I42" s="11"/>
    </row>
    <row r="43" spans="1:9" s="88" customFormat="1" ht="12.6" customHeight="1">
      <c r="A43" s="81" t="s">
        <v>3512</v>
      </c>
      <c r="B43" s="145">
        <v>43</v>
      </c>
      <c r="C43" s="145">
        <v>0</v>
      </c>
      <c r="D43" s="145">
        <v>0</v>
      </c>
      <c r="E43" s="114">
        <f t="shared" si="0"/>
        <v>43</v>
      </c>
      <c r="F43" s="41"/>
      <c r="G43" s="11"/>
      <c r="H43" s="11"/>
      <c r="I43" s="11"/>
    </row>
    <row r="44" spans="1:9" s="88" customFormat="1" ht="12.6" customHeight="1">
      <c r="A44" s="81" t="s">
        <v>3643</v>
      </c>
      <c r="B44" s="145">
        <v>3</v>
      </c>
      <c r="C44" s="145">
        <v>0</v>
      </c>
      <c r="D44" s="145">
        <v>0</v>
      </c>
      <c r="E44" s="114">
        <f t="shared" si="0"/>
        <v>3</v>
      </c>
      <c r="F44" s="41"/>
      <c r="G44" s="11"/>
      <c r="H44" s="11"/>
      <c r="I44" s="11"/>
    </row>
    <row r="45" spans="1:9" s="88" customFormat="1" ht="12.6" customHeight="1">
      <c r="A45" s="81" t="s">
        <v>3462</v>
      </c>
      <c r="B45" s="145">
        <v>6</v>
      </c>
      <c r="C45" s="145">
        <v>3</v>
      </c>
      <c r="D45" s="145">
        <v>3</v>
      </c>
      <c r="E45" s="114">
        <f t="shared" si="0"/>
        <v>12</v>
      </c>
      <c r="F45" s="41"/>
      <c r="G45" s="11"/>
      <c r="H45" s="11"/>
      <c r="I45" s="11"/>
    </row>
    <row r="46" spans="1:9" s="88" customFormat="1" ht="12.6" customHeight="1">
      <c r="A46" s="81" t="s">
        <v>3644</v>
      </c>
      <c r="B46" s="145">
        <v>5</v>
      </c>
      <c r="C46" s="145">
        <v>0</v>
      </c>
      <c r="D46" s="145">
        <v>0</v>
      </c>
      <c r="E46" s="114">
        <f t="shared" si="0"/>
        <v>5</v>
      </c>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F20" sqref="F20"/>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48" customFormat="1" ht="21.75" customHeight="1">
      <c r="A8" s="338"/>
      <c r="B8" s="45" t="s">
        <v>35</v>
      </c>
      <c r="C8" s="45" t="s">
        <v>36</v>
      </c>
      <c r="D8" s="45" t="s">
        <v>37</v>
      </c>
      <c r="E8" s="45" t="s">
        <v>38</v>
      </c>
    </row>
    <row r="9" spans="1:9" s="88" customFormat="1" ht="21" customHeight="1">
      <c r="A9" s="54" t="s">
        <v>38</v>
      </c>
      <c r="B9" s="65">
        <f>SUM(B11:B31)</f>
        <v>363</v>
      </c>
      <c r="C9" s="65">
        <f>SUM(C11:C31)</f>
        <v>3</v>
      </c>
      <c r="D9" s="65">
        <f>SUM(D11:D31)</f>
        <v>1</v>
      </c>
      <c r="E9" s="65">
        <f>SUM(E11:E31)</f>
        <v>367</v>
      </c>
      <c r="F9" s="117"/>
    </row>
    <row r="10" spans="1:9" s="8" customFormat="1" ht="9" customHeight="1">
      <c r="A10" s="62"/>
      <c r="B10" s="66"/>
      <c r="C10" s="66"/>
      <c r="D10" s="66"/>
      <c r="E10" s="65"/>
    </row>
    <row r="11" spans="1:9" s="88" customFormat="1" ht="12.6" customHeight="1">
      <c r="A11" s="81" t="s">
        <v>3263</v>
      </c>
      <c r="B11" s="98">
        <v>2</v>
      </c>
      <c r="C11" s="98">
        <v>0</v>
      </c>
      <c r="D11" s="98">
        <v>0</v>
      </c>
      <c r="E11" s="65">
        <f t="shared" ref="E11:E27" si="0">SUM(B11:D11)</f>
        <v>2</v>
      </c>
      <c r="F11" s="40"/>
      <c r="G11" s="11"/>
      <c r="H11" s="11"/>
      <c r="I11" s="11"/>
    </row>
    <row r="12" spans="1:9" s="88" customFormat="1" ht="12.6" customHeight="1">
      <c r="A12" s="81" t="s">
        <v>3280</v>
      </c>
      <c r="B12" s="98">
        <v>104</v>
      </c>
      <c r="C12" s="98">
        <v>0</v>
      </c>
      <c r="D12" s="98">
        <v>0</v>
      </c>
      <c r="E12" s="65">
        <f t="shared" si="0"/>
        <v>104</v>
      </c>
      <c r="F12" s="40"/>
      <c r="G12" s="11"/>
      <c r="H12" s="11"/>
      <c r="I12" s="11"/>
    </row>
    <row r="13" spans="1:9" s="88" customFormat="1" ht="12.6" customHeight="1">
      <c r="A13" s="81" t="s">
        <v>3281</v>
      </c>
      <c r="B13" s="98">
        <v>27</v>
      </c>
      <c r="C13" s="98">
        <v>0</v>
      </c>
      <c r="D13" s="98">
        <v>0</v>
      </c>
      <c r="E13" s="65">
        <f t="shared" si="0"/>
        <v>27</v>
      </c>
      <c r="F13" s="40"/>
      <c r="G13" s="11"/>
      <c r="H13" s="11"/>
      <c r="I13" s="11"/>
    </row>
    <row r="14" spans="1:9" s="88" customFormat="1" ht="12.6" customHeight="1">
      <c r="A14" s="81" t="s">
        <v>3626</v>
      </c>
      <c r="B14" s="98">
        <v>11</v>
      </c>
      <c r="C14" s="98">
        <v>0</v>
      </c>
      <c r="D14" s="98">
        <v>0</v>
      </c>
      <c r="E14" s="65">
        <f t="shared" ref="E14" si="1">SUM(B14:D14)</f>
        <v>11</v>
      </c>
      <c r="F14" s="40"/>
      <c r="G14" s="11"/>
      <c r="H14" s="11"/>
      <c r="I14" s="11"/>
    </row>
    <row r="15" spans="1:9" s="88" customFormat="1" ht="12.6" customHeight="1">
      <c r="A15" s="81" t="s">
        <v>3627</v>
      </c>
      <c r="B15" s="98">
        <v>2</v>
      </c>
      <c r="C15" s="98">
        <v>0</v>
      </c>
      <c r="D15" s="98">
        <v>0</v>
      </c>
      <c r="E15" s="65">
        <f t="shared" si="0"/>
        <v>2</v>
      </c>
      <c r="F15" s="40"/>
      <c r="G15" s="11"/>
      <c r="H15" s="11"/>
      <c r="I15" s="11"/>
    </row>
    <row r="16" spans="1:9" s="88" customFormat="1" ht="12.6" customHeight="1">
      <c r="A16" s="81" t="s">
        <v>3628</v>
      </c>
      <c r="B16" s="98">
        <v>2</v>
      </c>
      <c r="C16" s="98">
        <v>0</v>
      </c>
      <c r="D16" s="98">
        <v>0</v>
      </c>
      <c r="E16" s="65">
        <f t="shared" si="0"/>
        <v>2</v>
      </c>
      <c r="F16" s="40"/>
      <c r="G16" s="11"/>
      <c r="H16" s="11"/>
      <c r="I16" s="11"/>
    </row>
    <row r="17" spans="1:9" s="88" customFormat="1" ht="12.6" customHeight="1">
      <c r="A17" s="81" t="s">
        <v>3629</v>
      </c>
      <c r="B17" s="98">
        <v>3</v>
      </c>
      <c r="C17" s="98">
        <v>0</v>
      </c>
      <c r="D17" s="98">
        <v>0</v>
      </c>
      <c r="E17" s="65">
        <f t="shared" si="0"/>
        <v>3</v>
      </c>
      <c r="F17" s="40"/>
      <c r="G17" s="11"/>
      <c r="H17" s="11"/>
      <c r="I17" s="11"/>
    </row>
    <row r="18" spans="1:9" s="88" customFormat="1" ht="12.6" customHeight="1">
      <c r="A18" s="81" t="s">
        <v>3630</v>
      </c>
      <c r="B18" s="98">
        <v>97</v>
      </c>
      <c r="C18" s="98">
        <v>0</v>
      </c>
      <c r="D18" s="98">
        <v>0</v>
      </c>
      <c r="E18" s="65">
        <f t="shared" si="0"/>
        <v>97</v>
      </c>
      <c r="F18" s="40"/>
      <c r="G18" s="11"/>
      <c r="H18" s="11"/>
      <c r="I18" s="11"/>
    </row>
    <row r="19" spans="1:9" s="88" customFormat="1" ht="12.6" customHeight="1">
      <c r="A19" s="81" t="s">
        <v>3631</v>
      </c>
      <c r="B19" s="98">
        <v>82</v>
      </c>
      <c r="C19" s="98">
        <v>3</v>
      </c>
      <c r="D19" s="98">
        <v>0</v>
      </c>
      <c r="E19" s="65">
        <f t="shared" si="0"/>
        <v>85</v>
      </c>
      <c r="F19" s="40"/>
      <c r="G19" s="11"/>
      <c r="H19" s="11"/>
      <c r="I19" s="11"/>
    </row>
    <row r="20" spans="1:9" s="88" customFormat="1" ht="12.6" customHeight="1">
      <c r="A20" s="81" t="s">
        <v>3632</v>
      </c>
      <c r="B20" s="98">
        <v>8</v>
      </c>
      <c r="C20" s="98">
        <v>0</v>
      </c>
      <c r="D20" s="98">
        <v>0</v>
      </c>
      <c r="E20" s="65">
        <f t="shared" si="0"/>
        <v>8</v>
      </c>
      <c r="F20" s="40"/>
      <c r="G20" s="11"/>
      <c r="H20" s="11"/>
      <c r="I20" s="11"/>
    </row>
    <row r="21" spans="1:9" s="88" customFormat="1" ht="12.6" customHeight="1">
      <c r="A21" s="81" t="s">
        <v>3636</v>
      </c>
      <c r="B21" s="98">
        <v>1</v>
      </c>
      <c r="C21" s="98">
        <v>0</v>
      </c>
      <c r="D21" s="98">
        <v>0</v>
      </c>
      <c r="E21" s="65">
        <f t="shared" si="0"/>
        <v>1</v>
      </c>
      <c r="F21" s="40"/>
      <c r="G21" s="11"/>
    </row>
    <row r="22" spans="1:9" s="88" customFormat="1" ht="12.6" customHeight="1">
      <c r="A22" s="81" t="s">
        <v>3637</v>
      </c>
      <c r="B22" s="98">
        <v>1</v>
      </c>
      <c r="C22" s="98">
        <v>0</v>
      </c>
      <c r="D22" s="98">
        <v>0</v>
      </c>
      <c r="E22" s="65">
        <f t="shared" si="0"/>
        <v>1</v>
      </c>
      <c r="F22" s="40"/>
      <c r="G22" s="11"/>
    </row>
    <row r="23" spans="1:9" s="88" customFormat="1" ht="12.6" customHeight="1">
      <c r="A23" s="81" t="s">
        <v>3639</v>
      </c>
      <c r="B23" s="98">
        <v>1</v>
      </c>
      <c r="C23" s="98">
        <v>0</v>
      </c>
      <c r="D23" s="98">
        <v>0</v>
      </c>
      <c r="E23" s="65">
        <f t="shared" si="0"/>
        <v>1</v>
      </c>
      <c r="F23" s="40"/>
      <c r="G23" s="11"/>
    </row>
    <row r="24" spans="1:9" s="88" customFormat="1" ht="12.6" customHeight="1">
      <c r="A24" s="81" t="s">
        <v>3641</v>
      </c>
      <c r="B24" s="98">
        <v>18</v>
      </c>
      <c r="C24" s="98">
        <v>0</v>
      </c>
      <c r="D24" s="98">
        <v>0</v>
      </c>
      <c r="E24" s="65">
        <f t="shared" si="0"/>
        <v>18</v>
      </c>
      <c r="F24" s="40"/>
      <c r="G24" s="11"/>
    </row>
    <row r="25" spans="1:9" s="88" customFormat="1" ht="12.6" customHeight="1">
      <c r="A25" s="81" t="s">
        <v>3642</v>
      </c>
      <c r="B25" s="98">
        <v>2</v>
      </c>
      <c r="C25" s="98">
        <v>0</v>
      </c>
      <c r="D25" s="98">
        <v>0</v>
      </c>
      <c r="E25" s="65">
        <f t="shared" si="0"/>
        <v>2</v>
      </c>
      <c r="F25" s="40"/>
      <c r="G25" s="11"/>
    </row>
    <row r="26" spans="1:9" s="88" customFormat="1" ht="12.6" customHeight="1">
      <c r="A26" s="81" t="s">
        <v>3512</v>
      </c>
      <c r="B26" s="98">
        <v>1</v>
      </c>
      <c r="C26" s="98">
        <v>0</v>
      </c>
      <c r="D26" s="98">
        <v>0</v>
      </c>
      <c r="E26" s="65">
        <f t="shared" si="0"/>
        <v>1</v>
      </c>
      <c r="F26" s="40"/>
      <c r="G26" s="11"/>
    </row>
    <row r="27" spans="1:9" s="88" customFormat="1" ht="12.6" customHeight="1">
      <c r="A27" s="81" t="s">
        <v>3462</v>
      </c>
      <c r="B27" s="98">
        <v>1</v>
      </c>
      <c r="C27" s="98">
        <v>0</v>
      </c>
      <c r="D27" s="98">
        <v>1</v>
      </c>
      <c r="E27" s="65">
        <f t="shared" si="0"/>
        <v>2</v>
      </c>
      <c r="F27" s="40"/>
      <c r="G27" s="11"/>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1" sqref="A11:D40"/>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t="s">
        <v>34</v>
      </c>
      <c r="C7" s="339"/>
      <c r="D7" s="339"/>
      <c r="E7" s="132"/>
    </row>
    <row r="8" spans="1:9" s="67" customFormat="1" ht="21.75" customHeight="1">
      <c r="A8" s="338"/>
      <c r="B8" s="45" t="s">
        <v>35</v>
      </c>
      <c r="C8" s="45" t="s">
        <v>36</v>
      </c>
      <c r="D8" s="45" t="s">
        <v>37</v>
      </c>
      <c r="E8" s="45" t="s">
        <v>38</v>
      </c>
    </row>
    <row r="9" spans="1:9" s="8" customFormat="1" ht="21" customHeight="1">
      <c r="A9" s="54" t="s">
        <v>38</v>
      </c>
      <c r="B9" s="65">
        <f>SUM(B11:B42)</f>
        <v>3908</v>
      </c>
      <c r="C9" s="65">
        <f>SUM(C11:C42)</f>
        <v>38</v>
      </c>
      <c r="D9" s="65">
        <f>SUM(D11:D42)</f>
        <v>5</v>
      </c>
      <c r="E9" s="65">
        <f>SUM(E11:E42)</f>
        <v>3951</v>
      </c>
      <c r="F9" s="10"/>
    </row>
    <row r="10" spans="1:9" s="8" customFormat="1" ht="9" customHeight="1">
      <c r="A10" s="62"/>
      <c r="B10" s="66"/>
      <c r="C10" s="66"/>
      <c r="D10" s="66"/>
      <c r="E10" s="65"/>
    </row>
    <row r="11" spans="1:9" s="88" customFormat="1" ht="12" customHeight="1">
      <c r="A11" s="85" t="s">
        <v>3282</v>
      </c>
      <c r="B11" s="96">
        <v>109</v>
      </c>
      <c r="C11" s="96">
        <v>1</v>
      </c>
      <c r="D11" s="96">
        <v>0</v>
      </c>
      <c r="E11" s="65">
        <f t="shared" ref="E11:E40" si="0">SUM(B11:D11)</f>
        <v>110</v>
      </c>
      <c r="F11" s="40"/>
      <c r="G11" s="15"/>
      <c r="H11" s="15"/>
      <c r="I11" s="15"/>
    </row>
    <row r="12" spans="1:9" s="88" customFormat="1" ht="12" customHeight="1">
      <c r="A12" s="85" t="s">
        <v>3283</v>
      </c>
      <c r="B12" s="96">
        <v>468</v>
      </c>
      <c r="C12" s="96">
        <v>0</v>
      </c>
      <c r="D12" s="96">
        <v>0</v>
      </c>
      <c r="E12" s="65">
        <f t="shared" si="0"/>
        <v>468</v>
      </c>
      <c r="F12" s="41"/>
      <c r="G12" s="15"/>
      <c r="H12" s="15"/>
      <c r="I12" s="15"/>
    </row>
    <row r="13" spans="1:9" s="88" customFormat="1" ht="12" customHeight="1">
      <c r="A13" s="85" t="s">
        <v>3284</v>
      </c>
      <c r="B13" s="96">
        <v>441</v>
      </c>
      <c r="C13" s="96">
        <v>4</v>
      </c>
      <c r="D13" s="96">
        <v>0</v>
      </c>
      <c r="E13" s="65">
        <f t="shared" si="0"/>
        <v>445</v>
      </c>
      <c r="F13" s="41"/>
      <c r="G13" s="11"/>
      <c r="H13" s="11"/>
      <c r="I13" s="11"/>
    </row>
    <row r="14" spans="1:9" s="88" customFormat="1" ht="12" customHeight="1">
      <c r="A14" s="85" t="s">
        <v>3285</v>
      </c>
      <c r="B14" s="96">
        <v>558</v>
      </c>
      <c r="C14" s="96">
        <v>1</v>
      </c>
      <c r="D14" s="96">
        <v>0</v>
      </c>
      <c r="E14" s="65">
        <f t="shared" si="0"/>
        <v>559</v>
      </c>
      <c r="F14" s="41"/>
      <c r="G14" s="15"/>
      <c r="H14" s="15"/>
      <c r="I14" s="15"/>
    </row>
    <row r="15" spans="1:9" s="88" customFormat="1" ht="12" customHeight="1">
      <c r="A15" s="85" t="s">
        <v>3286</v>
      </c>
      <c r="B15" s="96">
        <v>183</v>
      </c>
      <c r="C15" s="96">
        <v>5</v>
      </c>
      <c r="D15" s="96">
        <v>0</v>
      </c>
      <c r="E15" s="65">
        <f t="shared" si="0"/>
        <v>188</v>
      </c>
      <c r="F15" s="41"/>
      <c r="G15" s="15"/>
      <c r="H15" s="15"/>
      <c r="I15" s="15"/>
    </row>
    <row r="16" spans="1:9" s="88" customFormat="1" ht="12" customHeight="1">
      <c r="A16" s="93" t="s">
        <v>3287</v>
      </c>
      <c r="B16" s="96">
        <v>15</v>
      </c>
      <c r="C16" s="96">
        <v>5</v>
      </c>
      <c r="D16" s="96">
        <v>0</v>
      </c>
      <c r="E16" s="65">
        <f t="shared" si="0"/>
        <v>20</v>
      </c>
      <c r="F16" s="41"/>
      <c r="G16" s="15"/>
      <c r="H16" s="15"/>
      <c r="I16" s="15"/>
    </row>
    <row r="17" spans="1:11" s="88" customFormat="1" ht="12" customHeight="1">
      <c r="A17" s="85" t="s">
        <v>3288</v>
      </c>
      <c r="B17" s="96">
        <v>33</v>
      </c>
      <c r="C17" s="96">
        <v>1</v>
      </c>
      <c r="D17" s="96">
        <v>0</v>
      </c>
      <c r="E17" s="65">
        <f t="shared" si="0"/>
        <v>34</v>
      </c>
      <c r="F17" s="41"/>
      <c r="G17" s="11"/>
      <c r="H17" s="11"/>
      <c r="I17" s="11"/>
    </row>
    <row r="18" spans="1:11" s="88" customFormat="1" ht="12" customHeight="1">
      <c r="A18" s="85" t="s">
        <v>3289</v>
      </c>
      <c r="B18" s="96">
        <v>241</v>
      </c>
      <c r="C18" s="96">
        <v>1</v>
      </c>
      <c r="D18" s="96">
        <v>0</v>
      </c>
      <c r="E18" s="65">
        <f t="shared" si="0"/>
        <v>242</v>
      </c>
      <c r="F18" s="40"/>
      <c r="G18" s="11"/>
      <c r="H18" s="11"/>
      <c r="I18" s="11"/>
    </row>
    <row r="19" spans="1:11" s="88" customFormat="1" ht="12" customHeight="1">
      <c r="A19" s="85" t="s">
        <v>3290</v>
      </c>
      <c r="B19" s="96">
        <v>772</v>
      </c>
      <c r="C19" s="96">
        <v>1</v>
      </c>
      <c r="D19" s="96">
        <v>0</v>
      </c>
      <c r="E19" s="65">
        <f t="shared" si="0"/>
        <v>773</v>
      </c>
      <c r="F19" s="41"/>
      <c r="G19" s="15"/>
      <c r="H19" s="15"/>
      <c r="I19" s="15"/>
    </row>
    <row r="20" spans="1:11" s="88" customFormat="1" ht="12" customHeight="1">
      <c r="A20" s="85" t="s">
        <v>3291</v>
      </c>
      <c r="B20" s="96">
        <v>411</v>
      </c>
      <c r="C20" s="96">
        <v>1</v>
      </c>
      <c r="D20" s="96">
        <v>0</v>
      </c>
      <c r="E20" s="65">
        <f t="shared" si="0"/>
        <v>412</v>
      </c>
      <c r="F20" s="41"/>
      <c r="G20" s="15"/>
      <c r="H20" s="15"/>
      <c r="I20" s="15"/>
    </row>
    <row r="21" spans="1:11" s="88" customFormat="1" ht="12" customHeight="1">
      <c r="A21" s="93" t="s">
        <v>3432</v>
      </c>
      <c r="B21" s="96">
        <v>12</v>
      </c>
      <c r="C21" s="96">
        <v>5</v>
      </c>
      <c r="D21" s="96">
        <v>0</v>
      </c>
      <c r="E21" s="65">
        <f t="shared" si="0"/>
        <v>17</v>
      </c>
      <c r="F21" s="41"/>
      <c r="G21" s="15"/>
      <c r="H21" s="15"/>
      <c r="I21" s="15"/>
    </row>
    <row r="22" spans="1:11" s="88" customFormat="1" ht="12" customHeight="1">
      <c r="A22" s="85" t="s">
        <v>3520</v>
      </c>
      <c r="B22" s="96">
        <v>7</v>
      </c>
      <c r="C22" s="96">
        <v>0</v>
      </c>
      <c r="D22" s="96">
        <v>1</v>
      </c>
      <c r="E22" s="65">
        <f t="shared" si="0"/>
        <v>8</v>
      </c>
      <c r="F22" s="41"/>
      <c r="G22" s="11"/>
      <c r="H22" s="11"/>
      <c r="I22" s="11"/>
    </row>
    <row r="23" spans="1:11" s="88" customFormat="1" ht="12" customHeight="1">
      <c r="A23" s="85" t="s">
        <v>3292</v>
      </c>
      <c r="B23" s="96">
        <v>357</v>
      </c>
      <c r="C23" s="96">
        <v>5</v>
      </c>
      <c r="D23" s="96">
        <v>0</v>
      </c>
      <c r="E23" s="65">
        <f t="shared" si="0"/>
        <v>362</v>
      </c>
      <c r="F23" s="41"/>
      <c r="G23" s="11"/>
      <c r="H23" s="11"/>
      <c r="I23" s="11"/>
    </row>
    <row r="24" spans="1:11" s="88" customFormat="1" ht="12" customHeight="1">
      <c r="A24" s="85" t="s">
        <v>3293</v>
      </c>
      <c r="B24" s="96">
        <v>44</v>
      </c>
      <c r="C24" s="96">
        <v>0</v>
      </c>
      <c r="D24" s="96">
        <v>0</v>
      </c>
      <c r="E24" s="65">
        <f t="shared" si="0"/>
        <v>44</v>
      </c>
      <c r="F24" s="41"/>
      <c r="G24" s="11"/>
      <c r="H24" s="11"/>
      <c r="I24" s="11"/>
    </row>
    <row r="25" spans="1:11" s="88" customFormat="1" ht="12" customHeight="1">
      <c r="A25" s="85" t="s">
        <v>3294</v>
      </c>
      <c r="B25" s="96">
        <v>29</v>
      </c>
      <c r="C25" s="96">
        <v>2</v>
      </c>
      <c r="D25" s="96">
        <v>0</v>
      </c>
      <c r="E25" s="65">
        <f t="shared" si="0"/>
        <v>31</v>
      </c>
      <c r="F25" s="41"/>
      <c r="G25" s="15"/>
      <c r="H25" s="15"/>
      <c r="I25" s="15"/>
    </row>
    <row r="26" spans="1:11" s="88" customFormat="1" ht="12" customHeight="1">
      <c r="A26" s="85" t="s">
        <v>3463</v>
      </c>
      <c r="B26" s="96">
        <v>4</v>
      </c>
      <c r="C26" s="96">
        <v>0</v>
      </c>
      <c r="D26" s="96">
        <v>0</v>
      </c>
      <c r="E26" s="65">
        <f t="shared" si="0"/>
        <v>4</v>
      </c>
      <c r="F26" s="41"/>
      <c r="G26" s="11"/>
      <c r="H26" s="11"/>
      <c r="I26" s="11"/>
      <c r="K26" s="15"/>
    </row>
    <row r="27" spans="1:11" s="88" customFormat="1" ht="12" customHeight="1">
      <c r="A27" s="85" t="s">
        <v>3465</v>
      </c>
      <c r="B27" s="96">
        <v>8</v>
      </c>
      <c r="C27" s="96">
        <v>0</v>
      </c>
      <c r="D27" s="96">
        <v>0</v>
      </c>
      <c r="E27" s="65">
        <f t="shared" si="0"/>
        <v>8</v>
      </c>
      <c r="F27" s="41"/>
      <c r="G27" s="11"/>
      <c r="H27" s="11"/>
      <c r="I27" s="11"/>
      <c r="K27" s="15"/>
    </row>
    <row r="28" spans="1:11" s="88" customFormat="1" ht="12" customHeight="1">
      <c r="A28" s="137" t="s">
        <v>3655</v>
      </c>
      <c r="B28" s="96">
        <v>1</v>
      </c>
      <c r="C28" s="96">
        <v>0</v>
      </c>
      <c r="D28" s="96">
        <v>0</v>
      </c>
      <c r="E28" s="65">
        <f t="shared" si="0"/>
        <v>1</v>
      </c>
      <c r="F28" s="41"/>
      <c r="G28" s="11"/>
      <c r="H28" s="11"/>
      <c r="I28" s="11"/>
      <c r="K28" s="15"/>
    </row>
    <row r="29" spans="1:11" s="15" customFormat="1" ht="12" customHeight="1">
      <c r="A29" s="85" t="s">
        <v>3521</v>
      </c>
      <c r="B29" s="96">
        <v>2</v>
      </c>
      <c r="C29" s="96">
        <v>0</v>
      </c>
      <c r="D29" s="96">
        <v>0</v>
      </c>
      <c r="E29" s="65">
        <f t="shared" si="0"/>
        <v>2</v>
      </c>
      <c r="F29" s="40"/>
      <c r="G29" s="11"/>
      <c r="H29" s="11"/>
      <c r="I29" s="11"/>
    </row>
    <row r="30" spans="1:11" s="15" customFormat="1" ht="12" customHeight="1">
      <c r="A30" s="93" t="s">
        <v>3645</v>
      </c>
      <c r="B30" s="96">
        <v>120</v>
      </c>
      <c r="C30" s="96">
        <v>0</v>
      </c>
      <c r="D30" s="96">
        <v>0</v>
      </c>
      <c r="E30" s="65">
        <f t="shared" si="0"/>
        <v>120</v>
      </c>
      <c r="F30" s="41"/>
      <c r="G30" s="11"/>
      <c r="H30" s="11"/>
      <c r="I30" s="11"/>
    </row>
    <row r="31" spans="1:11" s="15" customFormat="1" ht="12" customHeight="1">
      <c r="A31" s="93" t="s">
        <v>3672</v>
      </c>
      <c r="B31" s="96">
        <v>2</v>
      </c>
      <c r="C31" s="96">
        <v>0</v>
      </c>
      <c r="D31" s="96">
        <v>0</v>
      </c>
      <c r="E31" s="65">
        <f t="shared" si="0"/>
        <v>2</v>
      </c>
      <c r="F31" s="41"/>
      <c r="G31" s="11"/>
      <c r="H31" s="11"/>
      <c r="I31" s="11"/>
    </row>
    <row r="32" spans="1:11" s="15" customFormat="1" ht="12" customHeight="1">
      <c r="A32" s="85" t="s">
        <v>3500</v>
      </c>
      <c r="B32" s="96">
        <v>1</v>
      </c>
      <c r="C32" s="96">
        <v>0</v>
      </c>
      <c r="D32" s="96">
        <v>0</v>
      </c>
      <c r="E32" s="65">
        <f t="shared" si="0"/>
        <v>1</v>
      </c>
      <c r="F32" s="41"/>
      <c r="G32" s="11"/>
      <c r="H32" s="11"/>
      <c r="I32" s="11"/>
    </row>
    <row r="33" spans="1:9" s="15" customFormat="1" ht="17.399999999999999" customHeight="1">
      <c r="A33" s="85" t="s">
        <v>3524</v>
      </c>
      <c r="B33" s="96">
        <v>13</v>
      </c>
      <c r="C33" s="96">
        <v>1</v>
      </c>
      <c r="D33" s="96">
        <v>0</v>
      </c>
      <c r="E33" s="65">
        <f t="shared" si="0"/>
        <v>14</v>
      </c>
      <c r="F33" s="41"/>
      <c r="G33" s="11"/>
      <c r="H33" s="11"/>
      <c r="I33" s="11"/>
    </row>
    <row r="34" spans="1:9" s="15" customFormat="1" ht="19.8" customHeight="1">
      <c r="A34" s="85" t="s">
        <v>3646</v>
      </c>
      <c r="B34" s="96">
        <v>1</v>
      </c>
      <c r="C34" s="96">
        <v>0</v>
      </c>
      <c r="D34" s="96">
        <v>0</v>
      </c>
      <c r="E34" s="65">
        <f t="shared" si="0"/>
        <v>1</v>
      </c>
      <c r="F34" s="41"/>
      <c r="G34" s="11"/>
      <c r="H34" s="11"/>
      <c r="I34" s="11"/>
    </row>
    <row r="35" spans="1:9" s="15" customFormat="1" ht="12" customHeight="1">
      <c r="A35" s="85" t="s">
        <v>3656</v>
      </c>
      <c r="B35" s="96">
        <v>1</v>
      </c>
      <c r="C35" s="96">
        <v>0</v>
      </c>
      <c r="D35" s="96">
        <v>0</v>
      </c>
      <c r="E35" s="65">
        <f t="shared" si="0"/>
        <v>1</v>
      </c>
      <c r="F35" s="41"/>
      <c r="G35" s="11"/>
      <c r="H35" s="11"/>
      <c r="I35" s="11"/>
    </row>
    <row r="36" spans="1:9" s="15" customFormat="1" ht="12" customHeight="1">
      <c r="A36" s="85" t="s">
        <v>3657</v>
      </c>
      <c r="B36" s="96">
        <v>4</v>
      </c>
      <c r="C36" s="96">
        <v>0</v>
      </c>
      <c r="D36" s="96">
        <v>0</v>
      </c>
      <c r="E36" s="65">
        <f t="shared" si="0"/>
        <v>4</v>
      </c>
      <c r="F36" s="41"/>
      <c r="G36" s="11"/>
      <c r="H36" s="11"/>
      <c r="I36" s="11"/>
    </row>
    <row r="37" spans="1:9" s="15" customFormat="1" ht="12" customHeight="1">
      <c r="A37" s="85" t="s">
        <v>3647</v>
      </c>
      <c r="B37" s="96">
        <v>1</v>
      </c>
      <c r="C37" s="96">
        <v>0</v>
      </c>
      <c r="D37" s="96">
        <v>0</v>
      </c>
      <c r="E37" s="65">
        <f t="shared" si="0"/>
        <v>1</v>
      </c>
      <c r="F37" s="41"/>
      <c r="G37" s="11"/>
      <c r="H37" s="11"/>
      <c r="I37" s="11"/>
    </row>
    <row r="38" spans="1:9" s="15" customFormat="1" ht="12" customHeight="1">
      <c r="A38" s="85" t="s">
        <v>3295</v>
      </c>
      <c r="B38" s="96">
        <v>33</v>
      </c>
      <c r="C38" s="96">
        <v>2</v>
      </c>
      <c r="D38" s="96">
        <v>1</v>
      </c>
      <c r="E38" s="65">
        <f t="shared" si="0"/>
        <v>36</v>
      </c>
      <c r="F38" s="41"/>
      <c r="G38" s="11"/>
      <c r="H38" s="11"/>
      <c r="I38" s="11"/>
    </row>
    <row r="39" spans="1:9" s="15" customFormat="1" ht="12" customHeight="1">
      <c r="A39" s="85" t="s">
        <v>3464</v>
      </c>
      <c r="B39" s="96">
        <v>1</v>
      </c>
      <c r="C39" s="96">
        <v>3</v>
      </c>
      <c r="D39" s="96">
        <v>3</v>
      </c>
      <c r="E39" s="65">
        <f t="shared" si="0"/>
        <v>7</v>
      </c>
      <c r="F39" s="41"/>
      <c r="G39" s="11"/>
      <c r="H39" s="11"/>
      <c r="I39" s="11"/>
    </row>
    <row r="40" spans="1:9" s="15" customFormat="1" ht="12" customHeight="1">
      <c r="A40" s="85" t="s">
        <v>3296</v>
      </c>
      <c r="B40" s="96">
        <v>36</v>
      </c>
      <c r="C40" s="96">
        <v>0</v>
      </c>
      <c r="D40" s="96">
        <v>0</v>
      </c>
      <c r="E40" s="65">
        <f t="shared" si="0"/>
        <v>36</v>
      </c>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zoomScaleNormal="100" workbookViewId="0">
      <selection activeCell="D77" sqref="D77"/>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7" t="s">
        <v>33</v>
      </c>
      <c r="B1" s="328"/>
      <c r="C1" s="328"/>
      <c r="D1" s="329"/>
      <c r="E1" s="1"/>
      <c r="F1" s="330" t="s">
        <v>102</v>
      </c>
      <c r="G1" s="330"/>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1" t="s">
        <v>3676</v>
      </c>
      <c r="B6" s="332"/>
      <c r="C6" s="332"/>
      <c r="D6" s="150"/>
      <c r="E6" s="150"/>
      <c r="F6" s="151"/>
    </row>
    <row r="7" spans="1:7" s="2" customFormat="1" ht="31.5" customHeight="1">
      <c r="A7" s="46"/>
      <c r="B7" s="46"/>
      <c r="C7" s="333" t="s">
        <v>3328</v>
      </c>
      <c r="D7" s="333"/>
      <c r="E7" s="334" t="s">
        <v>3329</v>
      </c>
      <c r="F7" s="334"/>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4" t="s">
        <v>3361</v>
      </c>
      <c r="C10" s="157">
        <v>3536</v>
      </c>
      <c r="D10" s="114">
        <f>SUM(D11:D12)</f>
        <v>4318</v>
      </c>
      <c r="E10" s="114">
        <f>D10-C10</f>
        <v>782</v>
      </c>
      <c r="F10" s="160">
        <f>((D10/C10)-1)</f>
        <v>0.22115384615384626</v>
      </c>
      <c r="G10" s="114"/>
    </row>
    <row r="11" spans="1:7" s="8" customFormat="1" ht="15" customHeight="1">
      <c r="A11" s="158"/>
      <c r="B11" s="159" t="s">
        <v>3333</v>
      </c>
      <c r="C11" s="114">
        <v>3262</v>
      </c>
      <c r="D11" s="114">
        <f>'ATR-A2.1'!F9</f>
        <v>3951</v>
      </c>
      <c r="E11" s="114">
        <f>D11-C11</f>
        <v>689</v>
      </c>
      <c r="F11" s="160">
        <f>((D11/C11)-1)</f>
        <v>0.21122011036174126</v>
      </c>
      <c r="G11" s="161"/>
    </row>
    <row r="12" spans="1:7" s="8" customFormat="1" ht="15" customHeight="1">
      <c r="A12" s="158"/>
      <c r="B12" s="159" t="s">
        <v>3334</v>
      </c>
      <c r="C12" s="114">
        <v>274</v>
      </c>
      <c r="D12" s="114">
        <f>'ATR-A2_II'!F9</f>
        <v>367</v>
      </c>
      <c r="E12" s="114">
        <f>D12-C12</f>
        <v>93</v>
      </c>
      <c r="F12" s="160">
        <f>((D12/C12)-1)</f>
        <v>0.33941605839416056</v>
      </c>
      <c r="G12" s="161"/>
    </row>
    <row r="13" spans="1:7" s="8" customFormat="1" ht="8.4" customHeight="1">
      <c r="A13" s="158"/>
      <c r="B13" s="159"/>
      <c r="C13" s="114"/>
      <c r="D13" s="114"/>
      <c r="E13" s="114"/>
      <c r="F13" s="160"/>
      <c r="G13" s="161"/>
    </row>
    <row r="14" spans="1:7" s="8" customFormat="1" ht="15" customHeight="1">
      <c r="A14" s="158"/>
      <c r="B14" s="159" t="s">
        <v>3484</v>
      </c>
      <c r="C14" s="114">
        <v>3012</v>
      </c>
      <c r="D14" s="249">
        <f>'ATR-A2.2'!F9</f>
        <v>3683</v>
      </c>
      <c r="E14" s="114">
        <f>D14-C14</f>
        <v>671</v>
      </c>
      <c r="F14" s="160">
        <f>((D14/C14)-1)</f>
        <v>0.22277556440903057</v>
      </c>
      <c r="G14" s="161"/>
    </row>
    <row r="15" spans="1:7" s="8" customFormat="1" ht="15" customHeight="1">
      <c r="A15" s="158"/>
      <c r="B15" s="159" t="s">
        <v>3485</v>
      </c>
      <c r="C15" s="114">
        <v>250</v>
      </c>
      <c r="D15" s="249">
        <f>D11-D14</f>
        <v>268</v>
      </c>
      <c r="E15" s="114">
        <f>D15-C15</f>
        <v>18</v>
      </c>
      <c r="F15" s="160">
        <f>((D15/C15)-1)</f>
        <v>7.2000000000000064E-2</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3227</v>
      </c>
      <c r="D19" s="157">
        <f>'ATR-A2.1'!C9</f>
        <v>3908</v>
      </c>
      <c r="E19" s="114">
        <f>D19-C19</f>
        <v>681</v>
      </c>
      <c r="F19" s="160">
        <f>((D19/C19)-1)</f>
        <v>0.21103191819026956</v>
      </c>
      <c r="G19" s="116"/>
    </row>
    <row r="20" spans="1:7" s="8" customFormat="1" ht="15" customHeight="1">
      <c r="A20" s="162"/>
      <c r="B20" s="57" t="s">
        <v>36</v>
      </c>
      <c r="C20" s="114">
        <v>29</v>
      </c>
      <c r="D20" s="157">
        <f>'ATR-A2.1'!D9</f>
        <v>38</v>
      </c>
      <c r="E20" s="114">
        <f>D20-C20</f>
        <v>9</v>
      </c>
      <c r="F20" s="160">
        <f>((D20/C20)-1)</f>
        <v>0.31034482758620685</v>
      </c>
      <c r="G20" s="116"/>
    </row>
    <row r="21" spans="1:7" s="8" customFormat="1" ht="15" customHeight="1">
      <c r="A21" s="162"/>
      <c r="B21" s="57" t="s">
        <v>3337</v>
      </c>
      <c r="C21" s="114">
        <v>6</v>
      </c>
      <c r="D21" s="157">
        <f>'ATR-A2.1'!E9</f>
        <v>5</v>
      </c>
      <c r="E21" s="114">
        <f>D21-C21</f>
        <v>-1</v>
      </c>
      <c r="F21" s="160">
        <f>((D21/C21)-1)</f>
        <v>-0.16666666666666663</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2342</v>
      </c>
      <c r="D24" s="157">
        <f>'ATR-A3'!E23</f>
        <v>2795</v>
      </c>
      <c r="E24" s="114">
        <f>D24-C24</f>
        <v>453</v>
      </c>
      <c r="F24" s="160">
        <f>((D24/C24)-1)</f>
        <v>0.19342442356959855</v>
      </c>
      <c r="G24" s="116"/>
    </row>
    <row r="25" spans="1:7" s="88" customFormat="1" ht="15" customHeight="1">
      <c r="A25" s="167"/>
      <c r="B25" s="169" t="s">
        <v>3340</v>
      </c>
      <c r="C25" s="114">
        <v>920</v>
      </c>
      <c r="D25" s="157">
        <f>'ATR-A3'!E37</f>
        <v>1156</v>
      </c>
      <c r="E25" s="114">
        <f>D25-C25</f>
        <v>236</v>
      </c>
      <c r="F25" s="160">
        <f>((D25/C25)-1)</f>
        <v>0.25652173913043486</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1269</v>
      </c>
      <c r="D28" s="114">
        <v>1439</v>
      </c>
      <c r="E28" s="114">
        <f>D28-C28</f>
        <v>170</v>
      </c>
      <c r="F28" s="160">
        <f>((D28/C28)-1)</f>
        <v>0.13396375098502755</v>
      </c>
      <c r="G28" s="116"/>
    </row>
    <row r="29" spans="1:7" s="88" customFormat="1" ht="15" customHeight="1">
      <c r="A29" s="167"/>
      <c r="B29" s="169" t="s">
        <v>3343</v>
      </c>
      <c r="C29" s="114">
        <v>500</v>
      </c>
      <c r="D29" s="114">
        <v>961</v>
      </c>
      <c r="E29" s="114">
        <f>D29-C29</f>
        <v>461</v>
      </c>
      <c r="F29" s="160">
        <f>((D29/C29)-1)</f>
        <v>0.92199999999999993</v>
      </c>
      <c r="G29" s="116"/>
    </row>
    <row r="30" spans="1:7" s="88" customFormat="1" ht="15" customHeight="1">
      <c r="A30" s="167"/>
      <c r="B30" s="169" t="s">
        <v>3344</v>
      </c>
      <c r="C30" s="114">
        <v>744</v>
      </c>
      <c r="D30" s="114">
        <v>657</v>
      </c>
      <c r="E30" s="114">
        <f>D30-C30</f>
        <v>-87</v>
      </c>
      <c r="F30" s="160">
        <f>((D30/C30)-1)</f>
        <v>-0.11693548387096775</v>
      </c>
      <c r="G30" s="116"/>
    </row>
    <row r="31" spans="1:7" s="88" customFormat="1" ht="15" customHeight="1">
      <c r="A31" s="167"/>
      <c r="B31" s="169" t="s">
        <v>3345</v>
      </c>
      <c r="C31" s="114">
        <v>409</v>
      </c>
      <c r="D31" s="114">
        <v>405</v>
      </c>
      <c r="E31" s="114">
        <f>D31-C31</f>
        <v>-4</v>
      </c>
      <c r="F31" s="160">
        <f>((D31/C31)-1)</f>
        <v>-9.7799511002445438E-3</v>
      </c>
      <c r="G31" s="116"/>
    </row>
    <row r="32" spans="1:7" s="88" customFormat="1" ht="15" customHeight="1">
      <c r="A32" s="167"/>
      <c r="B32" s="169" t="s">
        <v>3346</v>
      </c>
      <c r="C32" s="114">
        <v>340</v>
      </c>
      <c r="D32" s="114">
        <f>D11-SUM(D28:D31)</f>
        <v>489</v>
      </c>
      <c r="E32" s="114">
        <f>D32-C32</f>
        <v>149</v>
      </c>
      <c r="F32" s="160">
        <f>((D32/C32)-1)</f>
        <v>0.43823529411764706</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229</v>
      </c>
      <c r="D35" s="157">
        <f>'ATR-I2.1'!D18</f>
        <v>280</v>
      </c>
      <c r="E35" s="114">
        <f t="shared" ref="E35:E46" si="0">D35-C35</f>
        <v>51</v>
      </c>
      <c r="F35" s="160">
        <f t="shared" ref="F35:F46" si="1">((D35/C35)-1)</f>
        <v>0.22270742358078599</v>
      </c>
      <c r="G35" s="116"/>
    </row>
    <row r="36" spans="1:7" s="88" customFormat="1" ht="15" customHeight="1">
      <c r="A36" s="167"/>
      <c r="B36" s="169" t="s">
        <v>3349</v>
      </c>
      <c r="C36" s="157">
        <v>5</v>
      </c>
      <c r="D36" s="157">
        <f>'ATR-I2.1'!D19</f>
        <v>7</v>
      </c>
      <c r="E36" s="114">
        <f t="shared" si="0"/>
        <v>2</v>
      </c>
      <c r="F36" s="160">
        <f t="shared" si="1"/>
        <v>0.39999999999999991</v>
      </c>
      <c r="G36" s="116"/>
    </row>
    <row r="37" spans="1:7" s="88" customFormat="1" ht="15" customHeight="1">
      <c r="A37" s="167"/>
      <c r="B37" s="169" t="s">
        <v>3350</v>
      </c>
      <c r="C37" s="157">
        <v>1087</v>
      </c>
      <c r="D37" s="157">
        <f>'ATR-I2.1'!D20</f>
        <v>1103</v>
      </c>
      <c r="E37" s="114">
        <f t="shared" si="0"/>
        <v>16</v>
      </c>
      <c r="F37" s="160">
        <f t="shared" si="1"/>
        <v>1.4719411223551138E-2</v>
      </c>
      <c r="G37" s="116"/>
    </row>
    <row r="38" spans="1:7" s="88" customFormat="1" ht="15" customHeight="1">
      <c r="A38" s="167"/>
      <c r="B38" s="169" t="s">
        <v>3351</v>
      </c>
      <c r="C38" s="157">
        <v>50</v>
      </c>
      <c r="D38" s="157">
        <f>'ATR-I2.1'!D22</f>
        <v>50</v>
      </c>
      <c r="E38" s="114">
        <f t="shared" si="0"/>
        <v>0</v>
      </c>
      <c r="F38" s="160">
        <f t="shared" si="1"/>
        <v>0</v>
      </c>
      <c r="G38" s="116"/>
    </row>
    <row r="39" spans="1:7" s="88" customFormat="1" ht="15" customHeight="1">
      <c r="A39" s="167"/>
      <c r="B39" s="169" t="s">
        <v>3352</v>
      </c>
      <c r="C39" s="157">
        <v>462</v>
      </c>
      <c r="D39" s="157">
        <f>'ATR-I2.1'!D23</f>
        <v>567</v>
      </c>
      <c r="E39" s="114">
        <f t="shared" si="0"/>
        <v>105</v>
      </c>
      <c r="F39" s="160">
        <f t="shared" si="1"/>
        <v>0.22727272727272729</v>
      </c>
      <c r="G39" s="116"/>
    </row>
    <row r="40" spans="1:7" s="88" customFormat="1" ht="15" customHeight="1">
      <c r="A40" s="167"/>
      <c r="B40" s="169" t="s">
        <v>3353</v>
      </c>
      <c r="C40" s="157">
        <v>385</v>
      </c>
      <c r="D40" s="157">
        <f>'ATR-I2.1'!D24</f>
        <v>429</v>
      </c>
      <c r="E40" s="114">
        <f t="shared" si="0"/>
        <v>44</v>
      </c>
      <c r="F40" s="160">
        <f t="shared" si="1"/>
        <v>0.11428571428571432</v>
      </c>
      <c r="G40" s="116"/>
    </row>
    <row r="41" spans="1:7" s="88" customFormat="1" ht="15" customHeight="1">
      <c r="A41" s="167"/>
      <c r="B41" s="168" t="s">
        <v>3354</v>
      </c>
      <c r="C41" s="157">
        <v>190</v>
      </c>
      <c r="D41" s="157">
        <f>'ATR-I2.1'!D25</f>
        <v>207</v>
      </c>
      <c r="E41" s="114">
        <f t="shared" si="0"/>
        <v>17</v>
      </c>
      <c r="F41" s="160">
        <f t="shared" si="1"/>
        <v>8.9473684210526372E-2</v>
      </c>
      <c r="G41" s="116"/>
    </row>
    <row r="42" spans="1:7" s="88" customFormat="1" ht="15" customHeight="1">
      <c r="A42" s="167"/>
      <c r="B42" s="169" t="s">
        <v>3355</v>
      </c>
      <c r="C42" s="157">
        <v>143</v>
      </c>
      <c r="D42" s="157">
        <f>'ATR-I2.1'!D26</f>
        <v>179</v>
      </c>
      <c r="E42" s="114">
        <f t="shared" si="0"/>
        <v>36</v>
      </c>
      <c r="F42" s="160">
        <f t="shared" si="1"/>
        <v>0.25174825174825166</v>
      </c>
      <c r="G42" s="116"/>
    </row>
    <row r="43" spans="1:7" s="88" customFormat="1" ht="15" customHeight="1">
      <c r="A43" s="167"/>
      <c r="B43" s="168" t="s">
        <v>3356</v>
      </c>
      <c r="C43" s="157">
        <v>130</v>
      </c>
      <c r="D43" s="157">
        <f>'ATR-I2.1'!D31</f>
        <v>363</v>
      </c>
      <c r="E43" s="114">
        <f t="shared" si="0"/>
        <v>233</v>
      </c>
      <c r="F43" s="160">
        <f t="shared" si="1"/>
        <v>1.7923076923076922</v>
      </c>
      <c r="G43" s="116"/>
    </row>
    <row r="44" spans="1:7" s="88" customFormat="1" ht="15" customHeight="1">
      <c r="A44" s="167"/>
      <c r="B44" s="169" t="s">
        <v>3357</v>
      </c>
      <c r="C44" s="157">
        <v>98</v>
      </c>
      <c r="D44" s="157">
        <f>'ATR-I2.1'!D32</f>
        <v>169</v>
      </c>
      <c r="E44" s="114">
        <f t="shared" si="0"/>
        <v>71</v>
      </c>
      <c r="F44" s="160">
        <f t="shared" si="1"/>
        <v>0.72448979591836737</v>
      </c>
      <c r="G44" s="116"/>
    </row>
    <row r="45" spans="1:7" s="88" customFormat="1" ht="15" customHeight="1">
      <c r="A45" s="167"/>
      <c r="B45" s="62" t="s">
        <v>3358</v>
      </c>
      <c r="C45" s="157">
        <v>316</v>
      </c>
      <c r="D45" s="157">
        <f>'ATR-I2.1'!D34</f>
        <v>416</v>
      </c>
      <c r="E45" s="114">
        <f t="shared" si="0"/>
        <v>100</v>
      </c>
      <c r="F45" s="160">
        <f t="shared" si="1"/>
        <v>0.31645569620253156</v>
      </c>
      <c r="G45" s="116"/>
    </row>
    <row r="46" spans="1:7" s="88" customFormat="1" ht="15" customHeight="1">
      <c r="A46" s="167"/>
      <c r="B46" s="169" t="s">
        <v>3359</v>
      </c>
      <c r="C46" s="157">
        <v>167</v>
      </c>
      <c r="D46" s="157">
        <f>D11-SUM(D35:D45)</f>
        <v>181</v>
      </c>
      <c r="E46" s="114">
        <f t="shared" si="0"/>
        <v>14</v>
      </c>
      <c r="F46" s="160">
        <f t="shared" si="1"/>
        <v>8.3832335329341312E-2</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14">
        <v>238.73737059548947</v>
      </c>
      <c r="D50" s="114">
        <f>'ATR-I2.1'!I9</f>
        <v>284.13503857505304</v>
      </c>
      <c r="E50" s="114">
        <f t="shared" ref="E50:E61" si="2">D50-C50</f>
        <v>45.397667979563579</v>
      </c>
      <c r="F50" s="160">
        <f t="shared" ref="F50:F61" si="3">((D50/C50)-1)</f>
        <v>0.19015735938754319</v>
      </c>
      <c r="G50" s="116"/>
    </row>
    <row r="51" spans="1:211" s="88" customFormat="1" ht="15" customHeight="1">
      <c r="A51" s="167"/>
      <c r="B51" s="168" t="s">
        <v>3348</v>
      </c>
      <c r="C51" s="114">
        <v>283.41233400576726</v>
      </c>
      <c r="D51" s="114">
        <f>'ATR-I2.1'!I18</f>
        <v>351.10598384912475</v>
      </c>
      <c r="E51" s="114">
        <f t="shared" si="2"/>
        <v>67.693649843357491</v>
      </c>
      <c r="F51" s="160">
        <f t="shared" si="3"/>
        <v>0.23885216598223269</v>
      </c>
      <c r="G51" s="116"/>
    </row>
    <row r="52" spans="1:211" s="88" customFormat="1" ht="15" customHeight="1">
      <c r="A52" s="167"/>
      <c r="B52" s="168" t="s">
        <v>3349</v>
      </c>
      <c r="C52" s="114">
        <v>332.88948069241019</v>
      </c>
      <c r="D52" s="114">
        <f>'ATR-I2.1'!I19</f>
        <v>462.96296296296293</v>
      </c>
      <c r="E52" s="114">
        <f t="shared" si="2"/>
        <v>130.07348227055274</v>
      </c>
      <c r="F52" s="160">
        <f t="shared" si="3"/>
        <v>0.39074074074074039</v>
      </c>
      <c r="G52" s="116"/>
    </row>
    <row r="53" spans="1:211" s="88" customFormat="1" ht="15" customHeight="1">
      <c r="A53" s="167"/>
      <c r="B53" s="168" t="s">
        <v>3350</v>
      </c>
      <c r="C53" s="114">
        <v>400.05446923776196</v>
      </c>
      <c r="D53" s="114">
        <f>'ATR-I2.1'!I20</f>
        <v>402.77818351786391</v>
      </c>
      <c r="E53" s="114">
        <f t="shared" si="2"/>
        <v>2.7237142801019445</v>
      </c>
      <c r="F53" s="160">
        <f t="shared" si="3"/>
        <v>6.8083585849985084E-3</v>
      </c>
      <c r="G53" s="116"/>
    </row>
    <row r="54" spans="1:211" s="88" customFormat="1" ht="15" customHeight="1">
      <c r="A54" s="164"/>
      <c r="B54" s="159" t="s">
        <v>3351</v>
      </c>
      <c r="C54" s="114">
        <v>431.77892918825563</v>
      </c>
      <c r="D54" s="114">
        <f>'ATR-I2.1'!I22</f>
        <v>418.65527924307122</v>
      </c>
      <c r="E54" s="114">
        <f t="shared" si="2"/>
        <v>-13.123649945184411</v>
      </c>
      <c r="F54" s="160">
        <f t="shared" si="3"/>
        <v>-3.0394373273047059E-2</v>
      </c>
      <c r="G54" s="116"/>
    </row>
    <row r="55" spans="1:211" s="88" customFormat="1" ht="15" customHeight="1">
      <c r="A55" s="167"/>
      <c r="B55" s="169" t="s">
        <v>3352</v>
      </c>
      <c r="C55" s="114">
        <v>508.04961731327518</v>
      </c>
      <c r="D55" s="114">
        <f>'ATR-I2.1'!I23</f>
        <v>603.13374251401456</v>
      </c>
      <c r="E55" s="114">
        <f t="shared" si="2"/>
        <v>95.084125200739379</v>
      </c>
      <c r="F55" s="160">
        <f t="shared" si="3"/>
        <v>0.18715519500550726</v>
      </c>
      <c r="G55" s="116"/>
    </row>
    <row r="56" spans="1:211" s="88" customFormat="1" ht="15" customHeight="1">
      <c r="A56" s="167"/>
      <c r="B56" s="169" t="s">
        <v>3353</v>
      </c>
      <c r="C56" s="114">
        <v>182.86050830471683</v>
      </c>
      <c r="D56" s="114">
        <f>'ATR-I2.1'!I24</f>
        <v>204.18750981670721</v>
      </c>
      <c r="E56" s="114">
        <f t="shared" si="2"/>
        <v>21.327001511990375</v>
      </c>
      <c r="F56" s="160">
        <f t="shared" si="3"/>
        <v>0.11662989296984394</v>
      </c>
      <c r="G56" s="116"/>
    </row>
    <row r="57" spans="1:211" s="88" customFormat="1" ht="15" customHeight="1">
      <c r="A57" s="167"/>
      <c r="B57" s="168" t="s">
        <v>3354</v>
      </c>
      <c r="C57" s="114">
        <v>381.26580246418109</v>
      </c>
      <c r="D57" s="114">
        <f>'ATR-I2.1'!I25</f>
        <v>410.82025125528412</v>
      </c>
      <c r="E57" s="114">
        <f t="shared" si="2"/>
        <v>29.554448791103027</v>
      </c>
      <c r="F57" s="160">
        <f t="shared" si="3"/>
        <v>7.7516652687148913E-2</v>
      </c>
      <c r="G57" s="116"/>
    </row>
    <row r="58" spans="1:211" s="88" customFormat="1" ht="15" customHeight="1">
      <c r="A58" s="164"/>
      <c r="B58" s="159" t="s">
        <v>3355</v>
      </c>
      <c r="C58" s="114">
        <v>144.39922852440145</v>
      </c>
      <c r="D58" s="114">
        <f>'ATR-I2.1'!I26</f>
        <v>186.83004728157059</v>
      </c>
      <c r="E58" s="114">
        <f t="shared" si="2"/>
        <v>42.430818757169135</v>
      </c>
      <c r="F58" s="160">
        <f t="shared" si="3"/>
        <v>0.29384380505882635</v>
      </c>
      <c r="G58" s="116"/>
    </row>
    <row r="59" spans="1:211" s="88" customFormat="1" ht="15" customHeight="1">
      <c r="A59" s="167"/>
      <c r="B59" s="169" t="s">
        <v>3356</v>
      </c>
      <c r="C59" s="114">
        <v>169.07270126154248</v>
      </c>
      <c r="D59" s="114">
        <f>'ATR-I2.1'!I31</f>
        <v>457.836187977701</v>
      </c>
      <c r="E59" s="114">
        <f t="shared" si="2"/>
        <v>288.76348671615852</v>
      </c>
      <c r="F59" s="160">
        <f t="shared" si="3"/>
        <v>1.7079249610465714</v>
      </c>
      <c r="G59" s="116"/>
    </row>
    <row r="60" spans="1:211" s="88" customFormat="1" ht="15" customHeight="1">
      <c r="A60" s="167"/>
      <c r="B60" s="169" t="s">
        <v>3357</v>
      </c>
      <c r="C60" s="114">
        <v>135.9657033450338</v>
      </c>
      <c r="D60" s="114">
        <f>'ATR-I2.1'!I32</f>
        <v>220.71883815693238</v>
      </c>
      <c r="E60" s="114">
        <f t="shared" si="2"/>
        <v>84.753134811898576</v>
      </c>
      <c r="F60" s="160">
        <f t="shared" si="3"/>
        <v>0.62334200998338907</v>
      </c>
      <c r="G60" s="116"/>
    </row>
    <row r="61" spans="1:211" s="88" customFormat="1" ht="15" customHeight="1">
      <c r="A61" s="167"/>
      <c r="B61" s="62" t="s">
        <v>3358</v>
      </c>
      <c r="C61" s="114">
        <v>244.91377639992245</v>
      </c>
      <c r="D61" s="114">
        <f>'ATR-I2.1'!I34</f>
        <v>315.03457050034461</v>
      </c>
      <c r="E61" s="114">
        <f t="shared" si="2"/>
        <v>70.12079410042216</v>
      </c>
      <c r="F61" s="160">
        <f t="shared" si="3"/>
        <v>0.28630808413946118</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268</v>
      </c>
      <c r="D65" s="157">
        <f>'ATR-A2_II'!C9</f>
        <v>363</v>
      </c>
      <c r="E65" s="114">
        <f>D65-C65</f>
        <v>95</v>
      </c>
      <c r="F65" s="160">
        <f>((D65/C65)-1)</f>
        <v>0.35447761194029859</v>
      </c>
      <c r="G65" s="116"/>
    </row>
    <row r="66" spans="1:7" s="88" customFormat="1" ht="15" customHeight="1">
      <c r="A66" s="164"/>
      <c r="B66" s="168" t="s">
        <v>36</v>
      </c>
      <c r="C66" s="157">
        <v>5</v>
      </c>
      <c r="D66" s="157">
        <f>'ATR-A2_II'!D9</f>
        <v>3</v>
      </c>
      <c r="E66" s="114">
        <f>D66-C66</f>
        <v>-2</v>
      </c>
      <c r="F66" s="160">
        <f>((D66/C66)-1)</f>
        <v>-0.4</v>
      </c>
      <c r="G66" s="116"/>
    </row>
    <row r="67" spans="1:7" s="88" customFormat="1" ht="15" customHeight="1">
      <c r="A67" s="174"/>
      <c r="B67" s="168" t="s">
        <v>3337</v>
      </c>
      <c r="C67" s="157">
        <v>1</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120</v>
      </c>
      <c r="D70" s="157">
        <f>'ATR-A3_II'!E22</f>
        <v>167</v>
      </c>
      <c r="E70" s="114">
        <f>D70-C70</f>
        <v>47</v>
      </c>
      <c r="F70" s="160">
        <f>((D70/C70)-1)</f>
        <v>0.39166666666666661</v>
      </c>
      <c r="G70" s="116"/>
    </row>
    <row r="71" spans="1:7" s="88" customFormat="1" ht="15" customHeight="1">
      <c r="A71" s="167"/>
      <c r="B71" s="168" t="s">
        <v>3340</v>
      </c>
      <c r="C71" s="157">
        <v>154</v>
      </c>
      <c r="D71" s="157">
        <f>'ATR-A3_II'!E35</f>
        <v>200</v>
      </c>
      <c r="E71" s="114">
        <f>D71-C71</f>
        <v>46</v>
      </c>
      <c r="F71" s="160">
        <f>((D71/C71)-1)</f>
        <v>0.29870129870129869</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85</v>
      </c>
      <c r="D74" s="157">
        <v>142</v>
      </c>
      <c r="E74" s="114">
        <f>D74-C74</f>
        <v>57</v>
      </c>
      <c r="F74" s="160">
        <f>((D74/C74)-1)</f>
        <v>0.67058823529411771</v>
      </c>
      <c r="G74" s="116"/>
    </row>
    <row r="75" spans="1:7" s="88" customFormat="1" ht="15" customHeight="1">
      <c r="A75" s="164"/>
      <c r="B75" s="168" t="s">
        <v>3342</v>
      </c>
      <c r="C75" s="157">
        <v>19</v>
      </c>
      <c r="D75" s="157">
        <v>18</v>
      </c>
      <c r="E75" s="114">
        <f>D75-C75</f>
        <v>-1</v>
      </c>
      <c r="F75" s="160">
        <f>((D75/C75)-1)</f>
        <v>-5.2631578947368474E-2</v>
      </c>
      <c r="G75" s="116"/>
    </row>
    <row r="76" spans="1:7" s="88" customFormat="1" ht="15" customHeight="1">
      <c r="A76" s="167"/>
      <c r="B76" s="168" t="s">
        <v>3344</v>
      </c>
      <c r="C76" s="157">
        <v>164</v>
      </c>
      <c r="D76" s="157">
        <v>197</v>
      </c>
      <c r="E76" s="114">
        <f>D76-C76</f>
        <v>33</v>
      </c>
      <c r="F76" s="160">
        <f>((D76/C76)-1)</f>
        <v>0.20121951219512191</v>
      </c>
      <c r="G76" s="116"/>
    </row>
    <row r="77" spans="1:7" s="88" customFormat="1" ht="15" customHeight="1">
      <c r="A77" s="167"/>
      <c r="B77" s="168" t="s">
        <v>3346</v>
      </c>
      <c r="C77" s="157">
        <v>6</v>
      </c>
      <c r="D77" s="157">
        <f>D12-SUM(D74:D76)</f>
        <v>10</v>
      </c>
      <c r="E77" s="114">
        <f>D77-C77</f>
        <v>4</v>
      </c>
      <c r="F77" s="160">
        <f>((D77/C77)-1)</f>
        <v>0.66666666666666674</v>
      </c>
      <c r="G77" s="116"/>
    </row>
    <row r="78" spans="1:7" s="2" customFormat="1" ht="9.9" customHeight="1">
      <c r="A78" s="175"/>
      <c r="B78" s="76"/>
      <c r="C78" s="76"/>
      <c r="D78" s="76"/>
      <c r="E78" s="76"/>
      <c r="F78" s="76"/>
      <c r="G78" s="76"/>
    </row>
    <row r="79" spans="1:7" s="2" customFormat="1" ht="21" customHeight="1">
      <c r="A79" s="325" t="s">
        <v>3364</v>
      </c>
      <c r="B79" s="326"/>
      <c r="C79" s="326"/>
      <c r="D79" s="326"/>
      <c r="E79" s="326"/>
      <c r="F79" s="326"/>
      <c r="G79" s="326"/>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29" sqref="A29"/>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SUM(B11:B28)</f>
        <v>359</v>
      </c>
      <c r="C9" s="65">
        <f>SUM(C11:C28)</f>
        <v>3</v>
      </c>
      <c r="D9" s="65">
        <f>SUM(D11:D28)</f>
        <v>1</v>
      </c>
      <c r="E9" s="65">
        <f>SUM(E11:E28)</f>
        <v>363</v>
      </c>
      <c r="F9" s="10"/>
    </row>
    <row r="10" spans="1:9" s="8" customFormat="1" ht="9" customHeight="1">
      <c r="A10" s="62"/>
      <c r="B10" s="66"/>
      <c r="C10" s="66"/>
      <c r="D10" s="66"/>
      <c r="E10" s="65"/>
    </row>
    <row r="11" spans="1:9" s="88" customFormat="1" ht="12" customHeight="1">
      <c r="A11" s="85" t="s">
        <v>3282</v>
      </c>
      <c r="B11" s="96">
        <v>18</v>
      </c>
      <c r="C11" s="96">
        <v>0</v>
      </c>
      <c r="D11" s="96">
        <v>0</v>
      </c>
      <c r="E11" s="65">
        <f t="shared" ref="E11:E29" si="0">SUM(B11:D11)</f>
        <v>18</v>
      </c>
      <c r="F11" s="41"/>
      <c r="G11" s="15"/>
      <c r="H11" s="15"/>
      <c r="I11" s="15"/>
    </row>
    <row r="12" spans="1:9" s="88" customFormat="1" ht="12" customHeight="1">
      <c r="A12" s="85" t="s">
        <v>3283</v>
      </c>
      <c r="B12" s="96">
        <v>42</v>
      </c>
      <c r="C12" s="96">
        <v>0</v>
      </c>
      <c r="D12" s="96">
        <v>0</v>
      </c>
      <c r="E12" s="65">
        <f t="shared" si="0"/>
        <v>42</v>
      </c>
      <c r="F12" s="41"/>
      <c r="G12" s="15"/>
      <c r="H12" s="15"/>
      <c r="I12" s="15"/>
    </row>
    <row r="13" spans="1:9" s="88" customFormat="1" ht="12" customHeight="1">
      <c r="A13" s="85" t="s">
        <v>3284</v>
      </c>
      <c r="B13" s="96">
        <v>7</v>
      </c>
      <c r="C13" s="96">
        <v>1</v>
      </c>
      <c r="D13" s="96">
        <v>0</v>
      </c>
      <c r="E13" s="65">
        <f t="shared" si="0"/>
        <v>8</v>
      </c>
      <c r="F13" s="41"/>
      <c r="G13" s="15"/>
      <c r="H13" s="15"/>
      <c r="I13" s="15"/>
    </row>
    <row r="14" spans="1:9" s="88" customFormat="1" ht="12" customHeight="1">
      <c r="A14" s="85" t="s">
        <v>3285</v>
      </c>
      <c r="B14" s="96">
        <v>59</v>
      </c>
      <c r="C14" s="96">
        <v>0</v>
      </c>
      <c r="D14" s="96">
        <v>0</v>
      </c>
      <c r="E14" s="65">
        <f t="shared" si="0"/>
        <v>59</v>
      </c>
      <c r="F14" s="41"/>
      <c r="G14" s="15"/>
      <c r="H14" s="15"/>
      <c r="I14" s="15"/>
    </row>
    <row r="15" spans="1:9" s="88" customFormat="1" ht="12" customHeight="1">
      <c r="A15" s="85" t="s">
        <v>3286</v>
      </c>
      <c r="B15" s="96">
        <v>33</v>
      </c>
      <c r="C15" s="96">
        <v>0</v>
      </c>
      <c r="D15" s="96">
        <v>0</v>
      </c>
      <c r="E15" s="65">
        <f t="shared" si="0"/>
        <v>33</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5</v>
      </c>
      <c r="C17" s="96">
        <v>0</v>
      </c>
      <c r="D17" s="96">
        <v>0</v>
      </c>
      <c r="E17" s="65">
        <f t="shared" si="0"/>
        <v>5</v>
      </c>
      <c r="F17" s="41"/>
      <c r="G17" s="15"/>
      <c r="H17" s="15"/>
      <c r="I17" s="15"/>
    </row>
    <row r="18" spans="1:9" s="88" customFormat="1" ht="12" customHeight="1">
      <c r="A18" s="85" t="s">
        <v>3289</v>
      </c>
      <c r="B18" s="96">
        <v>24</v>
      </c>
      <c r="C18" s="96">
        <v>0</v>
      </c>
      <c r="D18" s="96">
        <v>0</v>
      </c>
      <c r="E18" s="65">
        <f t="shared" si="0"/>
        <v>24</v>
      </c>
      <c r="F18" s="41"/>
      <c r="G18" s="15"/>
      <c r="H18" s="15"/>
      <c r="I18" s="15"/>
    </row>
    <row r="19" spans="1:9" s="88" customFormat="1" ht="12" customHeight="1">
      <c r="A19" s="85" t="s">
        <v>3290</v>
      </c>
      <c r="B19" s="96">
        <v>67</v>
      </c>
      <c r="C19" s="96">
        <v>0</v>
      </c>
      <c r="D19" s="96">
        <v>0</v>
      </c>
      <c r="E19" s="65">
        <f t="shared" si="0"/>
        <v>67</v>
      </c>
      <c r="F19" s="41"/>
      <c r="G19" s="15"/>
      <c r="H19" s="15"/>
      <c r="I19" s="15"/>
    </row>
    <row r="20" spans="1:9" s="88" customFormat="1" ht="12" customHeight="1">
      <c r="A20" s="85" t="s">
        <v>3291</v>
      </c>
      <c r="B20" s="96">
        <v>47</v>
      </c>
      <c r="C20" s="96">
        <v>0</v>
      </c>
      <c r="D20" s="96">
        <v>0</v>
      </c>
      <c r="E20" s="65">
        <f t="shared" si="0"/>
        <v>47</v>
      </c>
      <c r="F20" s="41"/>
      <c r="G20" s="15"/>
      <c r="H20" s="15"/>
      <c r="I20" s="15"/>
    </row>
    <row r="21" spans="1:9" s="88" customFormat="1" ht="12" customHeight="1">
      <c r="A21" s="85" t="s">
        <v>3520</v>
      </c>
      <c r="B21" s="96">
        <v>1</v>
      </c>
      <c r="C21" s="96">
        <v>2</v>
      </c>
      <c r="D21" s="96">
        <v>0</v>
      </c>
      <c r="E21" s="65">
        <f t="shared" si="0"/>
        <v>3</v>
      </c>
      <c r="F21" s="41"/>
      <c r="G21" s="15"/>
      <c r="H21" s="15"/>
      <c r="I21" s="15"/>
    </row>
    <row r="22" spans="1:9" s="88" customFormat="1" ht="12" customHeight="1">
      <c r="A22" s="85" t="s">
        <v>3292</v>
      </c>
      <c r="B22" s="96">
        <v>31</v>
      </c>
      <c r="C22" s="217">
        <v>0</v>
      </c>
      <c r="D22" s="96">
        <v>0</v>
      </c>
      <c r="E22" s="65">
        <f t="shared" si="0"/>
        <v>31</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3524</v>
      </c>
      <c r="B25" s="96">
        <v>1</v>
      </c>
      <c r="C25" s="96">
        <v>0</v>
      </c>
      <c r="D25" s="96">
        <v>0</v>
      </c>
      <c r="E25" s="65">
        <f t="shared" si="0"/>
        <v>1</v>
      </c>
      <c r="F25" s="41"/>
      <c r="G25" s="15"/>
      <c r="H25" s="15"/>
      <c r="I25" s="15"/>
    </row>
    <row r="26" spans="1:9" s="88" customFormat="1" ht="12" customHeight="1">
      <c r="A26" s="85" t="s">
        <v>3657</v>
      </c>
      <c r="B26" s="96">
        <v>1</v>
      </c>
      <c r="C26" s="96">
        <v>0</v>
      </c>
      <c r="D26" s="96">
        <v>0</v>
      </c>
      <c r="E26" s="65">
        <f t="shared" si="0"/>
        <v>1</v>
      </c>
      <c r="F26" s="41"/>
      <c r="G26" s="15"/>
      <c r="H26" s="15"/>
      <c r="I26" s="15"/>
    </row>
    <row r="27" spans="1:9" s="88" customFormat="1" ht="12" customHeight="1">
      <c r="A27" s="85" t="s">
        <v>3295</v>
      </c>
      <c r="B27" s="96">
        <v>16</v>
      </c>
      <c r="C27" s="96">
        <v>0</v>
      </c>
      <c r="D27" s="96">
        <v>0</v>
      </c>
      <c r="E27" s="65">
        <f t="shared" si="0"/>
        <v>16</v>
      </c>
      <c r="F27" s="41"/>
      <c r="G27" s="15"/>
      <c r="H27" s="15"/>
      <c r="I27" s="15"/>
    </row>
    <row r="28" spans="1:9" s="88" customFormat="1" ht="12" customHeight="1">
      <c r="A28" s="85" t="s">
        <v>3464</v>
      </c>
      <c r="B28" s="96">
        <v>1</v>
      </c>
      <c r="C28" s="96">
        <v>0</v>
      </c>
      <c r="D28" s="96">
        <v>1</v>
      </c>
      <c r="E28" s="65">
        <f t="shared" si="0"/>
        <v>2</v>
      </c>
      <c r="F28" s="41"/>
      <c r="G28" s="15"/>
      <c r="H28" s="15"/>
      <c r="I28" s="15"/>
    </row>
    <row r="29" spans="1:9" ht="15" customHeight="1">
      <c r="A29" s="85" t="s">
        <v>3296</v>
      </c>
      <c r="B29" s="96">
        <v>4</v>
      </c>
      <c r="C29" s="96">
        <v>0</v>
      </c>
      <c r="D29" s="96">
        <v>0</v>
      </c>
      <c r="E29" s="65">
        <f t="shared" si="0"/>
        <v>4</v>
      </c>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27" activePane="bottomLeft" state="frozen"/>
      <selection pane="bottomLeft" activeCell="I37" sqref="I37"/>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SUM(B11:B45)</f>
        <v>3908</v>
      </c>
      <c r="C9" s="65">
        <f>SUM(C11:C45)</f>
        <v>38</v>
      </c>
      <c r="D9" s="65">
        <f>SUM(D11:D45)</f>
        <v>5</v>
      </c>
      <c r="E9" s="65">
        <f>SUM(E11:E45)</f>
        <v>3951</v>
      </c>
      <c r="F9" s="10"/>
    </row>
    <row r="10" spans="1:9" s="8" customFormat="1" ht="9" customHeight="1">
      <c r="A10" s="62"/>
      <c r="B10" s="66"/>
      <c r="C10" s="66"/>
      <c r="D10" s="66"/>
      <c r="E10" s="65"/>
    </row>
    <row r="11" spans="1:9" s="88" customFormat="1" ht="12" customHeight="1">
      <c r="A11" s="82" t="s">
        <v>3664</v>
      </c>
      <c r="B11" s="96">
        <v>4</v>
      </c>
      <c r="C11" s="96">
        <v>1</v>
      </c>
      <c r="D11" s="96">
        <v>0</v>
      </c>
      <c r="E11" s="65">
        <f t="shared" ref="E11:E43" si="0">SUM(B11:D11)</f>
        <v>5</v>
      </c>
      <c r="F11" s="40"/>
      <c r="G11" s="11"/>
      <c r="H11" s="11"/>
      <c r="I11" s="11"/>
    </row>
    <row r="12" spans="1:9" s="88" customFormat="1" ht="12" customHeight="1">
      <c r="A12" s="82" t="s">
        <v>3297</v>
      </c>
      <c r="B12" s="96">
        <v>14</v>
      </c>
      <c r="C12" s="96">
        <v>2</v>
      </c>
      <c r="D12" s="96">
        <v>0</v>
      </c>
      <c r="E12" s="65">
        <f t="shared" si="0"/>
        <v>16</v>
      </c>
      <c r="F12" s="41"/>
      <c r="G12" s="11"/>
      <c r="H12" s="11"/>
      <c r="I12" s="11"/>
    </row>
    <row r="13" spans="1:9" s="88" customFormat="1" ht="12" customHeight="1">
      <c r="A13" s="82" t="s">
        <v>3298</v>
      </c>
      <c r="B13" s="96">
        <v>44</v>
      </c>
      <c r="C13" s="96">
        <v>0</v>
      </c>
      <c r="D13" s="96">
        <v>0</v>
      </c>
      <c r="E13" s="65">
        <f t="shared" si="0"/>
        <v>44</v>
      </c>
      <c r="F13" s="41"/>
      <c r="G13" s="11"/>
      <c r="H13" s="11"/>
      <c r="I13" s="11"/>
    </row>
    <row r="14" spans="1:9" s="88" customFormat="1" ht="12" customHeight="1">
      <c r="A14" s="82" t="s">
        <v>3299</v>
      </c>
      <c r="B14" s="96">
        <v>92</v>
      </c>
      <c r="C14" s="96">
        <v>5</v>
      </c>
      <c r="D14" s="96">
        <v>0</v>
      </c>
      <c r="E14" s="65">
        <f t="shared" si="0"/>
        <v>97</v>
      </c>
      <c r="F14" s="41"/>
      <c r="G14" s="11"/>
      <c r="H14" s="11"/>
      <c r="I14" s="11"/>
    </row>
    <row r="15" spans="1:9" s="88" customFormat="1" ht="12" customHeight="1">
      <c r="A15" s="82" t="s">
        <v>3648</v>
      </c>
      <c r="B15" s="96">
        <v>2</v>
      </c>
      <c r="C15" s="96">
        <v>0</v>
      </c>
      <c r="D15" s="96">
        <v>0</v>
      </c>
      <c r="E15" s="65">
        <f t="shared" si="0"/>
        <v>2</v>
      </c>
      <c r="F15" s="41"/>
      <c r="G15" s="11"/>
      <c r="H15" s="11"/>
      <c r="I15" s="11"/>
    </row>
    <row r="16" spans="1:9" s="88" customFormat="1" ht="12" customHeight="1">
      <c r="A16" s="82" t="s">
        <v>3300</v>
      </c>
      <c r="B16" s="96">
        <v>6</v>
      </c>
      <c r="C16" s="96">
        <v>0</v>
      </c>
      <c r="D16" s="96">
        <v>1</v>
      </c>
      <c r="E16" s="65">
        <f t="shared" si="0"/>
        <v>7</v>
      </c>
      <c r="F16" s="41"/>
      <c r="G16" s="11"/>
      <c r="H16" s="11"/>
      <c r="I16" s="11"/>
    </row>
    <row r="17" spans="1:9" s="88" customFormat="1" ht="12" customHeight="1">
      <c r="A17" s="82" t="s">
        <v>3301</v>
      </c>
      <c r="B17" s="96">
        <v>43</v>
      </c>
      <c r="C17" s="96">
        <v>2</v>
      </c>
      <c r="D17" s="96">
        <v>0</v>
      </c>
      <c r="E17" s="65">
        <f t="shared" si="0"/>
        <v>45</v>
      </c>
      <c r="F17" s="40"/>
      <c r="G17" s="11"/>
      <c r="H17" s="11"/>
      <c r="I17" s="11"/>
    </row>
    <row r="18" spans="1:9" s="88" customFormat="1" ht="12" customHeight="1">
      <c r="A18" s="82" t="s">
        <v>3302</v>
      </c>
      <c r="B18" s="96">
        <v>73</v>
      </c>
      <c r="C18" s="96">
        <v>0</v>
      </c>
      <c r="D18" s="96">
        <v>0</v>
      </c>
      <c r="E18" s="65">
        <f t="shared" si="0"/>
        <v>73</v>
      </c>
      <c r="F18" s="41"/>
      <c r="G18" s="11"/>
      <c r="H18" s="11"/>
      <c r="I18" s="11"/>
    </row>
    <row r="19" spans="1:9" s="88" customFormat="1" ht="12" customHeight="1">
      <c r="A19" s="82" t="s">
        <v>3303</v>
      </c>
      <c r="B19" s="96">
        <v>24</v>
      </c>
      <c r="C19" s="96">
        <v>0</v>
      </c>
      <c r="D19" s="96">
        <v>0</v>
      </c>
      <c r="E19" s="65">
        <f t="shared" si="0"/>
        <v>24</v>
      </c>
      <c r="F19" s="41"/>
      <c r="G19" s="11"/>
      <c r="H19" s="11"/>
      <c r="I19" s="11"/>
    </row>
    <row r="20" spans="1:9" s="88" customFormat="1" ht="12" customHeight="1">
      <c r="A20" s="82" t="s">
        <v>3304</v>
      </c>
      <c r="B20" s="96">
        <v>473</v>
      </c>
      <c r="C20" s="96">
        <v>1</v>
      </c>
      <c r="D20" s="96">
        <v>0</v>
      </c>
      <c r="E20" s="65">
        <f t="shared" si="0"/>
        <v>474</v>
      </c>
      <c r="F20" s="41"/>
      <c r="G20" s="11"/>
      <c r="H20" s="11"/>
      <c r="I20" s="11"/>
    </row>
    <row r="21" spans="1:9" s="88" customFormat="1" ht="12" customHeight="1">
      <c r="A21" s="82" t="s">
        <v>3305</v>
      </c>
      <c r="B21" s="96">
        <v>178</v>
      </c>
      <c r="C21" s="96">
        <v>0</v>
      </c>
      <c r="D21" s="96">
        <v>0</v>
      </c>
      <c r="E21" s="65">
        <f t="shared" si="0"/>
        <v>178</v>
      </c>
      <c r="F21" s="41"/>
      <c r="G21" s="11"/>
      <c r="H21" s="11"/>
      <c r="I21" s="11"/>
    </row>
    <row r="22" spans="1:9" s="88" customFormat="1" ht="12" customHeight="1">
      <c r="A22" s="81" t="s">
        <v>3306</v>
      </c>
      <c r="B22" s="96">
        <v>108</v>
      </c>
      <c r="C22" s="96">
        <v>0</v>
      </c>
      <c r="D22" s="96">
        <v>0</v>
      </c>
      <c r="E22" s="65">
        <f t="shared" si="0"/>
        <v>108</v>
      </c>
      <c r="F22" s="41"/>
      <c r="G22" s="11"/>
      <c r="H22" s="11"/>
      <c r="I22" s="11"/>
    </row>
    <row r="23" spans="1:9" s="88" customFormat="1" ht="12" customHeight="1">
      <c r="A23" s="82" t="s">
        <v>3307</v>
      </c>
      <c r="B23" s="96">
        <v>13</v>
      </c>
      <c r="C23" s="96">
        <v>2</v>
      </c>
      <c r="D23" s="96">
        <v>3</v>
      </c>
      <c r="E23" s="65">
        <f t="shared" si="0"/>
        <v>18</v>
      </c>
      <c r="F23" s="41"/>
      <c r="G23" s="11"/>
      <c r="H23" s="11"/>
      <c r="I23" s="11"/>
    </row>
    <row r="24" spans="1:9" s="88" customFormat="1" ht="12" customHeight="1">
      <c r="A24" s="82" t="s">
        <v>3513</v>
      </c>
      <c r="B24" s="96">
        <v>8</v>
      </c>
      <c r="C24" s="96">
        <v>0</v>
      </c>
      <c r="D24" s="96">
        <v>0</v>
      </c>
      <c r="E24" s="65">
        <f t="shared" si="0"/>
        <v>8</v>
      </c>
      <c r="F24" s="41"/>
      <c r="G24" s="11"/>
      <c r="H24" s="11"/>
      <c r="I24" s="11"/>
    </row>
    <row r="25" spans="1:9" s="88" customFormat="1" ht="12" customHeight="1">
      <c r="A25" s="82" t="s">
        <v>3514</v>
      </c>
      <c r="B25" s="96">
        <v>6</v>
      </c>
      <c r="C25" s="96">
        <v>0</v>
      </c>
      <c r="D25" s="96">
        <v>0</v>
      </c>
      <c r="E25" s="65">
        <f t="shared" si="0"/>
        <v>6</v>
      </c>
      <c r="F25" s="41"/>
      <c r="G25" s="11"/>
      <c r="H25" s="11"/>
      <c r="I25" s="11"/>
    </row>
    <row r="26" spans="1:9" s="15" customFormat="1" ht="12" customHeight="1">
      <c r="A26" s="82" t="s">
        <v>3308</v>
      </c>
      <c r="B26" s="96">
        <v>19</v>
      </c>
      <c r="C26" s="96">
        <v>0</v>
      </c>
      <c r="D26" s="96">
        <v>0</v>
      </c>
      <c r="E26" s="65">
        <f t="shared" si="0"/>
        <v>19</v>
      </c>
      <c r="F26" s="40"/>
      <c r="G26" s="11"/>
      <c r="H26" s="11"/>
      <c r="I26" s="11"/>
    </row>
    <row r="27" spans="1:9" s="15" customFormat="1" ht="12" customHeight="1">
      <c r="A27" s="82" t="s">
        <v>3309</v>
      </c>
      <c r="B27" s="96">
        <v>209</v>
      </c>
      <c r="C27" s="96">
        <v>0</v>
      </c>
      <c r="D27" s="96">
        <v>0</v>
      </c>
      <c r="E27" s="65">
        <f t="shared" si="0"/>
        <v>209</v>
      </c>
      <c r="F27" s="41"/>
      <c r="G27" s="11"/>
      <c r="H27" s="11"/>
      <c r="I27" s="11"/>
    </row>
    <row r="28" spans="1:9" s="15" customFormat="1" ht="12" customHeight="1">
      <c r="A28" s="82" t="s">
        <v>3310</v>
      </c>
      <c r="B28" s="96">
        <v>220</v>
      </c>
      <c r="C28" s="96">
        <v>0</v>
      </c>
      <c r="D28" s="96">
        <v>0</v>
      </c>
      <c r="E28" s="65">
        <f t="shared" si="0"/>
        <v>220</v>
      </c>
      <c r="F28" s="41"/>
      <c r="G28" s="11"/>
      <c r="H28" s="11"/>
      <c r="I28" s="11"/>
    </row>
    <row r="29" spans="1:9" s="15" customFormat="1" ht="12" customHeight="1">
      <c r="A29" s="82" t="s">
        <v>3311</v>
      </c>
      <c r="B29" s="96">
        <v>261</v>
      </c>
      <c r="C29" s="96">
        <v>2</v>
      </c>
      <c r="D29" s="96">
        <v>0</v>
      </c>
      <c r="E29" s="65">
        <f t="shared" si="0"/>
        <v>263</v>
      </c>
      <c r="F29" s="41"/>
      <c r="G29" s="11"/>
      <c r="H29" s="11"/>
      <c r="I29" s="11"/>
    </row>
    <row r="30" spans="1:9" s="15" customFormat="1" ht="12" customHeight="1">
      <c r="A30" s="82" t="s">
        <v>3312</v>
      </c>
      <c r="B30" s="96">
        <v>507</v>
      </c>
      <c r="C30" s="96">
        <v>7</v>
      </c>
      <c r="D30" s="96">
        <v>0</v>
      </c>
      <c r="E30" s="65">
        <f t="shared" si="0"/>
        <v>514</v>
      </c>
      <c r="F30" s="41"/>
      <c r="G30" s="11"/>
      <c r="H30" s="11"/>
      <c r="I30" s="11"/>
    </row>
    <row r="31" spans="1:9" s="15" customFormat="1" ht="12" customHeight="1">
      <c r="A31" s="82" t="s">
        <v>3313</v>
      </c>
      <c r="B31" s="96">
        <v>212</v>
      </c>
      <c r="C31" s="96">
        <v>2</v>
      </c>
      <c r="D31" s="96">
        <v>0</v>
      </c>
      <c r="E31" s="65">
        <f t="shared" si="0"/>
        <v>214</v>
      </c>
      <c r="F31" s="41"/>
      <c r="G31" s="11"/>
      <c r="H31" s="11"/>
      <c r="I31" s="11"/>
    </row>
    <row r="32" spans="1:9" s="15" customFormat="1" ht="12" customHeight="1">
      <c r="A32" s="82" t="s">
        <v>3515</v>
      </c>
      <c r="B32" s="96">
        <v>15</v>
      </c>
      <c r="C32" s="96">
        <v>0</v>
      </c>
      <c r="D32" s="96">
        <v>0</v>
      </c>
      <c r="E32" s="65">
        <f t="shared" si="0"/>
        <v>15</v>
      </c>
      <c r="F32" s="41"/>
      <c r="G32" s="11"/>
      <c r="H32" s="11"/>
      <c r="I32" s="11"/>
    </row>
    <row r="33" spans="1:9" s="15" customFormat="1" ht="12" customHeight="1">
      <c r="A33" s="82" t="s">
        <v>3314</v>
      </c>
      <c r="B33" s="96">
        <v>40</v>
      </c>
      <c r="C33" s="96">
        <v>0</v>
      </c>
      <c r="D33" s="96">
        <v>0</v>
      </c>
      <c r="E33" s="65">
        <f t="shared" si="0"/>
        <v>40</v>
      </c>
      <c r="F33" s="41"/>
      <c r="G33" s="11"/>
      <c r="H33" s="11"/>
      <c r="I33" s="11"/>
    </row>
    <row r="34" spans="1:9" s="15" customFormat="1" ht="12" customHeight="1">
      <c r="A34" s="82" t="s">
        <v>3315</v>
      </c>
      <c r="B34" s="96">
        <v>24</v>
      </c>
      <c r="C34" s="96">
        <v>1</v>
      </c>
      <c r="D34" s="96">
        <v>0</v>
      </c>
      <c r="E34" s="65">
        <f t="shared" si="0"/>
        <v>25</v>
      </c>
      <c r="F34" s="41"/>
      <c r="G34" s="11"/>
      <c r="H34" s="11"/>
      <c r="I34" s="11"/>
    </row>
    <row r="35" spans="1:9" s="15" customFormat="1" ht="12" customHeight="1">
      <c r="A35" s="82" t="s">
        <v>3316</v>
      </c>
      <c r="B35" s="96">
        <v>475</v>
      </c>
      <c r="C35" s="96">
        <v>3</v>
      </c>
      <c r="D35" s="96">
        <v>0</v>
      </c>
      <c r="E35" s="65">
        <f t="shared" si="0"/>
        <v>478</v>
      </c>
      <c r="F35" s="40"/>
      <c r="G35" s="11"/>
      <c r="H35" s="11"/>
      <c r="I35" s="11"/>
    </row>
    <row r="36" spans="1:9" s="15" customFormat="1" ht="12" customHeight="1">
      <c r="A36" s="82" t="s">
        <v>3317</v>
      </c>
      <c r="B36" s="96">
        <v>255</v>
      </c>
      <c r="C36" s="96">
        <v>1</v>
      </c>
      <c r="D36" s="96">
        <v>0</v>
      </c>
      <c r="E36" s="65">
        <f t="shared" si="0"/>
        <v>256</v>
      </c>
      <c r="F36" s="41"/>
      <c r="G36" s="11"/>
      <c r="H36" s="11"/>
      <c r="I36" s="11"/>
    </row>
    <row r="37" spans="1:9" s="15" customFormat="1" ht="12" customHeight="1">
      <c r="A37" s="82" t="s">
        <v>3318</v>
      </c>
      <c r="B37" s="96">
        <v>223</v>
      </c>
      <c r="C37" s="96">
        <v>0</v>
      </c>
      <c r="D37" s="96">
        <v>0</v>
      </c>
      <c r="E37" s="65">
        <f t="shared" si="0"/>
        <v>223</v>
      </c>
      <c r="F37" s="41"/>
      <c r="G37" s="11"/>
      <c r="H37" s="11"/>
      <c r="I37" s="11"/>
    </row>
    <row r="38" spans="1:9" s="15" customFormat="1" ht="12" customHeight="1">
      <c r="A38" s="81" t="s">
        <v>3319</v>
      </c>
      <c r="B38" s="96">
        <v>28</v>
      </c>
      <c r="C38" s="96">
        <v>0</v>
      </c>
      <c r="D38" s="96">
        <v>0</v>
      </c>
      <c r="E38" s="65">
        <f t="shared" si="0"/>
        <v>28</v>
      </c>
      <c r="F38" s="41"/>
      <c r="G38" s="11"/>
      <c r="H38" s="11"/>
      <c r="I38" s="11"/>
    </row>
    <row r="39" spans="1:9" s="15" customFormat="1" ht="12" customHeight="1">
      <c r="A39" s="82" t="s">
        <v>3320</v>
      </c>
      <c r="B39" s="96">
        <v>25</v>
      </c>
      <c r="C39" s="96">
        <v>1</v>
      </c>
      <c r="D39" s="96">
        <v>0</v>
      </c>
      <c r="E39" s="65">
        <f t="shared" si="0"/>
        <v>26</v>
      </c>
      <c r="F39" s="41"/>
      <c r="G39" s="11"/>
      <c r="H39" s="11"/>
      <c r="I39" s="11"/>
    </row>
    <row r="40" spans="1:9" s="15" customFormat="1" ht="12" customHeight="1">
      <c r="A40" s="82" t="s">
        <v>3321</v>
      </c>
      <c r="B40" s="96">
        <v>75</v>
      </c>
      <c r="C40" s="96">
        <v>1</v>
      </c>
      <c r="D40" s="96">
        <v>0</v>
      </c>
      <c r="E40" s="65">
        <f t="shared" si="0"/>
        <v>76</v>
      </c>
      <c r="F40" s="41"/>
      <c r="G40" s="11"/>
      <c r="H40" s="11"/>
      <c r="I40" s="11"/>
    </row>
    <row r="41" spans="1:9" s="15" customFormat="1" ht="12" customHeight="1">
      <c r="A41" s="82" t="s">
        <v>3460</v>
      </c>
      <c r="B41" s="96">
        <v>126</v>
      </c>
      <c r="C41" s="96">
        <v>0</v>
      </c>
      <c r="D41" s="96">
        <v>0</v>
      </c>
      <c r="E41" s="65">
        <f t="shared" si="0"/>
        <v>126</v>
      </c>
      <c r="F41" s="41"/>
      <c r="G41" s="11"/>
      <c r="H41" s="11"/>
      <c r="I41" s="11"/>
    </row>
    <row r="42" spans="1:9" s="15" customFormat="1" ht="12" customHeight="1">
      <c r="A42" s="82" t="s">
        <v>3322</v>
      </c>
      <c r="B42" s="96">
        <v>103</v>
      </c>
      <c r="C42" s="96">
        <v>6</v>
      </c>
      <c r="D42" s="96">
        <v>1</v>
      </c>
      <c r="E42" s="65">
        <f t="shared" si="0"/>
        <v>110</v>
      </c>
      <c r="F42" s="41"/>
      <c r="G42" s="11"/>
      <c r="H42" s="11"/>
      <c r="I42" s="11"/>
    </row>
    <row r="43" spans="1:9" s="15" customFormat="1" ht="12" customHeight="1">
      <c r="A43" s="82" t="s">
        <v>3421</v>
      </c>
      <c r="B43" s="96">
        <v>3</v>
      </c>
      <c r="C43" s="96">
        <v>1</v>
      </c>
      <c r="D43" s="96">
        <v>0</v>
      </c>
      <c r="E43" s="65">
        <f t="shared" si="0"/>
        <v>4</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27" activePane="bottomLeft" state="frozen"/>
      <selection pane="bottomLeft" activeCell="G14" sqref="G14"/>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 t="shared" ref="B9:D9" si="0">SUM(B11:B40)</f>
        <v>363</v>
      </c>
      <c r="C9" s="65">
        <f t="shared" si="0"/>
        <v>3</v>
      </c>
      <c r="D9" s="65">
        <f t="shared" si="0"/>
        <v>1</v>
      </c>
      <c r="E9" s="65">
        <f>SUM(E11:E40)</f>
        <v>367</v>
      </c>
      <c r="F9" s="10"/>
    </row>
    <row r="10" spans="1:9" s="8" customFormat="1" ht="9" customHeight="1">
      <c r="A10" s="62"/>
      <c r="B10" s="66"/>
      <c r="C10" s="66"/>
      <c r="D10" s="66"/>
      <c r="E10" s="65"/>
    </row>
    <row r="11" spans="1:9" s="88" customFormat="1" ht="12" customHeight="1">
      <c r="A11" s="82" t="s">
        <v>3664</v>
      </c>
      <c r="B11" s="96">
        <v>1</v>
      </c>
      <c r="C11" s="96">
        <v>0</v>
      </c>
      <c r="D11" s="96">
        <v>0</v>
      </c>
      <c r="E11" s="65">
        <f t="shared" ref="E11:E37" si="1">SUM(B11:D11)</f>
        <v>1</v>
      </c>
      <c r="F11" s="40"/>
      <c r="G11" s="11"/>
      <c r="H11" s="11"/>
      <c r="I11" s="11"/>
    </row>
    <row r="12" spans="1:9" s="88" customFormat="1" ht="12" customHeight="1">
      <c r="A12" s="82" t="s">
        <v>3297</v>
      </c>
      <c r="B12" s="96">
        <v>3</v>
      </c>
      <c r="C12" s="96">
        <v>1</v>
      </c>
      <c r="D12" s="96">
        <v>1</v>
      </c>
      <c r="E12" s="65">
        <f t="shared" si="1"/>
        <v>5</v>
      </c>
      <c r="F12" s="40"/>
      <c r="G12" s="11"/>
      <c r="H12" s="11"/>
      <c r="I12" s="11"/>
    </row>
    <row r="13" spans="1:9" s="88" customFormat="1" ht="12" customHeight="1">
      <c r="A13" s="82" t="s">
        <v>3298</v>
      </c>
      <c r="B13" s="96">
        <v>3</v>
      </c>
      <c r="C13" s="96">
        <v>0</v>
      </c>
      <c r="D13" s="96">
        <v>0</v>
      </c>
      <c r="E13" s="65">
        <f t="shared" si="1"/>
        <v>3</v>
      </c>
      <c r="F13" s="40"/>
      <c r="G13" s="11"/>
      <c r="H13" s="11"/>
      <c r="I13" s="11"/>
    </row>
    <row r="14" spans="1:9" s="88" customFormat="1" ht="12" customHeight="1">
      <c r="A14" s="82" t="s">
        <v>3675</v>
      </c>
      <c r="B14" s="96">
        <v>1</v>
      </c>
      <c r="C14" s="96">
        <v>0</v>
      </c>
      <c r="D14" s="96">
        <v>0</v>
      </c>
      <c r="E14" s="65">
        <f t="shared" si="1"/>
        <v>1</v>
      </c>
      <c r="F14" s="40"/>
      <c r="G14" s="11"/>
      <c r="H14" s="11"/>
      <c r="I14" s="11"/>
    </row>
    <row r="15" spans="1:9" s="88" customFormat="1" ht="12" customHeight="1">
      <c r="A15" s="82" t="s">
        <v>3300</v>
      </c>
      <c r="B15" s="96">
        <v>3</v>
      </c>
      <c r="C15" s="96">
        <v>0</v>
      </c>
      <c r="D15" s="96">
        <v>0</v>
      </c>
      <c r="E15" s="65">
        <f t="shared" si="1"/>
        <v>3</v>
      </c>
      <c r="F15" s="40"/>
      <c r="G15" s="11"/>
      <c r="H15" s="11"/>
      <c r="I15" s="11"/>
    </row>
    <row r="16" spans="1:9" s="88" customFormat="1" ht="12" customHeight="1">
      <c r="A16" s="82" t="s">
        <v>3301</v>
      </c>
      <c r="B16" s="96">
        <v>2</v>
      </c>
      <c r="C16" s="96">
        <v>0</v>
      </c>
      <c r="D16" s="96">
        <v>0</v>
      </c>
      <c r="E16" s="65">
        <f t="shared" si="1"/>
        <v>2</v>
      </c>
      <c r="F16" s="40"/>
      <c r="G16" s="11"/>
      <c r="H16" s="11"/>
      <c r="I16" s="11"/>
    </row>
    <row r="17" spans="1:9" s="88" customFormat="1" ht="12" customHeight="1">
      <c r="A17" s="82" t="s">
        <v>3302</v>
      </c>
      <c r="B17" s="96">
        <v>68</v>
      </c>
      <c r="C17" s="96">
        <v>0</v>
      </c>
      <c r="D17" s="96">
        <v>0</v>
      </c>
      <c r="E17" s="65">
        <f t="shared" si="1"/>
        <v>68</v>
      </c>
      <c r="F17" s="40"/>
      <c r="G17" s="11"/>
      <c r="H17" s="11"/>
      <c r="I17" s="11"/>
    </row>
    <row r="18" spans="1:9" s="88" customFormat="1" ht="12" customHeight="1">
      <c r="A18" s="82" t="s">
        <v>3303</v>
      </c>
      <c r="B18" s="96">
        <v>24</v>
      </c>
      <c r="C18" s="96">
        <v>0</v>
      </c>
      <c r="D18" s="96">
        <v>0</v>
      </c>
      <c r="E18" s="65">
        <f t="shared" si="1"/>
        <v>24</v>
      </c>
      <c r="F18" s="40"/>
      <c r="G18" s="11"/>
      <c r="H18" s="11"/>
      <c r="I18" s="11"/>
    </row>
    <row r="19" spans="1:9" s="88" customFormat="1" ht="12" customHeight="1">
      <c r="A19" s="82" t="s">
        <v>3304</v>
      </c>
      <c r="B19" s="96">
        <v>27</v>
      </c>
      <c r="C19" s="96">
        <v>0</v>
      </c>
      <c r="D19" s="96">
        <v>0</v>
      </c>
      <c r="E19" s="65">
        <f t="shared" si="1"/>
        <v>27</v>
      </c>
      <c r="F19" s="40"/>
      <c r="G19" s="11"/>
      <c r="H19" s="11"/>
      <c r="I19" s="11"/>
    </row>
    <row r="20" spans="1:9" s="88" customFormat="1" ht="12" customHeight="1">
      <c r="A20" s="82" t="s">
        <v>3305</v>
      </c>
      <c r="B20" s="96">
        <v>16</v>
      </c>
      <c r="C20" s="96">
        <v>0</v>
      </c>
      <c r="D20" s="96">
        <v>0</v>
      </c>
      <c r="E20" s="65">
        <f t="shared" si="1"/>
        <v>16</v>
      </c>
      <c r="F20" s="40"/>
      <c r="G20" s="11"/>
      <c r="H20" s="11"/>
      <c r="I20" s="11"/>
    </row>
    <row r="21" spans="1:9" s="88" customFormat="1" ht="12" customHeight="1">
      <c r="A21" s="82" t="s">
        <v>3306</v>
      </c>
      <c r="B21" s="96">
        <v>8</v>
      </c>
      <c r="C21" s="96">
        <v>0</v>
      </c>
      <c r="D21" s="96">
        <v>0</v>
      </c>
      <c r="E21" s="65">
        <f t="shared" si="1"/>
        <v>8</v>
      </c>
      <c r="F21" s="40"/>
      <c r="G21" s="11"/>
      <c r="H21" s="11"/>
      <c r="I21" s="11"/>
    </row>
    <row r="22" spans="1:9" s="88" customFormat="1" ht="12" customHeight="1">
      <c r="A22" s="82" t="s">
        <v>3513</v>
      </c>
      <c r="B22" s="96">
        <v>1</v>
      </c>
      <c r="C22" s="96">
        <v>0</v>
      </c>
      <c r="D22" s="96">
        <v>0</v>
      </c>
      <c r="E22" s="65">
        <f t="shared" si="1"/>
        <v>1</v>
      </c>
      <c r="F22" s="40"/>
      <c r="G22" s="11"/>
      <c r="H22" s="11"/>
      <c r="I22" s="11"/>
    </row>
    <row r="23" spans="1:9" s="88" customFormat="1" ht="12" customHeight="1">
      <c r="A23" s="82" t="s">
        <v>3308</v>
      </c>
      <c r="B23" s="96">
        <v>1</v>
      </c>
      <c r="C23" s="96">
        <v>0</v>
      </c>
      <c r="D23" s="96">
        <v>0</v>
      </c>
      <c r="E23" s="65">
        <f t="shared" si="1"/>
        <v>1</v>
      </c>
      <c r="F23" s="40"/>
      <c r="G23" s="11"/>
      <c r="H23" s="11"/>
      <c r="I23" s="11"/>
    </row>
    <row r="24" spans="1:9" s="88" customFormat="1" ht="12" customHeight="1">
      <c r="A24" s="82" t="s">
        <v>3309</v>
      </c>
      <c r="B24" s="96">
        <v>13</v>
      </c>
      <c r="C24" s="96">
        <v>0</v>
      </c>
      <c r="D24" s="96">
        <v>0</v>
      </c>
      <c r="E24" s="65">
        <f t="shared" si="1"/>
        <v>13</v>
      </c>
      <c r="F24" s="40"/>
      <c r="G24" s="11"/>
      <c r="H24" s="11"/>
      <c r="I24" s="11"/>
    </row>
    <row r="25" spans="1:9" s="88" customFormat="1" ht="12" customHeight="1">
      <c r="A25" s="82" t="s">
        <v>3310</v>
      </c>
      <c r="B25" s="96">
        <v>20</v>
      </c>
      <c r="C25" s="96">
        <v>0</v>
      </c>
      <c r="D25" s="96">
        <v>0</v>
      </c>
      <c r="E25" s="65">
        <f t="shared" si="1"/>
        <v>20</v>
      </c>
      <c r="F25" s="40"/>
      <c r="G25" s="11"/>
      <c r="H25" s="11"/>
      <c r="I25" s="11"/>
    </row>
    <row r="26" spans="1:9" s="88" customFormat="1" ht="12" customHeight="1">
      <c r="A26" s="82" t="s">
        <v>3311</v>
      </c>
      <c r="B26" s="96">
        <v>8</v>
      </c>
      <c r="C26" s="96">
        <v>0</v>
      </c>
      <c r="D26" s="96">
        <v>0</v>
      </c>
      <c r="E26" s="65">
        <f t="shared" si="1"/>
        <v>8</v>
      </c>
      <c r="F26" s="40"/>
      <c r="G26" s="11"/>
      <c r="H26" s="11"/>
      <c r="I26" s="11"/>
    </row>
    <row r="27" spans="1:9" s="88" customFormat="1" ht="12" customHeight="1">
      <c r="A27" s="82" t="s">
        <v>3312</v>
      </c>
      <c r="B27" s="96">
        <v>8</v>
      </c>
      <c r="C27" s="96">
        <v>0</v>
      </c>
      <c r="D27" s="96">
        <v>0</v>
      </c>
      <c r="E27" s="65">
        <f t="shared" si="1"/>
        <v>8</v>
      </c>
      <c r="F27" s="40"/>
      <c r="G27" s="11"/>
      <c r="H27" s="11"/>
      <c r="I27" s="11"/>
    </row>
    <row r="28" spans="1:9" s="88" customFormat="1" ht="12" customHeight="1">
      <c r="A28" s="82" t="s">
        <v>3313</v>
      </c>
      <c r="B28" s="96">
        <v>10</v>
      </c>
      <c r="C28" s="96">
        <v>0</v>
      </c>
      <c r="D28" s="96">
        <v>0</v>
      </c>
      <c r="E28" s="65">
        <f t="shared" si="1"/>
        <v>10</v>
      </c>
      <c r="F28" s="40"/>
      <c r="G28" s="11"/>
      <c r="H28" s="11"/>
      <c r="I28" s="11"/>
    </row>
    <row r="29" spans="1:9" s="88" customFormat="1" ht="12" customHeight="1">
      <c r="A29" s="82" t="s">
        <v>3515</v>
      </c>
      <c r="B29" s="96">
        <v>3</v>
      </c>
      <c r="C29" s="96">
        <v>0</v>
      </c>
      <c r="D29" s="96">
        <v>0</v>
      </c>
      <c r="E29" s="65">
        <f t="shared" si="1"/>
        <v>3</v>
      </c>
      <c r="F29" s="40"/>
      <c r="G29" s="11"/>
      <c r="H29" s="11"/>
      <c r="I29" s="11"/>
    </row>
    <row r="30" spans="1:9" s="88" customFormat="1" ht="12" customHeight="1">
      <c r="A30" s="82" t="s">
        <v>3314</v>
      </c>
      <c r="B30" s="96">
        <v>5</v>
      </c>
      <c r="C30" s="96">
        <v>0</v>
      </c>
      <c r="D30" s="96">
        <v>0</v>
      </c>
      <c r="E30" s="65">
        <f t="shared" si="1"/>
        <v>5</v>
      </c>
      <c r="F30" s="40"/>
      <c r="G30" s="11"/>
      <c r="H30" s="11"/>
      <c r="I30" s="11"/>
    </row>
    <row r="31" spans="1:9" s="88" customFormat="1" ht="12" customHeight="1">
      <c r="A31" s="82" t="s">
        <v>3315</v>
      </c>
      <c r="B31" s="96">
        <v>3</v>
      </c>
      <c r="C31" s="96">
        <v>0</v>
      </c>
      <c r="D31" s="96">
        <v>0</v>
      </c>
      <c r="E31" s="65">
        <f t="shared" si="1"/>
        <v>3</v>
      </c>
      <c r="F31" s="40"/>
      <c r="G31" s="11"/>
      <c r="H31" s="11"/>
      <c r="I31" s="11"/>
    </row>
    <row r="32" spans="1:9" s="88" customFormat="1" ht="12" customHeight="1">
      <c r="A32" s="82" t="s">
        <v>3316</v>
      </c>
      <c r="B32" s="96">
        <v>33</v>
      </c>
      <c r="C32" s="96">
        <v>0</v>
      </c>
      <c r="D32" s="96">
        <v>0</v>
      </c>
      <c r="E32" s="65">
        <f t="shared" si="1"/>
        <v>33</v>
      </c>
      <c r="F32" s="40"/>
      <c r="G32" s="11"/>
      <c r="H32" s="11"/>
      <c r="I32" s="11"/>
    </row>
    <row r="33" spans="1:9" s="88" customFormat="1" ht="12" customHeight="1">
      <c r="A33" s="82" t="s">
        <v>3317</v>
      </c>
      <c r="B33" s="96">
        <v>26</v>
      </c>
      <c r="C33" s="96">
        <v>0</v>
      </c>
      <c r="D33" s="96">
        <v>0</v>
      </c>
      <c r="E33" s="65">
        <f t="shared" si="1"/>
        <v>26</v>
      </c>
      <c r="F33" s="40"/>
      <c r="G33" s="11"/>
      <c r="H33" s="11"/>
      <c r="I33" s="11"/>
    </row>
    <row r="34" spans="1:9" s="88" customFormat="1" ht="12" customHeight="1">
      <c r="A34" s="82" t="s">
        <v>3318</v>
      </c>
      <c r="B34" s="96">
        <v>13</v>
      </c>
      <c r="C34" s="96">
        <v>0</v>
      </c>
      <c r="D34" s="96">
        <v>0</v>
      </c>
      <c r="E34" s="65">
        <f t="shared" si="1"/>
        <v>13</v>
      </c>
      <c r="F34" s="40"/>
      <c r="G34" s="11"/>
      <c r="H34" s="11"/>
      <c r="I34" s="11"/>
    </row>
    <row r="35" spans="1:9" s="88" customFormat="1" ht="12" customHeight="1">
      <c r="A35" s="82" t="s">
        <v>3319</v>
      </c>
      <c r="B35" s="96">
        <v>3</v>
      </c>
      <c r="C35" s="96">
        <v>0</v>
      </c>
      <c r="D35" s="96">
        <v>0</v>
      </c>
      <c r="E35" s="65">
        <f t="shared" si="1"/>
        <v>3</v>
      </c>
      <c r="F35" s="40"/>
      <c r="G35" s="11"/>
      <c r="H35" s="11"/>
      <c r="I35" s="11"/>
    </row>
    <row r="36" spans="1:9" s="88" customFormat="1" ht="12" customHeight="1">
      <c r="A36" s="82" t="s">
        <v>3320</v>
      </c>
      <c r="B36" s="96">
        <v>2</v>
      </c>
      <c r="C36" s="96">
        <v>0</v>
      </c>
      <c r="D36" s="96">
        <v>0</v>
      </c>
      <c r="E36" s="65">
        <f t="shared" si="1"/>
        <v>2</v>
      </c>
      <c r="F36" s="40"/>
      <c r="G36" s="11"/>
      <c r="H36" s="11"/>
      <c r="I36" s="11"/>
    </row>
    <row r="37" spans="1:9" s="88" customFormat="1" ht="12.75" customHeight="1">
      <c r="A37" s="82" t="s">
        <v>3321</v>
      </c>
      <c r="B37" s="96">
        <v>4</v>
      </c>
      <c r="C37" s="96">
        <v>0</v>
      </c>
      <c r="D37" s="96">
        <v>0</v>
      </c>
      <c r="E37" s="65">
        <f t="shared" si="1"/>
        <v>4</v>
      </c>
      <c r="F37" s="40"/>
      <c r="G37" s="11"/>
      <c r="H37" s="11"/>
      <c r="I37" s="11"/>
    </row>
    <row r="38" spans="1:9" s="88" customFormat="1" ht="12.75" customHeight="1">
      <c r="A38" s="82" t="s">
        <v>3460</v>
      </c>
      <c r="B38" s="96">
        <v>2</v>
      </c>
      <c r="C38" s="96">
        <v>0</v>
      </c>
      <c r="D38" s="96">
        <v>0</v>
      </c>
      <c r="E38" s="65">
        <f>SUM(B38:D38)</f>
        <v>2</v>
      </c>
      <c r="F38" s="40"/>
      <c r="G38" s="11"/>
      <c r="H38" s="11"/>
      <c r="I38" s="11"/>
    </row>
    <row r="39" spans="1:9" s="88" customFormat="1" ht="12.75" customHeight="1">
      <c r="A39" s="82" t="s">
        <v>3322</v>
      </c>
      <c r="B39" s="96">
        <v>52</v>
      </c>
      <c r="C39" s="96">
        <v>2</v>
      </c>
      <c r="D39" s="96">
        <v>0</v>
      </c>
      <c r="E39" s="65">
        <f>SUM(B39:D39)</f>
        <v>54</v>
      </c>
      <c r="F39" s="40"/>
      <c r="G39" s="11"/>
      <c r="H39" s="11"/>
      <c r="I39" s="11"/>
    </row>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SUM(B11:B41)</f>
        <v>3908</v>
      </c>
      <c r="C9" s="65">
        <f>SUM(C11:C41)</f>
        <v>38</v>
      </c>
      <c r="D9" s="65">
        <f>SUM(D11:D41)</f>
        <v>5</v>
      </c>
      <c r="E9" s="65">
        <f>SUM(B9:D9)</f>
        <v>3951</v>
      </c>
      <c r="F9" s="10"/>
    </row>
    <row r="10" spans="1:9" s="8" customFormat="1" ht="9" customHeight="1">
      <c r="A10" s="62"/>
      <c r="B10" s="66"/>
      <c r="C10" s="66"/>
      <c r="D10" s="66"/>
      <c r="E10" s="65"/>
    </row>
    <row r="11" spans="1:9" s="88" customFormat="1" ht="12" customHeight="1">
      <c r="A11" s="82" t="s">
        <v>3323</v>
      </c>
      <c r="B11" s="96">
        <v>2128</v>
      </c>
      <c r="C11" s="96">
        <v>18</v>
      </c>
      <c r="D11" s="96">
        <v>4</v>
      </c>
      <c r="E11" s="65">
        <f t="shared" ref="E11:E17" si="0">SUM(B11:D11)</f>
        <v>2150</v>
      </c>
      <c r="F11" s="40"/>
      <c r="G11" s="11"/>
      <c r="H11" s="11"/>
      <c r="I11" s="11"/>
    </row>
    <row r="12" spans="1:9" s="88" customFormat="1" ht="12" customHeight="1">
      <c r="A12" s="82" t="s">
        <v>3324</v>
      </c>
      <c r="B12" s="96">
        <v>188</v>
      </c>
      <c r="C12" s="96">
        <v>3</v>
      </c>
      <c r="D12" s="96">
        <v>0</v>
      </c>
      <c r="E12" s="65">
        <f t="shared" si="0"/>
        <v>191</v>
      </c>
      <c r="F12" s="41"/>
      <c r="G12" s="11"/>
      <c r="H12" s="11"/>
      <c r="I12" s="11"/>
    </row>
    <row r="13" spans="1:9" s="88" customFormat="1" ht="12" customHeight="1">
      <c r="A13" s="82" t="s">
        <v>3325</v>
      </c>
      <c r="B13" s="96">
        <v>1090</v>
      </c>
      <c r="C13" s="96">
        <v>12</v>
      </c>
      <c r="D13" s="96">
        <v>0</v>
      </c>
      <c r="E13" s="65">
        <f t="shared" si="0"/>
        <v>1102</v>
      </c>
      <c r="F13" s="41"/>
      <c r="G13" s="11"/>
      <c r="H13" s="11"/>
      <c r="I13" s="11"/>
    </row>
    <row r="14" spans="1:9" s="88" customFormat="1" ht="12" customHeight="1">
      <c r="A14" s="82" t="s">
        <v>3326</v>
      </c>
      <c r="B14" s="96">
        <v>151</v>
      </c>
      <c r="C14" s="96">
        <v>0</v>
      </c>
      <c r="D14" s="96">
        <v>1</v>
      </c>
      <c r="E14" s="65">
        <f t="shared" si="0"/>
        <v>152</v>
      </c>
      <c r="F14" s="41"/>
      <c r="G14" s="11"/>
      <c r="H14" s="11"/>
      <c r="I14" s="11"/>
    </row>
    <row r="15" spans="1:9" s="88" customFormat="1" ht="12" customHeight="1">
      <c r="A15" s="82" t="s">
        <v>3409</v>
      </c>
      <c r="B15" s="96">
        <v>82</v>
      </c>
      <c r="C15" s="96">
        <v>1</v>
      </c>
      <c r="D15" s="96">
        <v>0</v>
      </c>
      <c r="E15" s="65">
        <f t="shared" si="0"/>
        <v>83</v>
      </c>
      <c r="F15" s="41"/>
      <c r="G15" s="11"/>
      <c r="H15" s="11"/>
      <c r="I15" s="11"/>
    </row>
    <row r="16" spans="1:9" s="88" customFormat="1" ht="12" customHeight="1">
      <c r="A16" s="82" t="s">
        <v>3649</v>
      </c>
      <c r="B16" s="96">
        <v>264</v>
      </c>
      <c r="C16" s="96">
        <v>4</v>
      </c>
      <c r="D16" s="96">
        <v>0</v>
      </c>
      <c r="E16" s="65">
        <f t="shared" si="0"/>
        <v>268</v>
      </c>
      <c r="F16" s="41"/>
      <c r="G16" s="11"/>
      <c r="H16" s="11"/>
      <c r="I16" s="11"/>
    </row>
    <row r="17" spans="1:9" s="88" customFormat="1" ht="12" customHeight="1">
      <c r="A17" s="82" t="s">
        <v>3650</v>
      </c>
      <c r="B17" s="96">
        <v>5</v>
      </c>
      <c r="C17" s="96">
        <v>0</v>
      </c>
      <c r="D17" s="96">
        <v>0</v>
      </c>
      <c r="E17" s="65">
        <f t="shared" si="0"/>
        <v>5</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6"/>
      <c r="B43" s="357"/>
      <c r="C43" s="357"/>
      <c r="D43" s="357"/>
      <c r="E43" s="357"/>
    </row>
    <row r="44" spans="1:9" s="15" customFormat="1" ht="12" customHeight="1">
      <c r="A44" s="354"/>
      <c r="B44" s="355"/>
      <c r="C44" s="355"/>
      <c r="D44" s="355"/>
      <c r="E44" s="355"/>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SUM(B11:B38)</f>
        <v>363</v>
      </c>
      <c r="C9" s="65">
        <f>SUM(C11:C38)</f>
        <v>3</v>
      </c>
      <c r="D9" s="65">
        <f>SUM(D11:D38)</f>
        <v>1</v>
      </c>
      <c r="E9" s="65">
        <f>SUM(B9:D9)</f>
        <v>367</v>
      </c>
      <c r="F9" s="10"/>
    </row>
    <row r="10" spans="1:9" s="8" customFormat="1" ht="9" customHeight="1">
      <c r="A10" s="62"/>
      <c r="B10" s="66"/>
      <c r="C10" s="66"/>
      <c r="D10" s="66"/>
      <c r="E10" s="65"/>
    </row>
    <row r="11" spans="1:9" s="88" customFormat="1" ht="12" customHeight="1">
      <c r="A11" s="82" t="s">
        <v>3323</v>
      </c>
      <c r="B11" s="96">
        <v>185</v>
      </c>
      <c r="C11" s="96">
        <v>2</v>
      </c>
      <c r="D11" s="96">
        <v>1</v>
      </c>
      <c r="E11" s="65">
        <f t="shared" ref="E11:E17" si="0">SUM(B11:D11)</f>
        <v>188</v>
      </c>
      <c r="F11" s="40"/>
      <c r="G11" s="11"/>
      <c r="H11" s="11"/>
      <c r="I11" s="11"/>
    </row>
    <row r="12" spans="1:9" s="88" customFormat="1" ht="12" customHeight="1">
      <c r="A12" s="82" t="s">
        <v>3324</v>
      </c>
      <c r="B12" s="96">
        <v>23</v>
      </c>
      <c r="C12" s="96">
        <v>0</v>
      </c>
      <c r="D12" s="96">
        <v>0</v>
      </c>
      <c r="E12" s="65">
        <f t="shared" si="0"/>
        <v>23</v>
      </c>
      <c r="F12" s="41"/>
      <c r="G12" s="11"/>
      <c r="H12" s="11"/>
      <c r="I12" s="11"/>
    </row>
    <row r="13" spans="1:9" s="88" customFormat="1" ht="12" customHeight="1">
      <c r="A13" s="82" t="s">
        <v>3325</v>
      </c>
      <c r="B13" s="96">
        <v>104</v>
      </c>
      <c r="C13" s="96">
        <v>0</v>
      </c>
      <c r="D13" s="96">
        <v>0</v>
      </c>
      <c r="E13" s="65">
        <f t="shared" si="0"/>
        <v>104</v>
      </c>
      <c r="F13" s="41"/>
      <c r="G13" s="11"/>
      <c r="H13" s="11"/>
      <c r="I13" s="11"/>
    </row>
    <row r="14" spans="1:9" s="88" customFormat="1" ht="12" customHeight="1">
      <c r="A14" s="82" t="s">
        <v>3326</v>
      </c>
      <c r="B14" s="96">
        <v>19</v>
      </c>
      <c r="C14" s="96">
        <v>1</v>
      </c>
      <c r="D14" s="96">
        <v>0</v>
      </c>
      <c r="E14" s="65">
        <f t="shared" si="0"/>
        <v>20</v>
      </c>
      <c r="F14" s="41"/>
      <c r="G14" s="11"/>
      <c r="H14" s="11"/>
      <c r="I14" s="11"/>
    </row>
    <row r="15" spans="1:9" s="88" customFormat="1" ht="12" customHeight="1">
      <c r="A15" s="82" t="s">
        <v>3409</v>
      </c>
      <c r="B15" s="96">
        <v>12</v>
      </c>
      <c r="C15" s="96">
        <v>0</v>
      </c>
      <c r="D15" s="96">
        <v>0</v>
      </c>
      <c r="E15" s="65">
        <f t="shared" si="0"/>
        <v>12</v>
      </c>
      <c r="F15" s="41"/>
      <c r="G15" s="11"/>
      <c r="H15" s="11"/>
      <c r="I15" s="11"/>
    </row>
    <row r="16" spans="1:9" s="88" customFormat="1" ht="12" customHeight="1">
      <c r="A16" s="82" t="s">
        <v>3649</v>
      </c>
      <c r="B16" s="96">
        <v>19</v>
      </c>
      <c r="C16" s="96">
        <v>0</v>
      </c>
      <c r="D16" s="96">
        <v>0</v>
      </c>
      <c r="E16" s="65">
        <f t="shared" si="0"/>
        <v>19</v>
      </c>
      <c r="F16" s="41"/>
      <c r="G16" s="11"/>
      <c r="H16" s="11"/>
      <c r="I16" s="11"/>
    </row>
    <row r="17" spans="1:9" s="88" customFormat="1" ht="12" customHeight="1">
      <c r="A17" s="81" t="s">
        <v>3650</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6"/>
      <c r="B40" s="357"/>
      <c r="C40" s="357"/>
      <c r="D40" s="357"/>
      <c r="E40" s="357"/>
    </row>
    <row r="41" spans="1:9" s="15" customFormat="1" ht="12" customHeight="1">
      <c r="A41" s="354"/>
      <c r="B41" s="355"/>
      <c r="C41" s="355"/>
      <c r="D41" s="355"/>
      <c r="E41" s="35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3676</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SUM(B11:B26)</f>
        <v>3908</v>
      </c>
      <c r="C9" s="65">
        <f>SUM(C11:C26)</f>
        <v>38</v>
      </c>
      <c r="D9" s="65">
        <f>SUM(D11:D26)</f>
        <v>5</v>
      </c>
      <c r="E9" s="65">
        <f>SUM(B9:D9)</f>
        <v>3951</v>
      </c>
      <c r="F9" s="10"/>
    </row>
    <row r="10" spans="1:11" s="8" customFormat="1" ht="9" customHeight="1">
      <c r="A10" s="62"/>
      <c r="B10" s="66"/>
      <c r="C10" s="66"/>
      <c r="D10" s="66"/>
      <c r="E10" s="65"/>
    </row>
    <row r="11" spans="1:11" s="88" customFormat="1" ht="12" customHeight="1">
      <c r="A11" s="82" t="s">
        <v>3410</v>
      </c>
      <c r="B11" s="96">
        <v>399</v>
      </c>
      <c r="C11" s="96">
        <v>6</v>
      </c>
      <c r="D11" s="96">
        <v>0</v>
      </c>
      <c r="E11" s="65">
        <f t="shared" ref="E11:E21" si="0">SUM(B11:D11)</f>
        <v>405</v>
      </c>
      <c r="F11" s="40"/>
      <c r="G11" s="238"/>
      <c r="H11" s="238"/>
      <c r="I11" s="238"/>
      <c r="J11" s="238"/>
      <c r="K11" s="238"/>
    </row>
    <row r="12" spans="1:11" s="88" customFormat="1" ht="12" customHeight="1">
      <c r="A12" s="82" t="s">
        <v>3411</v>
      </c>
      <c r="B12" s="96">
        <v>477</v>
      </c>
      <c r="C12" s="96">
        <v>7</v>
      </c>
      <c r="D12" s="96">
        <v>0</v>
      </c>
      <c r="E12" s="65">
        <f t="shared" si="0"/>
        <v>484</v>
      </c>
      <c r="F12" s="41"/>
      <c r="G12" s="238"/>
      <c r="H12" s="238"/>
      <c r="I12" s="238"/>
      <c r="J12" s="238"/>
      <c r="K12" s="238"/>
    </row>
    <row r="13" spans="1:11" s="88" customFormat="1" ht="12" customHeight="1">
      <c r="A13" s="82" t="s">
        <v>3412</v>
      </c>
      <c r="B13" s="96">
        <v>244</v>
      </c>
      <c r="C13" s="96">
        <v>1</v>
      </c>
      <c r="D13" s="96">
        <v>1</v>
      </c>
      <c r="E13" s="65">
        <f t="shared" si="0"/>
        <v>246</v>
      </c>
      <c r="F13" s="41"/>
      <c r="G13" s="238"/>
      <c r="H13" s="238"/>
      <c r="I13" s="238"/>
      <c r="J13" s="238"/>
      <c r="K13" s="238"/>
    </row>
    <row r="14" spans="1:11" s="88" customFormat="1" ht="12" customHeight="1">
      <c r="A14" s="82" t="s">
        <v>3413</v>
      </c>
      <c r="B14" s="96">
        <v>266</v>
      </c>
      <c r="C14" s="96">
        <v>1</v>
      </c>
      <c r="D14" s="96">
        <v>0</v>
      </c>
      <c r="E14" s="65">
        <f t="shared" si="0"/>
        <v>267</v>
      </c>
      <c r="F14" s="41"/>
      <c r="G14" s="238"/>
      <c r="H14" s="238"/>
      <c r="I14" s="238"/>
      <c r="J14" s="238"/>
      <c r="K14" s="238"/>
    </row>
    <row r="15" spans="1:11" s="88" customFormat="1" ht="12" customHeight="1">
      <c r="A15" s="82" t="s">
        <v>3414</v>
      </c>
      <c r="B15" s="96">
        <v>415</v>
      </c>
      <c r="C15" s="96">
        <v>2</v>
      </c>
      <c r="D15" s="96">
        <v>1</v>
      </c>
      <c r="E15" s="65">
        <f t="shared" si="0"/>
        <v>418</v>
      </c>
      <c r="F15" s="41"/>
      <c r="G15" s="238"/>
      <c r="H15" s="238"/>
      <c r="I15" s="238"/>
      <c r="J15" s="238"/>
      <c r="K15" s="238"/>
    </row>
    <row r="16" spans="1:11" s="88" customFormat="1" ht="12" customHeight="1">
      <c r="A16" s="82" t="s">
        <v>3415</v>
      </c>
      <c r="B16" s="96">
        <v>774</v>
      </c>
      <c r="C16" s="96">
        <v>11</v>
      </c>
      <c r="D16" s="96">
        <v>0</v>
      </c>
      <c r="E16" s="65">
        <f t="shared" si="0"/>
        <v>785</v>
      </c>
      <c r="F16" s="41"/>
      <c r="G16" s="238"/>
      <c r="H16" s="238"/>
      <c r="I16" s="238"/>
      <c r="J16" s="238"/>
      <c r="K16" s="238"/>
    </row>
    <row r="17" spans="1:11" s="88" customFormat="1" ht="12" customHeight="1">
      <c r="A17" s="82" t="s">
        <v>3416</v>
      </c>
      <c r="B17" s="96">
        <v>423</v>
      </c>
      <c r="C17" s="96">
        <v>4</v>
      </c>
      <c r="D17" s="96">
        <v>1</v>
      </c>
      <c r="E17" s="65">
        <f t="shared" si="0"/>
        <v>428</v>
      </c>
      <c r="F17" s="40"/>
      <c r="G17" s="238"/>
      <c r="H17" s="238"/>
      <c r="I17" s="238"/>
      <c r="J17" s="238"/>
      <c r="K17" s="238"/>
    </row>
    <row r="18" spans="1:11" s="88" customFormat="1" ht="12" customHeight="1">
      <c r="A18" s="82" t="s">
        <v>3417</v>
      </c>
      <c r="B18" s="96">
        <v>338</v>
      </c>
      <c r="C18" s="96">
        <v>1</v>
      </c>
      <c r="D18" s="96">
        <v>0</v>
      </c>
      <c r="E18" s="65">
        <f t="shared" si="0"/>
        <v>339</v>
      </c>
      <c r="F18" s="41"/>
      <c r="G18" s="238"/>
      <c r="H18" s="238"/>
      <c r="I18" s="238"/>
      <c r="J18" s="238"/>
      <c r="K18" s="238"/>
    </row>
    <row r="19" spans="1:11" s="88" customFormat="1" ht="12" customHeight="1">
      <c r="A19" s="82" t="s">
        <v>3418</v>
      </c>
      <c r="B19" s="96">
        <v>264</v>
      </c>
      <c r="C19" s="96">
        <v>0</v>
      </c>
      <c r="D19" s="96">
        <v>2</v>
      </c>
      <c r="E19" s="65">
        <f t="shared" si="0"/>
        <v>266</v>
      </c>
      <c r="F19" s="41"/>
      <c r="G19" s="238"/>
      <c r="H19" s="238"/>
      <c r="I19" s="238"/>
      <c r="J19" s="238"/>
      <c r="K19" s="238"/>
    </row>
    <row r="20" spans="1:11" s="88" customFormat="1" ht="12" customHeight="1">
      <c r="A20" s="82" t="s">
        <v>3419</v>
      </c>
      <c r="B20" s="96">
        <v>134</v>
      </c>
      <c r="C20" s="96">
        <v>1</v>
      </c>
      <c r="D20" s="96">
        <v>0</v>
      </c>
      <c r="E20" s="65">
        <f t="shared" si="0"/>
        <v>135</v>
      </c>
      <c r="F20" s="41"/>
      <c r="G20" s="238"/>
      <c r="H20" s="238"/>
      <c r="I20" s="238"/>
      <c r="J20" s="238"/>
      <c r="K20" s="238"/>
    </row>
    <row r="21" spans="1:11" s="88" customFormat="1" ht="12" customHeight="1">
      <c r="A21" s="82" t="s">
        <v>3420</v>
      </c>
      <c r="B21" s="96">
        <v>174</v>
      </c>
      <c r="C21" s="96">
        <v>4</v>
      </c>
      <c r="D21" s="96">
        <v>0</v>
      </c>
      <c r="E21" s="65">
        <f t="shared" si="0"/>
        <v>178</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6"/>
      <c r="B28" s="357"/>
      <c r="C28" s="357"/>
      <c r="D28" s="357"/>
      <c r="E28" s="357"/>
    </row>
    <row r="29" spans="1:11" s="15" customFormat="1" ht="12" customHeight="1">
      <c r="A29" s="354"/>
      <c r="B29" s="355"/>
      <c r="C29" s="355"/>
      <c r="D29" s="355"/>
      <c r="E29" s="355"/>
    </row>
    <row r="30" spans="1:11" s="15" customFormat="1" ht="15" customHeight="1">
      <c r="A30" s="306"/>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3676</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SUM(B11:B28)</f>
        <v>363</v>
      </c>
      <c r="C9" s="65">
        <f>SUM(C11:C28)</f>
        <v>3</v>
      </c>
      <c r="D9" s="65">
        <f>SUM(D11:D28)</f>
        <v>1</v>
      </c>
      <c r="E9" s="65">
        <f>SUM(B9:D9)</f>
        <v>367</v>
      </c>
      <c r="F9" s="10"/>
    </row>
    <row r="10" spans="1:11" s="8" customFormat="1" ht="9" customHeight="1">
      <c r="A10" s="62"/>
      <c r="B10" s="66"/>
      <c r="C10" s="66"/>
      <c r="D10" s="66"/>
      <c r="E10" s="65"/>
    </row>
    <row r="11" spans="1:11" s="88" customFormat="1" ht="12" customHeight="1">
      <c r="A11" s="82" t="s">
        <v>3410</v>
      </c>
      <c r="B11" s="96">
        <v>40</v>
      </c>
      <c r="C11" s="96">
        <v>0</v>
      </c>
      <c r="D11" s="96">
        <v>0</v>
      </c>
      <c r="E11" s="65">
        <f t="shared" ref="E11:E21" si="0">SUM(B11:D11)</f>
        <v>40</v>
      </c>
      <c r="F11" s="40"/>
      <c r="G11" s="239"/>
      <c r="H11" s="240"/>
      <c r="I11" s="240"/>
      <c r="J11" s="241"/>
      <c r="K11" s="241"/>
    </row>
    <row r="12" spans="1:11" s="88" customFormat="1" ht="12" customHeight="1">
      <c r="A12" s="82" t="s">
        <v>3411</v>
      </c>
      <c r="B12" s="96">
        <v>51</v>
      </c>
      <c r="C12" s="96">
        <v>0</v>
      </c>
      <c r="D12" s="96">
        <v>0</v>
      </c>
      <c r="E12" s="65">
        <f t="shared" si="0"/>
        <v>51</v>
      </c>
      <c r="F12" s="41"/>
      <c r="G12" s="242"/>
      <c r="H12" s="240"/>
      <c r="I12" s="240"/>
      <c r="J12" s="241"/>
      <c r="K12" s="241"/>
    </row>
    <row r="13" spans="1:11" s="88" customFormat="1" ht="12" customHeight="1">
      <c r="A13" s="82" t="s">
        <v>3412</v>
      </c>
      <c r="B13" s="96">
        <v>23</v>
      </c>
      <c r="C13" s="96">
        <v>1</v>
      </c>
      <c r="D13" s="96">
        <v>0</v>
      </c>
      <c r="E13" s="65">
        <f t="shared" si="0"/>
        <v>24</v>
      </c>
      <c r="F13" s="41"/>
      <c r="G13" s="242"/>
      <c r="H13" s="240"/>
      <c r="I13" s="240"/>
      <c r="J13" s="241"/>
      <c r="K13" s="241"/>
    </row>
    <row r="14" spans="1:11" s="88" customFormat="1" ht="12" customHeight="1">
      <c r="A14" s="82" t="s">
        <v>3413</v>
      </c>
      <c r="B14" s="96">
        <v>25</v>
      </c>
      <c r="C14" s="96">
        <v>0</v>
      </c>
      <c r="D14" s="96">
        <v>0</v>
      </c>
      <c r="E14" s="65">
        <f t="shared" si="0"/>
        <v>25</v>
      </c>
      <c r="F14" s="41"/>
      <c r="G14" s="242"/>
      <c r="H14" s="240"/>
      <c r="I14" s="240"/>
      <c r="J14" s="241"/>
      <c r="K14" s="241"/>
    </row>
    <row r="15" spans="1:11" s="88" customFormat="1" ht="12" customHeight="1">
      <c r="A15" s="82" t="s">
        <v>3414</v>
      </c>
      <c r="B15" s="96">
        <v>40</v>
      </c>
      <c r="C15" s="96">
        <v>1</v>
      </c>
      <c r="D15" s="96">
        <v>0</v>
      </c>
      <c r="E15" s="65">
        <f t="shared" si="0"/>
        <v>41</v>
      </c>
      <c r="F15" s="41"/>
      <c r="G15" s="242"/>
      <c r="H15" s="240"/>
      <c r="I15" s="240"/>
      <c r="J15" s="241"/>
      <c r="K15" s="241"/>
    </row>
    <row r="16" spans="1:11" s="88" customFormat="1" ht="12" customHeight="1">
      <c r="A16" s="82" t="s">
        <v>3415</v>
      </c>
      <c r="B16" s="96">
        <v>60</v>
      </c>
      <c r="C16" s="96">
        <v>0</v>
      </c>
      <c r="D16" s="96">
        <v>0</v>
      </c>
      <c r="E16" s="65">
        <f t="shared" si="0"/>
        <v>60</v>
      </c>
      <c r="F16" s="41"/>
      <c r="G16" s="242"/>
      <c r="H16" s="240"/>
      <c r="I16" s="240"/>
      <c r="J16" s="241"/>
      <c r="K16" s="241"/>
    </row>
    <row r="17" spans="1:11" s="88" customFormat="1" ht="12" customHeight="1">
      <c r="A17" s="82" t="s">
        <v>3416</v>
      </c>
      <c r="B17" s="96">
        <v>37</v>
      </c>
      <c r="C17" s="96">
        <v>0</v>
      </c>
      <c r="D17" s="96">
        <v>1</v>
      </c>
      <c r="E17" s="65">
        <f t="shared" si="0"/>
        <v>38</v>
      </c>
      <c r="F17" s="40"/>
      <c r="G17" s="242"/>
      <c r="H17" s="240"/>
      <c r="I17" s="240"/>
      <c r="J17" s="241"/>
      <c r="K17" s="241"/>
    </row>
    <row r="18" spans="1:11" s="88" customFormat="1" ht="12" customHeight="1">
      <c r="A18" s="82" t="s">
        <v>3417</v>
      </c>
      <c r="B18" s="96">
        <v>34</v>
      </c>
      <c r="C18" s="96">
        <v>0</v>
      </c>
      <c r="D18" s="96">
        <v>0</v>
      </c>
      <c r="E18" s="65">
        <f t="shared" si="0"/>
        <v>34</v>
      </c>
      <c r="F18" s="41"/>
      <c r="G18" s="242"/>
      <c r="H18" s="240"/>
      <c r="I18" s="240"/>
      <c r="J18" s="241"/>
      <c r="K18" s="241"/>
    </row>
    <row r="19" spans="1:11" s="88" customFormat="1" ht="12" customHeight="1">
      <c r="A19" s="82" t="s">
        <v>3418</v>
      </c>
      <c r="B19" s="96">
        <v>20</v>
      </c>
      <c r="C19" s="96">
        <v>0</v>
      </c>
      <c r="D19" s="96">
        <v>0</v>
      </c>
      <c r="E19" s="65">
        <f t="shared" si="0"/>
        <v>20</v>
      </c>
      <c r="F19" s="41"/>
      <c r="G19" s="242"/>
      <c r="H19" s="240"/>
      <c r="I19" s="240"/>
      <c r="J19" s="241"/>
      <c r="K19" s="241"/>
    </row>
    <row r="20" spans="1:11" s="88" customFormat="1" ht="12" customHeight="1">
      <c r="A20" s="82" t="s">
        <v>3419</v>
      </c>
      <c r="B20" s="96">
        <v>17</v>
      </c>
      <c r="C20" s="96">
        <v>0</v>
      </c>
      <c r="D20" s="96">
        <v>0</v>
      </c>
      <c r="E20" s="65">
        <f t="shared" si="0"/>
        <v>17</v>
      </c>
      <c r="F20" s="41"/>
      <c r="G20" s="242"/>
      <c r="H20" s="240"/>
      <c r="I20" s="240"/>
      <c r="J20" s="241"/>
      <c r="K20" s="241"/>
    </row>
    <row r="21" spans="1:11" s="88" customFormat="1" ht="12" customHeight="1">
      <c r="A21" s="81" t="s">
        <v>3420</v>
      </c>
      <c r="B21" s="96">
        <v>16</v>
      </c>
      <c r="C21" s="96">
        <v>1</v>
      </c>
      <c r="D21" s="96">
        <v>0</v>
      </c>
      <c r="E21" s="65">
        <f t="shared" si="0"/>
        <v>17</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6"/>
      <c r="B30" s="357"/>
      <c r="C30" s="357"/>
      <c r="D30" s="357"/>
      <c r="E30" s="357"/>
    </row>
    <row r="31" spans="1:11" s="15" customFormat="1" ht="12" customHeight="1">
      <c r="A31" s="354"/>
      <c r="B31" s="355"/>
      <c r="C31" s="355"/>
      <c r="D31" s="355"/>
      <c r="E31" s="35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SUM(B11:B34)</f>
        <v>3908</v>
      </c>
      <c r="C9" s="65">
        <f>SUM(C11:C34)</f>
        <v>38</v>
      </c>
      <c r="D9" s="65">
        <f>SUM(D11:D34)</f>
        <v>5</v>
      </c>
      <c r="E9" s="65">
        <f>SUM(B9:D9)</f>
        <v>3951</v>
      </c>
      <c r="F9" s="10"/>
    </row>
    <row r="10" spans="1:9" s="8" customFormat="1" ht="9" customHeight="1">
      <c r="A10" s="62"/>
      <c r="B10" s="66"/>
      <c r="C10" s="66"/>
      <c r="D10" s="66"/>
      <c r="E10" s="65"/>
    </row>
    <row r="11" spans="1:9" s="88" customFormat="1" ht="12" customHeight="1">
      <c r="A11" s="82" t="s">
        <v>3424</v>
      </c>
      <c r="B11" s="225">
        <v>3298</v>
      </c>
      <c r="C11" s="225">
        <v>34</v>
      </c>
      <c r="D11" s="225">
        <v>5</v>
      </c>
      <c r="E11" s="65">
        <f>SUM(B11:D11)</f>
        <v>3337</v>
      </c>
      <c r="F11" s="40"/>
      <c r="G11" s="11"/>
      <c r="H11" s="11"/>
      <c r="I11" s="11"/>
    </row>
    <row r="12" spans="1:9" s="88" customFormat="1" ht="12" customHeight="1">
      <c r="A12" s="82" t="s">
        <v>3425</v>
      </c>
      <c r="B12" s="225">
        <v>346</v>
      </c>
      <c r="C12" s="225">
        <v>0</v>
      </c>
      <c r="D12" s="225">
        <v>0</v>
      </c>
      <c r="E12" s="65">
        <f>SUM(B12:D12)</f>
        <v>346</v>
      </c>
      <c r="F12" s="41"/>
      <c r="G12" s="11"/>
      <c r="H12" s="11"/>
      <c r="I12" s="11"/>
    </row>
    <row r="13" spans="1:9" s="88" customFormat="1" ht="12" customHeight="1">
      <c r="A13" s="82" t="s">
        <v>3427</v>
      </c>
      <c r="B13" s="225">
        <v>81</v>
      </c>
      <c r="C13" s="225">
        <v>0</v>
      </c>
      <c r="D13" s="225">
        <v>0</v>
      </c>
      <c r="E13" s="65">
        <f>SUM(B13:D13)</f>
        <v>81</v>
      </c>
      <c r="F13" s="41"/>
      <c r="G13" s="11"/>
      <c r="H13" s="11"/>
      <c r="I13" s="11"/>
    </row>
    <row r="14" spans="1:9" s="88" customFormat="1" ht="12" customHeight="1">
      <c r="A14" s="82" t="s">
        <v>3426</v>
      </c>
      <c r="B14" s="225">
        <v>183</v>
      </c>
      <c r="C14" s="225">
        <v>4</v>
      </c>
      <c r="D14" s="225">
        <v>0</v>
      </c>
      <c r="E14" s="65">
        <f>SUM(B14:D14)</f>
        <v>187</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6"/>
      <c r="B36" s="357"/>
      <c r="C36" s="357"/>
      <c r="D36" s="357"/>
      <c r="E36" s="357"/>
    </row>
    <row r="37" spans="1:9" s="15" customFormat="1" ht="12" customHeight="1">
      <c r="A37" s="354"/>
      <c r="B37" s="355"/>
      <c r="C37" s="355"/>
      <c r="D37" s="355"/>
      <c r="E37" s="355"/>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3676</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SUM(B11:B36)</f>
        <v>363</v>
      </c>
      <c r="C9" s="65">
        <f>SUM(C11:C36)</f>
        <v>3</v>
      </c>
      <c r="D9" s="65">
        <f>SUM(D11:D36)</f>
        <v>1</v>
      </c>
      <c r="E9" s="65">
        <f>SUM(B9:D9)</f>
        <v>367</v>
      </c>
      <c r="F9" s="10"/>
    </row>
    <row r="10" spans="1:9" s="8" customFormat="1" ht="9" customHeight="1">
      <c r="A10" s="62"/>
      <c r="B10" s="66"/>
      <c r="C10" s="66"/>
      <c r="D10" s="66"/>
      <c r="E10" s="65"/>
    </row>
    <row r="11" spans="1:9" s="88" customFormat="1" ht="12" customHeight="1">
      <c r="A11" s="82" t="s">
        <v>3424</v>
      </c>
      <c r="B11" s="225">
        <v>289</v>
      </c>
      <c r="C11" s="225">
        <v>3</v>
      </c>
      <c r="D11" s="225">
        <v>1</v>
      </c>
      <c r="E11" s="65">
        <f>SUM(B11:D11)</f>
        <v>293</v>
      </c>
      <c r="F11" s="40"/>
      <c r="G11" s="11"/>
      <c r="H11" s="11"/>
      <c r="I11" s="11"/>
    </row>
    <row r="12" spans="1:9" s="88" customFormat="1" ht="12" customHeight="1">
      <c r="A12" s="82" t="s">
        <v>3425</v>
      </c>
      <c r="B12" s="225">
        <v>55</v>
      </c>
      <c r="C12" s="225">
        <v>0</v>
      </c>
      <c r="D12" s="225">
        <v>0</v>
      </c>
      <c r="E12" s="65">
        <f>SUM(B12:D12)</f>
        <v>55</v>
      </c>
      <c r="F12" s="41"/>
      <c r="G12" s="11"/>
      <c r="H12" s="11"/>
      <c r="I12" s="11"/>
    </row>
    <row r="13" spans="1:9" s="88" customFormat="1" ht="12" customHeight="1">
      <c r="A13" s="82" t="s">
        <v>3427</v>
      </c>
      <c r="B13" s="225">
        <v>5</v>
      </c>
      <c r="C13" s="225">
        <v>0</v>
      </c>
      <c r="D13" s="225">
        <v>0</v>
      </c>
      <c r="E13" s="65">
        <f>SUM(B13:D13)</f>
        <v>5</v>
      </c>
      <c r="F13" s="41"/>
      <c r="G13" s="11"/>
      <c r="H13" s="11"/>
      <c r="I13" s="11"/>
    </row>
    <row r="14" spans="1:9" s="88" customFormat="1" ht="12" customHeight="1">
      <c r="A14" s="82" t="s">
        <v>3426</v>
      </c>
      <c r="B14" s="225">
        <v>14</v>
      </c>
      <c r="C14" s="225">
        <v>0</v>
      </c>
      <c r="D14" s="225">
        <v>0</v>
      </c>
      <c r="E14" s="65">
        <f>SUM(B14:D14)</f>
        <v>14</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6"/>
      <c r="B38" s="357"/>
      <c r="C38" s="357"/>
      <c r="D38" s="357"/>
      <c r="E38" s="357"/>
    </row>
    <row r="39" spans="1:9" s="15" customFormat="1" ht="12" customHeight="1">
      <c r="A39" s="354"/>
      <c r="B39" s="355"/>
      <c r="C39" s="355"/>
      <c r="D39" s="355"/>
      <c r="E39" s="35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I24" sqref="I24"/>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3676</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'ATR-A2.1'!F9</f>
        <v>3951</v>
      </c>
      <c r="E9" s="193">
        <f>'ATR-A2.1'!E9</f>
        <v>5</v>
      </c>
      <c r="F9" s="194"/>
      <c r="G9" s="309">
        <f>SUM(G12:G15)</f>
        <v>126412.36363636365</v>
      </c>
      <c r="H9" s="309"/>
      <c r="I9" s="309">
        <f>(D9*100000/G9)/11</f>
        <v>284.13503857505304</v>
      </c>
      <c r="J9" s="310">
        <f>(E9*100000/G9)/11</f>
        <v>0.35957357450652122</v>
      </c>
      <c r="K9" s="33"/>
      <c r="L9" s="33"/>
      <c r="M9" s="33"/>
    </row>
    <row r="10" spans="1:133" ht="9" customHeight="1">
      <c r="A10" s="67"/>
      <c r="B10" s="191"/>
      <c r="C10" s="197"/>
      <c r="D10" s="193"/>
      <c r="E10" s="193"/>
      <c r="F10" s="194"/>
      <c r="G10" s="309"/>
      <c r="H10" s="309"/>
      <c r="I10" s="309"/>
      <c r="J10" s="309"/>
      <c r="K10" s="33"/>
      <c r="L10" s="6"/>
    </row>
    <row r="11" spans="1:133" s="34" customFormat="1" ht="13.5" customHeight="1">
      <c r="A11" s="190"/>
      <c r="B11" s="55" t="s">
        <v>9</v>
      </c>
      <c r="C11" s="199"/>
      <c r="D11" s="193"/>
      <c r="E11" s="193"/>
      <c r="F11" s="194"/>
      <c r="G11" s="225"/>
      <c r="H11" s="225"/>
      <c r="I11" s="225"/>
      <c r="J11" s="225"/>
      <c r="K11" s="33"/>
      <c r="L11" s="33"/>
    </row>
    <row r="12" spans="1:133" ht="13.5" customHeight="1">
      <c r="A12" s="67"/>
      <c r="B12" s="57" t="s">
        <v>5</v>
      </c>
      <c r="C12" s="200"/>
      <c r="D12" s="246">
        <f>D18</f>
        <v>280</v>
      </c>
      <c r="E12" s="246">
        <f>E18</f>
        <v>1</v>
      </c>
      <c r="F12" s="201"/>
      <c r="G12" s="225">
        <f>G18</f>
        <v>7249.8181818181811</v>
      </c>
      <c r="H12" s="225"/>
      <c r="I12" s="225">
        <f>(D12*100000/G12)/11</f>
        <v>351.10598384912475</v>
      </c>
      <c r="J12" s="311">
        <f>(E12*100000/G12)/11</f>
        <v>1.2539499423183029</v>
      </c>
      <c r="K12" s="33"/>
      <c r="L12" s="33"/>
    </row>
    <row r="13" spans="1:133" ht="13.5" customHeight="1">
      <c r="A13" s="67"/>
      <c r="B13" s="57" t="s">
        <v>6</v>
      </c>
      <c r="C13" s="200"/>
      <c r="D13" s="246">
        <f>SUM(D19:D22)</f>
        <v>1160</v>
      </c>
      <c r="E13" s="246">
        <f>SUM(E19:E22)</f>
        <v>1</v>
      </c>
      <c r="F13" s="201"/>
      <c r="G13" s="225">
        <f>SUM(G19:G22)</f>
        <v>26299.81818181818</v>
      </c>
      <c r="H13" s="225"/>
      <c r="I13" s="225">
        <f t="shared" ref="I13:I15" si="0">(D13*100000/G13)/11</f>
        <v>400.97062544504291</v>
      </c>
      <c r="J13" s="311">
        <f t="shared" ref="J13:J15" si="1">(E13*100000/G13)/11</f>
        <v>0.34566433228020937</v>
      </c>
      <c r="K13" s="33"/>
      <c r="L13" s="33"/>
    </row>
    <row r="14" spans="1:133" ht="13.5" customHeight="1">
      <c r="A14" s="67"/>
      <c r="B14" s="57" t="s">
        <v>44</v>
      </c>
      <c r="C14" s="200"/>
      <c r="D14" s="246">
        <f>D23</f>
        <v>567</v>
      </c>
      <c r="E14" s="246">
        <f>E23</f>
        <v>0</v>
      </c>
      <c r="F14" s="201"/>
      <c r="G14" s="225">
        <f>G23</f>
        <v>8546.2727272727279</v>
      </c>
      <c r="H14" s="225"/>
      <c r="I14" s="225">
        <f t="shared" si="0"/>
        <v>603.13374251401456</v>
      </c>
      <c r="J14" s="311">
        <f t="shared" si="1"/>
        <v>0</v>
      </c>
      <c r="K14" s="33"/>
      <c r="L14" s="33"/>
    </row>
    <row r="15" spans="1:133" ht="13.5" customHeight="1">
      <c r="A15" s="67"/>
      <c r="B15" s="57" t="s">
        <v>7</v>
      </c>
      <c r="C15" s="200"/>
      <c r="D15" s="246">
        <f>SUM(D24:D37)</f>
        <v>1944</v>
      </c>
      <c r="E15" s="246">
        <f>SUM(E24:E37)</f>
        <v>3</v>
      </c>
      <c r="F15" s="201"/>
      <c r="G15" s="225">
        <f>SUM(G24:G38)</f>
        <v>84316.454545454559</v>
      </c>
      <c r="H15" s="225"/>
      <c r="I15" s="225">
        <f t="shared" si="0"/>
        <v>209.59998102386999</v>
      </c>
      <c r="J15" s="311">
        <f t="shared" si="1"/>
        <v>0.32345676083930558</v>
      </c>
      <c r="K15" s="33"/>
      <c r="L15" s="33"/>
      <c r="N15" s="6"/>
    </row>
    <row r="16" spans="1:133" ht="9" customHeight="1">
      <c r="A16" s="67"/>
      <c r="B16" s="202"/>
      <c r="C16" s="200"/>
      <c r="D16" s="246"/>
      <c r="E16" s="246"/>
      <c r="F16" s="201"/>
      <c r="G16" s="225"/>
      <c r="H16" s="225"/>
      <c r="I16" s="225"/>
      <c r="J16" s="311"/>
      <c r="K16" s="33"/>
      <c r="L16" s="33"/>
    </row>
    <row r="17" spans="1:13" ht="13.5" customHeight="1">
      <c r="A17" s="67"/>
      <c r="B17" s="55" t="s">
        <v>3368</v>
      </c>
      <c r="C17" s="200"/>
      <c r="D17" s="246"/>
      <c r="E17" s="246"/>
      <c r="F17" s="201"/>
      <c r="G17" s="225"/>
      <c r="H17" s="225"/>
      <c r="I17" s="225"/>
      <c r="J17" s="311"/>
      <c r="K17" s="33"/>
      <c r="L17" s="33"/>
    </row>
    <row r="18" spans="1:13" ht="13.5" customHeight="1">
      <c r="A18" s="203" t="s">
        <v>39</v>
      </c>
      <c r="B18" s="137" t="s">
        <v>573</v>
      </c>
      <c r="C18" s="200"/>
      <c r="D18" s="246">
        <f>SUM('ATR-A2.1'!F18:F20)</f>
        <v>280</v>
      </c>
      <c r="E18" s="246">
        <f>SUM('ATR-A2.1'!E18:E20)</f>
        <v>1</v>
      </c>
      <c r="F18" s="201"/>
      <c r="G18" s="225">
        <v>7249.8181818181811</v>
      </c>
      <c r="H18" s="225"/>
      <c r="I18" s="225">
        <f>(D18*100000/G18)/11</f>
        <v>351.10598384912475</v>
      </c>
      <c r="J18" s="311">
        <f>(E18*100000/G18)/11</f>
        <v>1.2539499423183029</v>
      </c>
      <c r="K18" s="33"/>
      <c r="L18" s="33"/>
      <c r="M18" s="204"/>
    </row>
    <row r="19" spans="1:13" ht="13.5" customHeight="1">
      <c r="A19" s="203" t="s">
        <v>40</v>
      </c>
      <c r="B19" s="137" t="s">
        <v>580</v>
      </c>
      <c r="C19" s="200"/>
      <c r="D19" s="246">
        <f>SUM('ATR-A2.1'!F21)</f>
        <v>7</v>
      </c>
      <c r="E19" s="246">
        <f>SUM('ATR-A2.1'!E21)</f>
        <v>0</v>
      </c>
      <c r="F19" s="201"/>
      <c r="G19" s="225">
        <v>137.45454545454547</v>
      </c>
      <c r="H19" s="225"/>
      <c r="I19" s="225">
        <f t="shared" ref="I19:I38" si="2">(D19*100000/G19)/11</f>
        <v>462.96296296296293</v>
      </c>
      <c r="J19" s="311">
        <f t="shared" ref="J19:J38" si="3">(E19*100000/G19)/11</f>
        <v>0</v>
      </c>
      <c r="K19" s="33"/>
      <c r="L19" s="33"/>
      <c r="M19" s="204"/>
    </row>
    <row r="20" spans="1:13" ht="13.5" customHeight="1">
      <c r="A20" s="203" t="s">
        <v>41</v>
      </c>
      <c r="B20" s="137" t="s">
        <v>589</v>
      </c>
      <c r="C20" s="200"/>
      <c r="D20" s="246">
        <f>SUM('ATR-A2.1'!F22:F41)</f>
        <v>1103</v>
      </c>
      <c r="E20" s="246">
        <f>SUM('ATR-A2.1'!E22:E41)</f>
        <v>0</v>
      </c>
      <c r="F20" s="201"/>
      <c r="G20" s="225">
        <v>24895.272727272728</v>
      </c>
      <c r="H20" s="225"/>
      <c r="I20" s="225">
        <f t="shared" si="2"/>
        <v>402.77818351786391</v>
      </c>
      <c r="J20" s="311">
        <f t="shared" si="3"/>
        <v>0</v>
      </c>
      <c r="K20" s="33"/>
      <c r="L20" s="33"/>
    </row>
    <row r="21" spans="1:13" s="34" customFormat="1" ht="13.5" customHeight="1">
      <c r="A21" s="203" t="s">
        <v>622</v>
      </c>
      <c r="B21" s="85" t="s">
        <v>623</v>
      </c>
      <c r="C21" s="205"/>
      <c r="D21" s="248"/>
      <c r="E21" s="248"/>
      <c r="F21" s="195"/>
      <c r="G21" s="225">
        <v>181.36363636363637</v>
      </c>
      <c r="H21" s="225"/>
      <c r="I21" s="225">
        <f t="shared" si="2"/>
        <v>0</v>
      </c>
      <c r="J21" s="311">
        <f t="shared" si="3"/>
        <v>0</v>
      </c>
      <c r="K21" s="33"/>
      <c r="L21" s="33"/>
    </row>
    <row r="22" spans="1:13" ht="13.5" customHeight="1">
      <c r="A22" s="203" t="s">
        <v>42</v>
      </c>
      <c r="B22" s="137" t="s">
        <v>3369</v>
      </c>
      <c r="C22" s="200"/>
      <c r="D22" s="246">
        <f>SUM('ATR-A2.1'!F42:F44)</f>
        <v>50</v>
      </c>
      <c r="E22" s="246">
        <f>SUM('ATR-A2.1'!E42:E44)</f>
        <v>1</v>
      </c>
      <c r="F22" s="201"/>
      <c r="G22" s="225">
        <v>1085.7272727272727</v>
      </c>
      <c r="H22" s="225"/>
      <c r="I22" s="225">
        <f t="shared" si="2"/>
        <v>418.65527924307122</v>
      </c>
      <c r="J22" s="311">
        <f t="shared" si="3"/>
        <v>8.373105584861424</v>
      </c>
      <c r="K22" s="33"/>
      <c r="L22" s="33"/>
    </row>
    <row r="23" spans="1:13" ht="13.5" customHeight="1">
      <c r="A23" s="203" t="s">
        <v>43</v>
      </c>
      <c r="B23" s="137" t="s">
        <v>44</v>
      </c>
      <c r="C23" s="200"/>
      <c r="D23" s="246">
        <f>SUM('ATR-A2.1'!F45:F47)</f>
        <v>567</v>
      </c>
      <c r="E23" s="246">
        <f>SUM('ATR-A2.1'!E45:E47)</f>
        <v>0</v>
      </c>
      <c r="F23" s="201"/>
      <c r="G23" s="225">
        <v>8546.2727272727279</v>
      </c>
      <c r="H23" s="225"/>
      <c r="I23" s="225">
        <f t="shared" si="2"/>
        <v>603.13374251401456</v>
      </c>
      <c r="J23" s="311">
        <f t="shared" si="3"/>
        <v>0</v>
      </c>
      <c r="K23" s="33"/>
      <c r="L23" s="33"/>
    </row>
    <row r="24" spans="1:13" ht="13.5" customHeight="1">
      <c r="A24" s="203" t="s">
        <v>3472</v>
      </c>
      <c r="B24" s="85" t="s">
        <v>3370</v>
      </c>
      <c r="C24" s="200"/>
      <c r="D24" s="246">
        <f>SUM('ATR-A2.1'!F48:F50)</f>
        <v>429</v>
      </c>
      <c r="E24" s="246">
        <f>SUM('ATR-A2.1'!E48:E50)</f>
        <v>0</v>
      </c>
      <c r="F24" s="201"/>
      <c r="G24" s="225">
        <v>19100.090909090908</v>
      </c>
      <c r="H24" s="225"/>
      <c r="I24" s="225">
        <f t="shared" si="2"/>
        <v>204.18750981670721</v>
      </c>
      <c r="J24" s="311">
        <f t="shared" si="3"/>
        <v>0</v>
      </c>
      <c r="K24" s="33"/>
      <c r="L24" s="33"/>
    </row>
    <row r="25" spans="1:13" ht="13.5" customHeight="1">
      <c r="A25" s="203" t="s">
        <v>45</v>
      </c>
      <c r="B25" s="137" t="s">
        <v>639</v>
      </c>
      <c r="C25" s="200"/>
      <c r="D25" s="246">
        <f>SUM('ATR-A2.1'!F51:F53)</f>
        <v>207</v>
      </c>
      <c r="E25" s="246">
        <f>SUM('ATR-A2.1'!E51:E53)</f>
        <v>2</v>
      </c>
      <c r="F25" s="206"/>
      <c r="G25" s="225">
        <v>4580.636363636364</v>
      </c>
      <c r="H25" s="225"/>
      <c r="I25" s="225">
        <f t="shared" si="2"/>
        <v>410.82025125528412</v>
      </c>
      <c r="J25" s="311">
        <f t="shared" si="3"/>
        <v>3.9692777899061267</v>
      </c>
      <c r="K25" s="33"/>
      <c r="L25" s="33"/>
    </row>
    <row r="26" spans="1:13" s="34" customFormat="1" ht="13.5" customHeight="1">
      <c r="A26" s="203" t="s">
        <v>46</v>
      </c>
      <c r="B26" s="137" t="s">
        <v>646</v>
      </c>
      <c r="C26" s="205"/>
      <c r="D26" s="246">
        <f>SUM('ATR-A2.1'!F54:F55)</f>
        <v>179</v>
      </c>
      <c r="E26" s="246">
        <f>SUM('ATR-A2.1'!E54:E55)</f>
        <v>1</v>
      </c>
      <c r="F26" s="195"/>
      <c r="G26" s="225">
        <v>8709.9090909090919</v>
      </c>
      <c r="H26" s="225"/>
      <c r="I26" s="225">
        <f t="shared" si="2"/>
        <v>186.83004728157059</v>
      </c>
      <c r="J26" s="311">
        <f t="shared" si="3"/>
        <v>1.043743280902629</v>
      </c>
      <c r="K26" s="33"/>
      <c r="L26" s="33"/>
    </row>
    <row r="27" spans="1:13" ht="13.5" customHeight="1">
      <c r="A27" s="203" t="s">
        <v>47</v>
      </c>
      <c r="B27" s="137" t="s">
        <v>650</v>
      </c>
      <c r="C27" s="200"/>
      <c r="D27" s="246">
        <f>SUM('ATR-A2.1'!F56:F57)</f>
        <v>2</v>
      </c>
      <c r="E27" s="246">
        <f>SUM('ATR-A2.1'!E56:E57)</f>
        <v>0</v>
      </c>
      <c r="F27" s="201"/>
      <c r="G27" s="225">
        <v>1737</v>
      </c>
      <c r="H27" s="225"/>
      <c r="I27" s="225">
        <f t="shared" si="2"/>
        <v>10.467367980321349</v>
      </c>
      <c r="J27" s="311">
        <f t="shared" si="3"/>
        <v>0</v>
      </c>
      <c r="K27" s="33"/>
      <c r="L27" s="33"/>
    </row>
    <row r="28" spans="1:13" s="34" customFormat="1" ht="13.5" customHeight="1">
      <c r="A28" s="203" t="s">
        <v>48</v>
      </c>
      <c r="B28" s="137" t="s">
        <v>658</v>
      </c>
      <c r="C28" s="192"/>
      <c r="D28" s="246">
        <f>SUM('ATR-A2.1'!F58:F59)</f>
        <v>2</v>
      </c>
      <c r="E28" s="246">
        <f>SUM('ATR-A2.1'!E58:E59)</f>
        <v>0</v>
      </c>
      <c r="F28" s="195"/>
      <c r="G28" s="225">
        <v>1883.5454545454545</v>
      </c>
      <c r="H28" s="225"/>
      <c r="I28" s="225">
        <f t="shared" si="2"/>
        <v>9.6529755297070334</v>
      </c>
      <c r="J28" s="311">
        <f t="shared" si="3"/>
        <v>0</v>
      </c>
      <c r="K28" s="33"/>
      <c r="L28" s="33"/>
    </row>
    <row r="29" spans="1:13" ht="13.5" customHeight="1">
      <c r="A29" s="203" t="s">
        <v>53</v>
      </c>
      <c r="B29" s="137" t="s">
        <v>663</v>
      </c>
      <c r="C29" s="200"/>
      <c r="D29" s="246">
        <f>SUM('ATR-A2.1'!F60:F60)</f>
        <v>1</v>
      </c>
      <c r="E29" s="246"/>
      <c r="F29" s="201"/>
      <c r="G29" s="225">
        <v>491.63636363636363</v>
      </c>
      <c r="H29" s="225"/>
      <c r="I29" s="225">
        <f t="shared" si="2"/>
        <v>18.491124260355033</v>
      </c>
      <c r="J29" s="311">
        <f t="shared" si="3"/>
        <v>0</v>
      </c>
      <c r="K29" s="33"/>
      <c r="L29" s="33"/>
    </row>
    <row r="30" spans="1:13" s="34" customFormat="1" ht="13.5" customHeight="1">
      <c r="A30" s="203" t="s">
        <v>49</v>
      </c>
      <c r="B30" s="137" t="s">
        <v>664</v>
      </c>
      <c r="C30" s="199"/>
      <c r="D30" s="246">
        <f>SUM('ATR-A2.1'!F61:F66)</f>
        <v>17</v>
      </c>
      <c r="E30" s="246">
        <f>SUM('ATR-A2.1'!E60:E65)</f>
        <v>0</v>
      </c>
      <c r="F30" s="195"/>
      <c r="G30" s="225">
        <v>4858.545454545455</v>
      </c>
      <c r="H30" s="225"/>
      <c r="I30" s="225">
        <f t="shared" si="2"/>
        <v>31.80899633260983</v>
      </c>
      <c r="J30" s="311">
        <f t="shared" si="3"/>
        <v>0</v>
      </c>
      <c r="K30" s="33"/>
      <c r="L30" s="33"/>
    </row>
    <row r="31" spans="1:13" ht="13.5" customHeight="1">
      <c r="A31" s="203" t="s">
        <v>50</v>
      </c>
      <c r="B31" s="137" t="s">
        <v>3371</v>
      </c>
      <c r="C31" s="200"/>
      <c r="D31" s="246">
        <f>SUM('ATR-A2.1'!F67:F71)</f>
        <v>363</v>
      </c>
      <c r="E31" s="246">
        <f>SUM('ATR-A2.1'!E66:E70)</f>
        <v>0</v>
      </c>
      <c r="F31" s="201"/>
      <c r="G31" s="225">
        <v>7207.818181818182</v>
      </c>
      <c r="H31" s="225"/>
      <c r="I31" s="225">
        <f t="shared" si="2"/>
        <v>457.836187977701</v>
      </c>
      <c r="J31" s="311">
        <f t="shared" si="3"/>
        <v>0</v>
      </c>
      <c r="K31" s="33"/>
      <c r="L31" s="33"/>
    </row>
    <row r="32" spans="1:13" ht="13.5" customHeight="1">
      <c r="A32" s="203" t="s">
        <v>54</v>
      </c>
      <c r="B32" s="85" t="s">
        <v>3372</v>
      </c>
      <c r="C32" s="200"/>
      <c r="D32" s="246">
        <f>SUM('ATR-A2.1'!F72:F72)</f>
        <v>169</v>
      </c>
      <c r="E32" s="246">
        <f>SUM('ATR-A2.1'!E71:E71)</f>
        <v>0</v>
      </c>
      <c r="F32" s="201"/>
      <c r="G32" s="225">
        <v>6960.727272727273</v>
      </c>
      <c r="H32" s="225"/>
      <c r="I32" s="225">
        <f t="shared" si="2"/>
        <v>220.71883815693238</v>
      </c>
      <c r="J32" s="311">
        <f t="shared" si="3"/>
        <v>0</v>
      </c>
      <c r="K32" s="33"/>
      <c r="L32" s="33"/>
    </row>
    <row r="33" spans="1:12" ht="13.5" customHeight="1">
      <c r="A33" s="203" t="s">
        <v>55</v>
      </c>
      <c r="B33" s="137" t="s">
        <v>682</v>
      </c>
      <c r="C33" s="197"/>
      <c r="D33" s="246">
        <f>SUM('ATR-A2.1'!F73:F73)</f>
        <v>34</v>
      </c>
      <c r="E33" s="246">
        <f>SUM('ATR-A2.1'!E72:E72)</f>
        <v>0</v>
      </c>
      <c r="F33" s="206"/>
      <c r="G33" s="225">
        <v>8974.636363636364</v>
      </c>
      <c r="H33" s="225"/>
      <c r="I33" s="225">
        <f t="shared" si="2"/>
        <v>34.440493917200996</v>
      </c>
      <c r="J33" s="311">
        <f t="shared" si="3"/>
        <v>0</v>
      </c>
      <c r="K33" s="33"/>
      <c r="L33" s="33"/>
    </row>
    <row r="34" spans="1:12" s="34" customFormat="1" ht="13.5" customHeight="1">
      <c r="A34" s="203" t="s">
        <v>683</v>
      </c>
      <c r="B34" s="137" t="s">
        <v>684</v>
      </c>
      <c r="C34" s="199"/>
      <c r="D34" s="246">
        <f>SUM('ATR-A2.1'!F74:F76)</f>
        <v>416</v>
      </c>
      <c r="E34" s="246">
        <f>SUM('ATR-A2.1'!E73:E75)</f>
        <v>0</v>
      </c>
      <c r="F34" s="195"/>
      <c r="G34" s="225">
        <v>12004.454545454544</v>
      </c>
      <c r="H34" s="225"/>
      <c r="I34" s="225">
        <f t="shared" si="2"/>
        <v>315.03457050034461</v>
      </c>
      <c r="J34" s="311">
        <f t="shared" si="3"/>
        <v>0</v>
      </c>
      <c r="K34" s="33"/>
      <c r="L34" s="33"/>
    </row>
    <row r="35" spans="1:12" ht="13.5" customHeight="1">
      <c r="A35" s="203" t="s">
        <v>691</v>
      </c>
      <c r="B35" s="137" t="s">
        <v>3373</v>
      </c>
      <c r="C35" s="200"/>
      <c r="D35" s="246">
        <f>SUM('ATR-A2.1'!F77:F80)</f>
        <v>92</v>
      </c>
      <c r="E35" s="246">
        <f>SUM('ATR-A2.1'!E76:E79)</f>
        <v>0</v>
      </c>
      <c r="F35" s="201"/>
      <c r="G35" s="225">
        <v>1962.181818181818</v>
      </c>
      <c r="H35" s="225"/>
      <c r="I35" s="225">
        <f t="shared" si="2"/>
        <v>426.24166048925139</v>
      </c>
      <c r="J35" s="311">
        <f t="shared" si="3"/>
        <v>0</v>
      </c>
      <c r="K35" s="33"/>
      <c r="L35" s="33"/>
    </row>
    <row r="36" spans="1:12" s="34" customFormat="1" ht="13.5" customHeight="1">
      <c r="A36" s="203" t="s">
        <v>700</v>
      </c>
      <c r="B36" s="137" t="s">
        <v>701</v>
      </c>
      <c r="C36" s="205"/>
      <c r="D36" s="246">
        <f>SUM('ATR-A2.1'!F81:F83)</f>
        <v>22</v>
      </c>
      <c r="E36" s="246">
        <f>SUM('ATR-A2.1'!E80:E82)</f>
        <v>0</v>
      </c>
      <c r="F36" s="195"/>
      <c r="G36" s="225">
        <v>3194.727272727273</v>
      </c>
      <c r="H36" s="225"/>
      <c r="I36" s="225">
        <f t="shared" si="2"/>
        <v>62.603152922428997</v>
      </c>
      <c r="J36" s="311">
        <f t="shared" si="3"/>
        <v>0</v>
      </c>
      <c r="K36" s="33"/>
      <c r="L36" s="33"/>
    </row>
    <row r="37" spans="1:12" ht="13.5" customHeight="1">
      <c r="A37" s="203" t="s">
        <v>706</v>
      </c>
      <c r="B37" s="85" t="s">
        <v>3374</v>
      </c>
      <c r="C37" s="200"/>
      <c r="D37" s="246">
        <f>SUM('ATR-A2.1'!F84:F84)</f>
        <v>11</v>
      </c>
      <c r="E37" s="246">
        <f>SUM('ATR-A2.1'!E83:E83)</f>
        <v>0</v>
      </c>
      <c r="F37" s="201"/>
      <c r="G37" s="225">
        <v>2644.090909090909</v>
      </c>
      <c r="H37" s="225"/>
      <c r="I37" s="225">
        <f t="shared" si="2"/>
        <v>37.820182224514355</v>
      </c>
      <c r="J37" s="311">
        <f t="shared" si="3"/>
        <v>0</v>
      </c>
      <c r="K37" s="33"/>
      <c r="L37" s="33"/>
    </row>
    <row r="38" spans="1:12" ht="13.5" customHeight="1">
      <c r="A38" s="203" t="s">
        <v>712</v>
      </c>
      <c r="B38" s="85" t="s">
        <v>713</v>
      </c>
      <c r="C38" s="200"/>
      <c r="D38" s="246"/>
      <c r="E38" s="246"/>
      <c r="F38" s="201"/>
      <c r="G38" s="225">
        <v>6.4545454545454541</v>
      </c>
      <c r="H38" s="225"/>
      <c r="I38" s="225">
        <f t="shared" si="2"/>
        <v>0</v>
      </c>
      <c r="J38" s="311">
        <f t="shared" si="3"/>
        <v>0</v>
      </c>
      <c r="K38" s="33"/>
      <c r="L38" s="33"/>
    </row>
    <row r="39" spans="1:12" s="11" customFormat="1" ht="15" customHeight="1">
      <c r="A39" s="174" t="s">
        <v>149</v>
      </c>
      <c r="B39" s="207" t="s">
        <v>714</v>
      </c>
      <c r="C39" s="66"/>
      <c r="D39" s="243"/>
      <c r="E39" s="246"/>
      <c r="F39" s="243"/>
      <c r="G39" s="201"/>
      <c r="H39" s="201"/>
      <c r="I39" s="247" t="s">
        <v>3375</v>
      </c>
      <c r="J39" s="201" t="s">
        <v>3375</v>
      </c>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A84" sqref="A84:XFD84"/>
    </sheetView>
  </sheetViews>
  <sheetFormatPr baseColWidth="10" defaultColWidth="11.44140625" defaultRowHeight="24.75" customHeight="1"/>
  <cols>
    <col min="1" max="1" width="3.33203125" style="301" customWidth="1"/>
    <col min="2" max="2" width="56.44140625" style="301"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3676</v>
      </c>
      <c r="B6" s="336"/>
      <c r="C6" s="9"/>
      <c r="D6" s="9"/>
    </row>
    <row r="7" spans="1:7" s="2" customFormat="1" ht="21.75" customHeight="1">
      <c r="A7" s="51"/>
      <c r="B7" s="337"/>
      <c r="C7" s="339"/>
      <c r="D7" s="339"/>
      <c r="E7" s="339"/>
      <c r="F7" s="44"/>
    </row>
    <row r="8" spans="1:7" s="2" customFormat="1" ht="21.75" customHeight="1">
      <c r="A8" s="52"/>
      <c r="B8" s="338"/>
      <c r="C8" s="45" t="s">
        <v>35</v>
      </c>
      <c r="D8" s="45" t="s">
        <v>36</v>
      </c>
      <c r="E8" s="45" t="s">
        <v>37</v>
      </c>
      <c r="F8" s="45" t="s">
        <v>38</v>
      </c>
    </row>
    <row r="9" spans="1:7" s="8" customFormat="1" ht="26.25" customHeight="1">
      <c r="A9" s="53"/>
      <c r="B9" s="54" t="s">
        <v>38</v>
      </c>
      <c r="C9" s="114">
        <f>SUM(C12:C15)</f>
        <v>3908</v>
      </c>
      <c r="D9" s="114">
        <f>SUM(D12:D15)</f>
        <v>38</v>
      </c>
      <c r="E9" s="114">
        <f>SUM(E12:E15)</f>
        <v>5</v>
      </c>
      <c r="F9" s="114">
        <f>SUM(F12:F15)</f>
        <v>3951</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275</v>
      </c>
      <c r="D12" s="116">
        <f t="shared" ref="D12:E12" si="0">SUM(D18:D20)</f>
        <v>4</v>
      </c>
      <c r="E12" s="116">
        <f t="shared" si="0"/>
        <v>1</v>
      </c>
      <c r="F12" s="115">
        <f t="shared" ref="F12" si="1">SUM(F18:F20)</f>
        <v>280</v>
      </c>
    </row>
    <row r="13" spans="1:7" s="8" customFormat="1" ht="13.5" customHeight="1">
      <c r="A13" s="56"/>
      <c r="B13" s="57" t="s">
        <v>6</v>
      </c>
      <c r="C13" s="116">
        <f>SUM(C21:C44)</f>
        <v>1146</v>
      </c>
      <c r="D13" s="116">
        <f t="shared" ref="D13:E13" si="2">SUM(D21:D44)</f>
        <v>13</v>
      </c>
      <c r="E13" s="116">
        <f t="shared" si="2"/>
        <v>1</v>
      </c>
      <c r="F13" s="115">
        <f t="shared" ref="F13" si="3">SUM(F21:F44)</f>
        <v>1160</v>
      </c>
    </row>
    <row r="14" spans="1:7" s="8" customFormat="1" ht="13.5" customHeight="1">
      <c r="A14" s="56"/>
      <c r="B14" s="57" t="s">
        <v>44</v>
      </c>
      <c r="C14" s="116">
        <f>SUM(C45:C47)</f>
        <v>559</v>
      </c>
      <c r="D14" s="116">
        <f t="shared" ref="D14:E14" si="4">SUM(D45:D47)</f>
        <v>8</v>
      </c>
      <c r="E14" s="116">
        <f t="shared" si="4"/>
        <v>0</v>
      </c>
      <c r="F14" s="115">
        <f t="shared" ref="F14" si="5">SUM(F45:F47)</f>
        <v>567</v>
      </c>
    </row>
    <row r="15" spans="1:7" s="8" customFormat="1" ht="13.5" customHeight="1">
      <c r="A15" s="56"/>
      <c r="B15" s="57" t="s">
        <v>7</v>
      </c>
      <c r="C15" s="116">
        <f>SUM(C48:C100)</f>
        <v>1928</v>
      </c>
      <c r="D15" s="116">
        <f t="shared" ref="D15:E15" si="6">SUM(D48:D100)</f>
        <v>13</v>
      </c>
      <c r="E15" s="116">
        <f t="shared" si="6"/>
        <v>3</v>
      </c>
      <c r="F15" s="115">
        <f t="shared" ref="F15" si="7">SUM(F48:F100)</f>
        <v>1944</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3525</v>
      </c>
      <c r="C18" s="284">
        <v>236</v>
      </c>
      <c r="D18" s="284">
        <v>3</v>
      </c>
      <c r="E18" s="284">
        <v>1</v>
      </c>
      <c r="F18" s="157">
        <f>SUM(C18:E18)</f>
        <v>240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3526</v>
      </c>
      <c r="C19" s="284">
        <v>30</v>
      </c>
      <c r="D19" s="284">
        <v>1</v>
      </c>
      <c r="E19" s="284">
        <v>0</v>
      </c>
      <c r="F19" s="157">
        <f t="shared" ref="F19:F82" si="8">SUM(C19:E19)</f>
        <v>31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3527</v>
      </c>
      <c r="C20" s="284">
        <v>9</v>
      </c>
      <c r="D20" s="284">
        <v>0</v>
      </c>
      <c r="E20" s="284">
        <v>0</v>
      </c>
      <c r="F20" s="157">
        <f t="shared" si="8"/>
        <v>9</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3528</v>
      </c>
      <c r="C21" s="284">
        <v>7</v>
      </c>
      <c r="D21" s="284">
        <v>0</v>
      </c>
      <c r="E21" s="284">
        <v>0</v>
      </c>
      <c r="F21" s="157">
        <f t="shared" si="8"/>
        <v>7</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3529</v>
      </c>
      <c r="C22" s="284">
        <v>294</v>
      </c>
      <c r="D22" s="284">
        <v>3</v>
      </c>
      <c r="E22" s="284">
        <v>0</v>
      </c>
      <c r="F22" s="157">
        <f t="shared" si="8"/>
        <v>297</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3530</v>
      </c>
      <c r="C23" s="284">
        <v>86</v>
      </c>
      <c r="D23" s="284">
        <v>0</v>
      </c>
      <c r="E23" s="284">
        <v>0</v>
      </c>
      <c r="F23" s="157">
        <f t="shared" si="8"/>
        <v>86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3531</v>
      </c>
      <c r="C24" s="284">
        <v>19</v>
      </c>
      <c r="D24" s="284">
        <v>0</v>
      </c>
      <c r="E24" s="284">
        <v>0</v>
      </c>
      <c r="F24" s="157">
        <f t="shared" si="8"/>
        <v>19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3673</v>
      </c>
      <c r="C25" s="284">
        <v>1</v>
      </c>
      <c r="D25" s="284">
        <v>0</v>
      </c>
      <c r="E25" s="284">
        <v>0</v>
      </c>
      <c r="F25" s="157">
        <f t="shared" si="8"/>
        <v>1</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3532</v>
      </c>
      <c r="C26" s="284">
        <v>74</v>
      </c>
      <c r="D26" s="284">
        <v>0</v>
      </c>
      <c r="E26" s="284">
        <v>0</v>
      </c>
      <c r="F26" s="157">
        <f t="shared" si="8"/>
        <v>74</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3533</v>
      </c>
      <c r="C27" s="284">
        <v>62</v>
      </c>
      <c r="D27" s="284">
        <v>1</v>
      </c>
      <c r="E27" s="284">
        <v>0</v>
      </c>
      <c r="F27" s="157">
        <f t="shared" si="8"/>
        <v>63</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3534</v>
      </c>
      <c r="C28" s="284">
        <v>32</v>
      </c>
      <c r="D28" s="284">
        <v>0</v>
      </c>
      <c r="E28" s="284">
        <v>0</v>
      </c>
      <c r="F28" s="157">
        <f t="shared" si="8"/>
        <v>32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3535</v>
      </c>
      <c r="C29" s="284">
        <v>12</v>
      </c>
      <c r="D29" s="284">
        <v>0</v>
      </c>
      <c r="E29" s="284">
        <v>0</v>
      </c>
      <c r="F29" s="157">
        <f t="shared" si="8"/>
        <v>12</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3536</v>
      </c>
      <c r="C30" s="284">
        <v>16</v>
      </c>
      <c r="D30" s="284">
        <v>0</v>
      </c>
      <c r="E30" s="284">
        <v>0</v>
      </c>
      <c r="F30" s="157">
        <f t="shared" si="8"/>
        <v>16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3537</v>
      </c>
      <c r="C31" s="284">
        <v>62</v>
      </c>
      <c r="D31" s="284">
        <v>1</v>
      </c>
      <c r="E31" s="284">
        <v>0</v>
      </c>
      <c r="F31" s="157">
        <f t="shared" si="8"/>
        <v>63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3538</v>
      </c>
      <c r="C32" s="284">
        <v>68</v>
      </c>
      <c r="D32" s="284">
        <v>1</v>
      </c>
      <c r="E32" s="284">
        <v>0</v>
      </c>
      <c r="F32" s="157">
        <f t="shared" si="8"/>
        <v>69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3539</v>
      </c>
      <c r="C33" s="284">
        <v>12</v>
      </c>
      <c r="D33" s="284">
        <v>0</v>
      </c>
      <c r="E33" s="284">
        <v>0</v>
      </c>
      <c r="F33" s="157">
        <f t="shared" si="8"/>
        <v>12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3540</v>
      </c>
      <c r="C34" s="284">
        <v>174</v>
      </c>
      <c r="D34" s="284">
        <v>4</v>
      </c>
      <c r="E34" s="284">
        <v>0</v>
      </c>
      <c r="F34" s="157">
        <f t="shared" si="8"/>
        <v>178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3541</v>
      </c>
      <c r="C35" s="284">
        <v>10</v>
      </c>
      <c r="D35" s="284">
        <v>0</v>
      </c>
      <c r="E35" s="284">
        <v>0</v>
      </c>
      <c r="F35" s="157">
        <f t="shared" si="8"/>
        <v>10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3542</v>
      </c>
      <c r="C36" s="284">
        <v>41</v>
      </c>
      <c r="D36" s="284">
        <v>0</v>
      </c>
      <c r="E36" s="284">
        <v>0</v>
      </c>
      <c r="F36" s="157">
        <f t="shared" si="8"/>
        <v>41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3543</v>
      </c>
      <c r="C37" s="284">
        <v>47</v>
      </c>
      <c r="D37" s="284">
        <v>1</v>
      </c>
      <c r="E37" s="284">
        <v>0</v>
      </c>
      <c r="F37" s="157">
        <f t="shared" si="8"/>
        <v>48</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3674</v>
      </c>
      <c r="C38" s="284">
        <v>2</v>
      </c>
      <c r="D38" s="284">
        <v>0</v>
      </c>
      <c r="E38" s="284">
        <v>0</v>
      </c>
      <c r="F38" s="157">
        <f t="shared" si="8"/>
        <v>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3544</v>
      </c>
      <c r="C39" s="284">
        <v>52</v>
      </c>
      <c r="D39" s="284">
        <v>0</v>
      </c>
      <c r="E39" s="284">
        <v>0</v>
      </c>
      <c r="F39" s="157">
        <f t="shared" si="8"/>
        <v>52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3545</v>
      </c>
      <c r="C40" s="284">
        <v>1</v>
      </c>
      <c r="D40" s="284">
        <v>0</v>
      </c>
      <c r="E40" s="284">
        <v>0</v>
      </c>
      <c r="F40" s="157">
        <f t="shared" si="8"/>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3546</v>
      </c>
      <c r="C41" s="284">
        <v>27</v>
      </c>
      <c r="D41" s="284">
        <v>0</v>
      </c>
      <c r="E41" s="284">
        <v>0</v>
      </c>
      <c r="F41" s="157">
        <f t="shared" si="8"/>
        <v>27</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3547</v>
      </c>
      <c r="C42" s="284">
        <v>3</v>
      </c>
      <c r="D42" s="284">
        <v>1</v>
      </c>
      <c r="E42" s="284">
        <v>0</v>
      </c>
      <c r="F42" s="157">
        <f t="shared" si="8"/>
        <v>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3579</v>
      </c>
      <c r="C43" s="284">
        <v>6</v>
      </c>
      <c r="D43" s="284">
        <v>0</v>
      </c>
      <c r="E43" s="284">
        <v>0</v>
      </c>
      <c r="F43" s="157">
        <f t="shared" si="8"/>
        <v>6</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3548</v>
      </c>
      <c r="C44" s="284">
        <v>38</v>
      </c>
      <c r="D44" s="284">
        <v>1</v>
      </c>
      <c r="E44" s="284">
        <v>1</v>
      </c>
      <c r="F44" s="157">
        <f t="shared" si="8"/>
        <v>40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3549</v>
      </c>
      <c r="C45" s="284">
        <v>232</v>
      </c>
      <c r="D45" s="284">
        <v>4</v>
      </c>
      <c r="E45" s="284">
        <v>0</v>
      </c>
      <c r="F45" s="157">
        <f t="shared" si="8"/>
        <v>236</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3550</v>
      </c>
      <c r="C46" s="284">
        <v>29</v>
      </c>
      <c r="D46" s="284">
        <v>1</v>
      </c>
      <c r="E46" s="284">
        <v>0</v>
      </c>
      <c r="F46" s="157">
        <f t="shared" si="8"/>
        <v>30</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3551</v>
      </c>
      <c r="C47" s="284">
        <v>298</v>
      </c>
      <c r="D47" s="284">
        <v>3</v>
      </c>
      <c r="E47" s="284">
        <v>0</v>
      </c>
      <c r="F47" s="157">
        <f t="shared" si="8"/>
        <v>301</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3552</v>
      </c>
      <c r="C48" s="284">
        <v>94</v>
      </c>
      <c r="D48" s="284">
        <v>0</v>
      </c>
      <c r="E48" s="284">
        <v>0</v>
      </c>
      <c r="F48" s="157">
        <f t="shared" si="8"/>
        <v>94</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3553</v>
      </c>
      <c r="C49" s="284">
        <v>153</v>
      </c>
      <c r="D49" s="284">
        <v>1</v>
      </c>
      <c r="E49" s="284">
        <v>0</v>
      </c>
      <c r="F49" s="157">
        <f t="shared" si="8"/>
        <v>154</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3554</v>
      </c>
      <c r="C50" s="284">
        <v>181</v>
      </c>
      <c r="D50" s="284">
        <v>0</v>
      </c>
      <c r="E50" s="284">
        <v>0</v>
      </c>
      <c r="F50" s="157">
        <f t="shared" si="8"/>
        <v>181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3555</v>
      </c>
      <c r="C51" s="284">
        <v>152</v>
      </c>
      <c r="D51" s="284">
        <v>2</v>
      </c>
      <c r="E51" s="284">
        <v>2</v>
      </c>
      <c r="F51" s="157">
        <f t="shared" si="8"/>
        <v>156</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3556</v>
      </c>
      <c r="C52" s="284">
        <v>19</v>
      </c>
      <c r="D52" s="284">
        <v>1</v>
      </c>
      <c r="E52" s="284">
        <v>0</v>
      </c>
      <c r="F52" s="157">
        <f t="shared" si="8"/>
        <v>20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3557</v>
      </c>
      <c r="C53" s="284">
        <v>30</v>
      </c>
      <c r="D53" s="284">
        <v>1</v>
      </c>
      <c r="E53" s="284">
        <v>0</v>
      </c>
      <c r="F53" s="157">
        <f t="shared" si="8"/>
        <v>31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3558</v>
      </c>
      <c r="C54" s="284">
        <v>21</v>
      </c>
      <c r="D54" s="284">
        <v>0</v>
      </c>
      <c r="E54" s="284">
        <v>1</v>
      </c>
      <c r="F54" s="157">
        <f t="shared" si="8"/>
        <v>22</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3559</v>
      </c>
      <c r="C55" s="284">
        <v>157</v>
      </c>
      <c r="D55" s="284">
        <v>0</v>
      </c>
      <c r="E55" s="284">
        <v>0</v>
      </c>
      <c r="F55" s="157">
        <f t="shared" si="8"/>
        <v>157</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3667</v>
      </c>
      <c r="C56" s="284">
        <v>1</v>
      </c>
      <c r="D56" s="284">
        <v>0</v>
      </c>
      <c r="E56" s="284">
        <v>0</v>
      </c>
      <c r="F56" s="157">
        <f t="shared" si="8"/>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3658</v>
      </c>
      <c r="C57" s="284">
        <v>1</v>
      </c>
      <c r="D57" s="284">
        <v>0</v>
      </c>
      <c r="E57" s="284">
        <v>0</v>
      </c>
      <c r="F57" s="157">
        <f t="shared" si="8"/>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3581</v>
      </c>
      <c r="C58" s="284">
        <v>1</v>
      </c>
      <c r="D58" s="284">
        <v>0</v>
      </c>
      <c r="E58" s="284">
        <v>0</v>
      </c>
      <c r="F58" s="157">
        <f t="shared" si="8"/>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3661</v>
      </c>
      <c r="C59" s="284">
        <v>1</v>
      </c>
      <c r="D59" s="284">
        <v>0</v>
      </c>
      <c r="E59" s="284">
        <v>0</v>
      </c>
      <c r="F59" s="157">
        <f t="shared" si="8"/>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t="s">
        <v>3677</v>
      </c>
      <c r="C60" s="284">
        <v>1</v>
      </c>
      <c r="D60" s="284">
        <v>0</v>
      </c>
      <c r="E60" s="284">
        <v>0</v>
      </c>
      <c r="F60" s="157">
        <f t="shared" si="8"/>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t="s">
        <v>3582</v>
      </c>
      <c r="C61" s="284">
        <v>1</v>
      </c>
      <c r="D61" s="284">
        <v>0</v>
      </c>
      <c r="E61" s="284">
        <v>0</v>
      </c>
      <c r="F61" s="157">
        <f t="shared" si="8"/>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t="s">
        <v>3560</v>
      </c>
      <c r="C62" s="284">
        <v>10</v>
      </c>
      <c r="D62" s="284">
        <v>0</v>
      </c>
      <c r="E62" s="284">
        <v>0</v>
      </c>
      <c r="F62" s="157">
        <f t="shared" si="8"/>
        <v>10</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t="s">
        <v>3561</v>
      </c>
      <c r="C63" s="284">
        <v>1</v>
      </c>
      <c r="D63" s="284">
        <v>0</v>
      </c>
      <c r="E63" s="284">
        <v>0</v>
      </c>
      <c r="F63" s="157">
        <f t="shared" si="8"/>
        <v>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t="s">
        <v>3659</v>
      </c>
      <c r="C64" s="284">
        <v>1</v>
      </c>
      <c r="D64" s="284">
        <v>0</v>
      </c>
      <c r="E64" s="284">
        <v>0</v>
      </c>
      <c r="F64" s="157">
        <f t="shared" si="8"/>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t="s">
        <v>3660</v>
      </c>
      <c r="C65" s="284">
        <v>1</v>
      </c>
      <c r="D65" s="284">
        <v>1</v>
      </c>
      <c r="E65" s="284">
        <v>0</v>
      </c>
      <c r="F65" s="157">
        <f t="shared" si="8"/>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t="s">
        <v>3651</v>
      </c>
      <c r="C66" s="284">
        <v>2</v>
      </c>
      <c r="D66" s="284">
        <v>0</v>
      </c>
      <c r="E66" s="284">
        <v>0</v>
      </c>
      <c r="F66" s="157">
        <f t="shared" si="8"/>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t="s">
        <v>3562</v>
      </c>
      <c r="C67" s="284">
        <v>4</v>
      </c>
      <c r="D67" s="284">
        <v>0</v>
      </c>
      <c r="E67" s="284">
        <v>0</v>
      </c>
      <c r="F67" s="157">
        <f t="shared" si="8"/>
        <v>4</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t="s">
        <v>3563</v>
      </c>
      <c r="C68" s="284">
        <v>162</v>
      </c>
      <c r="D68" s="284">
        <v>1</v>
      </c>
      <c r="E68" s="284">
        <v>0</v>
      </c>
      <c r="F68" s="157">
        <f t="shared" si="8"/>
        <v>163</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t="s">
        <v>3564</v>
      </c>
      <c r="C69" s="284">
        <v>8</v>
      </c>
      <c r="D69" s="284">
        <v>1</v>
      </c>
      <c r="E69" s="284">
        <v>0</v>
      </c>
      <c r="F69" s="157">
        <f t="shared" si="8"/>
        <v>9</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t="s">
        <v>3565</v>
      </c>
      <c r="C70" s="284">
        <v>164</v>
      </c>
      <c r="D70" s="284">
        <v>1</v>
      </c>
      <c r="E70" s="284">
        <v>0</v>
      </c>
      <c r="F70" s="157">
        <f t="shared" si="8"/>
        <v>165</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2" t="s">
        <v>3566</v>
      </c>
      <c r="C71" s="284">
        <v>22</v>
      </c>
      <c r="D71" s="284">
        <v>0</v>
      </c>
      <c r="E71" s="284">
        <v>0</v>
      </c>
      <c r="F71" s="157">
        <f t="shared" si="8"/>
        <v>22</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2" t="s">
        <v>3567</v>
      </c>
      <c r="C72" s="284">
        <v>169</v>
      </c>
      <c r="D72" s="284">
        <v>0</v>
      </c>
      <c r="E72" s="284">
        <v>0</v>
      </c>
      <c r="F72" s="157">
        <f t="shared" si="8"/>
        <v>169</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2" t="s">
        <v>3568</v>
      </c>
      <c r="C73" s="284">
        <v>34</v>
      </c>
      <c r="D73" s="284">
        <v>0</v>
      </c>
      <c r="E73" s="284">
        <v>0</v>
      </c>
      <c r="F73" s="157">
        <f t="shared" si="8"/>
        <v>34</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2" t="s">
        <v>3569</v>
      </c>
      <c r="C74" s="284">
        <v>177</v>
      </c>
      <c r="D74" s="284">
        <v>1</v>
      </c>
      <c r="E74" s="284">
        <v>0</v>
      </c>
      <c r="F74" s="157">
        <f t="shared" si="8"/>
        <v>178</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2" t="s">
        <v>3570</v>
      </c>
      <c r="C75" s="284">
        <v>133</v>
      </c>
      <c r="D75" s="284">
        <v>2</v>
      </c>
      <c r="E75" s="284">
        <v>0</v>
      </c>
      <c r="F75" s="157">
        <f t="shared" si="8"/>
        <v>135</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2" t="s">
        <v>3571</v>
      </c>
      <c r="C76" s="284">
        <v>103</v>
      </c>
      <c r="D76" s="284">
        <v>0</v>
      </c>
      <c r="E76" s="284">
        <v>0</v>
      </c>
      <c r="F76" s="157">
        <f t="shared" si="8"/>
        <v>103</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2" t="s">
        <v>3670</v>
      </c>
      <c r="C77" s="284">
        <v>1</v>
      </c>
      <c r="D77" s="284">
        <v>0</v>
      </c>
      <c r="E77" s="284">
        <v>0</v>
      </c>
      <c r="F77" s="157">
        <f t="shared" si="8"/>
        <v>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2" t="s">
        <v>3652</v>
      </c>
      <c r="C78" s="284">
        <v>1</v>
      </c>
      <c r="D78" s="284">
        <v>0</v>
      </c>
      <c r="E78" s="284">
        <v>0</v>
      </c>
      <c r="F78" s="157">
        <f t="shared" si="8"/>
        <v>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2" t="s">
        <v>3572</v>
      </c>
      <c r="C79" s="284">
        <v>3</v>
      </c>
      <c r="D79" s="284">
        <v>0</v>
      </c>
      <c r="E79" s="284">
        <v>0</v>
      </c>
      <c r="F79" s="157">
        <f t="shared" si="8"/>
        <v>3</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2" t="s">
        <v>3573</v>
      </c>
      <c r="C80" s="284">
        <v>87</v>
      </c>
      <c r="D80" s="284">
        <v>0</v>
      </c>
      <c r="E80" s="284">
        <v>0</v>
      </c>
      <c r="F80" s="157">
        <f t="shared" si="8"/>
        <v>87</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2" t="s">
        <v>3574</v>
      </c>
      <c r="C81" s="284">
        <v>5</v>
      </c>
      <c r="D81" s="284">
        <v>0</v>
      </c>
      <c r="E81" s="284">
        <v>0</v>
      </c>
      <c r="F81" s="157">
        <f t="shared" si="8"/>
        <v>5</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2" t="s">
        <v>3575</v>
      </c>
      <c r="C82" s="284">
        <v>7</v>
      </c>
      <c r="D82" s="284">
        <v>0</v>
      </c>
      <c r="E82" s="284">
        <v>0</v>
      </c>
      <c r="F82" s="157">
        <f t="shared" si="8"/>
        <v>7</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2" t="s">
        <v>3576</v>
      </c>
      <c r="C83" s="284">
        <v>10</v>
      </c>
      <c r="D83" s="284">
        <v>0</v>
      </c>
      <c r="E83" s="284">
        <v>0</v>
      </c>
      <c r="F83" s="157">
        <f t="shared" ref="F83:F84" si="9">SUM(C83:E83)</f>
        <v>10</v>
      </c>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2" t="s">
        <v>3577</v>
      </c>
      <c r="C84" s="284">
        <v>10</v>
      </c>
      <c r="D84" s="284">
        <v>1</v>
      </c>
      <c r="E84" s="284">
        <v>0</v>
      </c>
      <c r="F84" s="157">
        <f t="shared" si="9"/>
        <v>11</v>
      </c>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42"/>
    </row>
    <row r="86" spans="1:68" ht="24.75" customHeight="1">
      <c r="B86" s="242"/>
    </row>
    <row r="87" spans="1:68" ht="24.75" customHeight="1">
      <c r="B87" s="242"/>
    </row>
    <row r="88" spans="1:68" ht="24.75" customHeight="1">
      <c r="B88" s="242"/>
    </row>
    <row r="89" spans="1:68" ht="24.75" customHeight="1">
      <c r="B89" s="242"/>
    </row>
    <row r="90" spans="1:68" ht="24.75" customHeight="1">
      <c r="B90" s="242"/>
    </row>
    <row r="91" spans="1:68" ht="24.75" customHeight="1">
      <c r="B91" s="242"/>
    </row>
    <row r="92" spans="1:68" ht="24.75" customHeight="1">
      <c r="B92" s="242"/>
    </row>
    <row r="93" spans="1:68" ht="24.75" customHeight="1">
      <c r="B93" s="242"/>
    </row>
    <row r="94" spans="1:68" ht="24.75" customHeight="1">
      <c r="B94" s="242"/>
    </row>
    <row r="95" spans="1:68" ht="24.75" customHeight="1">
      <c r="B95" s="242"/>
    </row>
    <row r="96" spans="1:68"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22" sqref="I22"/>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3676</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SUM(D12:D15)</f>
        <v>3683</v>
      </c>
      <c r="E9" s="193">
        <f>SUM(E12:E15)</f>
        <v>5</v>
      </c>
      <c r="F9" s="194"/>
      <c r="G9" s="309">
        <f>SUM(G12:G15)</f>
        <v>102710.72727272728</v>
      </c>
      <c r="H9" s="309"/>
      <c r="I9" s="309">
        <f>(D9*100000/G9)/11</f>
        <v>325.98170678817291</v>
      </c>
      <c r="J9" s="310">
        <f>(E9*100000/G9)/11</f>
        <v>0.44254915393452748</v>
      </c>
      <c r="K9" s="33"/>
      <c r="L9" s="33"/>
      <c r="M9" s="33"/>
    </row>
    <row r="10" spans="1:133" ht="9" customHeight="1">
      <c r="A10" s="67"/>
      <c r="B10" s="191"/>
      <c r="C10" s="197"/>
      <c r="D10" s="193"/>
      <c r="E10" s="193"/>
      <c r="F10" s="194"/>
      <c r="G10" s="309"/>
      <c r="H10" s="309"/>
      <c r="I10" s="309"/>
      <c r="J10" s="310"/>
      <c r="K10" s="33"/>
      <c r="L10" s="6"/>
    </row>
    <row r="11" spans="1:133" s="34" customFormat="1" ht="13.5" customHeight="1">
      <c r="A11" s="190"/>
      <c r="B11" s="55" t="s">
        <v>9</v>
      </c>
      <c r="C11" s="199"/>
      <c r="D11" s="193"/>
      <c r="E11" s="193"/>
      <c r="F11" s="194"/>
      <c r="G11" s="225"/>
      <c r="H11" s="225"/>
      <c r="I11" s="225"/>
      <c r="J11" s="311"/>
      <c r="K11" s="33"/>
      <c r="L11" s="33"/>
    </row>
    <row r="12" spans="1:133" ht="13.5" customHeight="1">
      <c r="A12" s="67"/>
      <c r="B12" s="57" t="s">
        <v>5</v>
      </c>
      <c r="C12" s="200"/>
      <c r="D12" s="246">
        <f>D18</f>
        <v>232</v>
      </c>
      <c r="E12" s="246">
        <f>E18</f>
        <v>1</v>
      </c>
      <c r="F12" s="198"/>
      <c r="G12" s="225">
        <f>G18</f>
        <v>4428.2727272727261</v>
      </c>
      <c r="H12" s="225"/>
      <c r="I12" s="225">
        <f>(D12*100000/G12)/11</f>
        <v>476.27845866436752</v>
      </c>
      <c r="J12" s="311">
        <f>(E12*100000/G12)/11</f>
        <v>2.0529243907946877</v>
      </c>
      <c r="K12" s="33"/>
      <c r="L12" s="33"/>
    </row>
    <row r="13" spans="1:133" ht="13.5" customHeight="1">
      <c r="A13" s="67"/>
      <c r="B13" s="57" t="s">
        <v>6</v>
      </c>
      <c r="C13" s="200"/>
      <c r="D13" s="246">
        <f>SUM(D19:D22)</f>
        <v>1138</v>
      </c>
      <c r="E13" s="246">
        <f>SUM(E19:E22)</f>
        <v>1</v>
      </c>
      <c r="F13" s="198"/>
      <c r="G13" s="225">
        <f>SUM(G19:G22)</f>
        <v>24241.727272727272</v>
      </c>
      <c r="H13" s="225"/>
      <c r="I13" s="225">
        <f t="shared" ref="I13:I15" si="0">(D13*100000/G13)/11</f>
        <v>426.76226941524567</v>
      </c>
      <c r="J13" s="311">
        <f t="shared" ref="J13:J15" si="1">(E13*100000/G13)/11</f>
        <v>0.37501078155996992</v>
      </c>
      <c r="K13" s="33"/>
      <c r="L13" s="33"/>
    </row>
    <row r="14" spans="1:133" ht="13.5" customHeight="1">
      <c r="A14" s="67"/>
      <c r="B14" s="57" t="s">
        <v>44</v>
      </c>
      <c r="C14" s="200"/>
      <c r="D14" s="246">
        <f>D23</f>
        <v>482</v>
      </c>
      <c r="E14" s="246">
        <f>E23</f>
        <v>0</v>
      </c>
      <c r="F14" s="198"/>
      <c r="G14" s="225">
        <f>G23</f>
        <v>5503.0909090909099</v>
      </c>
      <c r="H14" s="225"/>
      <c r="I14" s="225">
        <f t="shared" si="0"/>
        <v>796.24673737073363</v>
      </c>
      <c r="J14" s="311">
        <f t="shared" si="1"/>
        <v>0</v>
      </c>
      <c r="K14" s="33"/>
      <c r="L14" s="33"/>
    </row>
    <row r="15" spans="1:133" ht="13.5" customHeight="1">
      <c r="A15" s="67"/>
      <c r="B15" s="57" t="s">
        <v>7</v>
      </c>
      <c r="C15" s="200"/>
      <c r="D15" s="246">
        <f>SUM(D24:D37)</f>
        <v>1831</v>
      </c>
      <c r="E15" s="246">
        <f>SUM(E24:E37)</f>
        <v>3</v>
      </c>
      <c r="F15" s="198"/>
      <c r="G15" s="225">
        <f>SUM(G24:G38)</f>
        <v>68537.636363636368</v>
      </c>
      <c r="H15" s="225"/>
      <c r="I15" s="225">
        <f t="shared" si="0"/>
        <v>242.86589717129539</v>
      </c>
      <c r="J15" s="311">
        <f t="shared" si="1"/>
        <v>0.39792337057011812</v>
      </c>
      <c r="K15" s="33"/>
      <c r="L15" s="33"/>
      <c r="N15" s="6"/>
    </row>
    <row r="16" spans="1:133" ht="9" customHeight="1">
      <c r="A16" s="67"/>
      <c r="B16" s="202"/>
      <c r="C16" s="200"/>
      <c r="D16" s="246"/>
      <c r="E16" s="246"/>
      <c r="F16" s="198"/>
      <c r="G16" s="225"/>
      <c r="H16" s="225"/>
      <c r="I16" s="225"/>
      <c r="J16" s="311"/>
      <c r="K16" s="33"/>
      <c r="L16" s="33"/>
    </row>
    <row r="17" spans="1:13" ht="13.5" customHeight="1">
      <c r="A17" s="67"/>
      <c r="B17" s="55" t="s">
        <v>3368</v>
      </c>
      <c r="C17" s="200"/>
      <c r="D17" s="246"/>
      <c r="E17" s="246"/>
      <c r="F17" s="198"/>
      <c r="G17" s="225"/>
      <c r="H17" s="225"/>
      <c r="I17" s="225"/>
      <c r="J17" s="311"/>
      <c r="K17" s="33"/>
      <c r="L17" s="33"/>
    </row>
    <row r="18" spans="1:13" ht="13.5" customHeight="1">
      <c r="A18" s="203" t="s">
        <v>39</v>
      </c>
      <c r="B18" s="137" t="s">
        <v>573</v>
      </c>
      <c r="C18" s="200"/>
      <c r="D18" s="246">
        <f>SUM('ATR-A2.2'!F18:F20)</f>
        <v>232</v>
      </c>
      <c r="E18" s="246">
        <f>SUM('ATR-A2.2'!E18:E20)</f>
        <v>1</v>
      </c>
      <c r="F18" s="198"/>
      <c r="G18" s="225">
        <v>4428.2727272727261</v>
      </c>
      <c r="H18" s="225"/>
      <c r="I18" s="225">
        <f>(D18*100000/G18)/11</f>
        <v>476.27845866436752</v>
      </c>
      <c r="J18" s="311">
        <f>(E18*100000/G18)/11</f>
        <v>2.0529243907946877</v>
      </c>
      <c r="K18" s="33"/>
      <c r="L18" s="33"/>
      <c r="M18" s="204"/>
    </row>
    <row r="19" spans="1:13" ht="13.5" customHeight="1">
      <c r="A19" s="203" t="s">
        <v>40</v>
      </c>
      <c r="B19" s="137" t="s">
        <v>580</v>
      </c>
      <c r="C19" s="200"/>
      <c r="D19" s="246">
        <f>'ATR-A2.2'!F21</f>
        <v>7</v>
      </c>
      <c r="E19" s="246">
        <f>'ATR-A2.2'!E21</f>
        <v>0</v>
      </c>
      <c r="F19" s="198"/>
      <c r="G19" s="225">
        <v>124.18181818181819</v>
      </c>
      <c r="H19" s="225"/>
      <c r="I19" s="225">
        <f t="shared" ref="I19:I38" si="2">(D19*100000/G19)/11</f>
        <v>512.44509516837479</v>
      </c>
      <c r="J19" s="311">
        <f t="shared" ref="J19:J38" si="3">(E19*100000/G19)/11</f>
        <v>0</v>
      </c>
      <c r="K19" s="33"/>
      <c r="L19" s="33"/>
      <c r="M19" s="204"/>
    </row>
    <row r="20" spans="1:13" ht="13.5" customHeight="1">
      <c r="A20" s="203" t="s">
        <v>41</v>
      </c>
      <c r="B20" s="137" t="s">
        <v>589</v>
      </c>
      <c r="C20" s="200"/>
      <c r="D20" s="246">
        <f>SUM('ATR-A2.2'!F22:F39)</f>
        <v>1081</v>
      </c>
      <c r="E20" s="246">
        <f>SUM('ATR-A2.2'!E22:E39)</f>
        <v>0</v>
      </c>
      <c r="F20" s="198"/>
      <c r="G20" s="225">
        <v>22881.636363636364</v>
      </c>
      <c r="H20" s="225"/>
      <c r="I20" s="225">
        <f t="shared" si="2"/>
        <v>429.48295179143258</v>
      </c>
      <c r="J20" s="311">
        <f t="shared" si="3"/>
        <v>0</v>
      </c>
      <c r="K20" s="33"/>
      <c r="L20" s="33"/>
    </row>
    <row r="21" spans="1:13" s="34" customFormat="1" ht="13.5" customHeight="1">
      <c r="A21" s="203" t="s">
        <v>622</v>
      </c>
      <c r="B21" s="85" t="s">
        <v>623</v>
      </c>
      <c r="C21" s="205"/>
      <c r="D21" s="248"/>
      <c r="E21" s="248"/>
      <c r="F21" s="194"/>
      <c r="G21" s="225">
        <v>173.09090909090909</v>
      </c>
      <c r="H21" s="225"/>
      <c r="I21" s="225">
        <f t="shared" si="2"/>
        <v>0</v>
      </c>
      <c r="J21" s="311">
        <f t="shared" si="3"/>
        <v>0</v>
      </c>
      <c r="K21" s="33"/>
      <c r="L21" s="33"/>
    </row>
    <row r="22" spans="1:13" ht="13.5" customHeight="1">
      <c r="A22" s="203" t="s">
        <v>42</v>
      </c>
      <c r="B22" s="137" t="s">
        <v>3369</v>
      </c>
      <c r="C22" s="200"/>
      <c r="D22" s="246">
        <f>SUM('ATR-A2.2'!F40:F42)</f>
        <v>50</v>
      </c>
      <c r="E22" s="246">
        <f>SUM('ATR-A2.2'!E40:E42)</f>
        <v>1</v>
      </c>
      <c r="F22" s="198"/>
      <c r="G22" s="225">
        <v>1062.8181818181818</v>
      </c>
      <c r="H22" s="225"/>
      <c r="I22" s="225">
        <f t="shared" si="2"/>
        <v>427.67941151312976</v>
      </c>
      <c r="J22" s="311">
        <f t="shared" si="3"/>
        <v>8.5535882302625961</v>
      </c>
      <c r="K22" s="33"/>
      <c r="L22" s="33"/>
    </row>
    <row r="23" spans="1:13" ht="13.5" customHeight="1">
      <c r="A23" s="203" t="s">
        <v>43</v>
      </c>
      <c r="B23" s="137" t="s">
        <v>44</v>
      </c>
      <c r="C23" s="200"/>
      <c r="D23" s="246">
        <f>SUM('ATR-A2.2'!F43:F45)</f>
        <v>482</v>
      </c>
      <c r="E23" s="246">
        <f>SUM('ATR-A2.2'!E43:E45)</f>
        <v>0</v>
      </c>
      <c r="F23" s="198"/>
      <c r="G23" s="225">
        <v>5503.0909090909099</v>
      </c>
      <c r="H23" s="225"/>
      <c r="I23" s="225">
        <f t="shared" si="2"/>
        <v>796.24673737073363</v>
      </c>
      <c r="J23" s="311">
        <f t="shared" si="3"/>
        <v>0</v>
      </c>
      <c r="K23" s="33"/>
      <c r="L23" s="33"/>
    </row>
    <row r="24" spans="1:13" ht="13.5" customHeight="1">
      <c r="A24" s="203" t="s">
        <v>3472</v>
      </c>
      <c r="B24" s="85" t="s">
        <v>3370</v>
      </c>
      <c r="C24" s="200"/>
      <c r="D24" s="246">
        <f>SUM('ATR-A2.2'!F46:F48)</f>
        <v>385</v>
      </c>
      <c r="E24" s="246">
        <f>SUM('ATR-A2.2'!E46:E48)</f>
        <v>0</v>
      </c>
      <c r="F24" s="198"/>
      <c r="G24" s="225">
        <v>13602.636363636362</v>
      </c>
      <c r="H24" s="225"/>
      <c r="I24" s="225">
        <f t="shared" si="2"/>
        <v>257.3030629089281</v>
      </c>
      <c r="J24" s="311">
        <f t="shared" si="3"/>
        <v>0</v>
      </c>
      <c r="K24" s="33"/>
      <c r="L24" s="33"/>
    </row>
    <row r="25" spans="1:13" ht="13.5" customHeight="1">
      <c r="A25" s="203" t="s">
        <v>45</v>
      </c>
      <c r="B25" s="137" t="s">
        <v>639</v>
      </c>
      <c r="C25" s="200"/>
      <c r="D25" s="246">
        <f>SUM('ATR-A2.2'!F49:F51)</f>
        <v>192</v>
      </c>
      <c r="E25" s="246">
        <f>SUM('ATR-A2.2'!E49:E51)</f>
        <v>2</v>
      </c>
      <c r="F25" s="206"/>
      <c r="G25" s="225">
        <v>3543.3636363636369</v>
      </c>
      <c r="H25" s="225"/>
      <c r="I25" s="225">
        <f t="shared" si="2"/>
        <v>492.59819893783509</v>
      </c>
      <c r="J25" s="311">
        <f t="shared" si="3"/>
        <v>5.1312312389357819</v>
      </c>
      <c r="K25" s="33"/>
      <c r="L25" s="33"/>
    </row>
    <row r="26" spans="1:13" s="34" customFormat="1" ht="13.5" customHeight="1">
      <c r="A26" s="203" t="s">
        <v>46</v>
      </c>
      <c r="B26" s="137" t="s">
        <v>646</v>
      </c>
      <c r="C26" s="205"/>
      <c r="D26" s="246">
        <f>SUM('ATR-A2.2'!F52:F53)</f>
        <v>152</v>
      </c>
      <c r="E26" s="246">
        <f>SUM('ATR-A2.2'!E52:E53)</f>
        <v>1</v>
      </c>
      <c r="F26" s="194"/>
      <c r="G26" s="225">
        <v>6199.9090909090919</v>
      </c>
      <c r="H26" s="225"/>
      <c r="I26" s="225">
        <f t="shared" si="2"/>
        <v>222.87716828692498</v>
      </c>
      <c r="J26" s="311">
        <f t="shared" si="3"/>
        <v>1.4662971597824013</v>
      </c>
      <c r="K26" s="33"/>
      <c r="L26" s="33"/>
    </row>
    <row r="27" spans="1:13" ht="13.5" customHeight="1">
      <c r="A27" s="203" t="s">
        <v>47</v>
      </c>
      <c r="B27" s="137" t="s">
        <v>650</v>
      </c>
      <c r="C27" s="200"/>
      <c r="D27" s="246">
        <f>SUM('ATR-A2.2'!F54:F55)</f>
        <v>2</v>
      </c>
      <c r="E27" s="246">
        <f>SUM('ATR-A2.2'!E54:E55)</f>
        <v>0</v>
      </c>
      <c r="F27" s="198"/>
      <c r="G27" s="225">
        <v>1444</v>
      </c>
      <c r="H27" s="225"/>
      <c r="I27" s="225">
        <f t="shared" si="2"/>
        <v>12.591286829513978</v>
      </c>
      <c r="J27" s="311">
        <f t="shared" si="3"/>
        <v>0</v>
      </c>
      <c r="K27" s="33"/>
      <c r="L27" s="33"/>
    </row>
    <row r="28" spans="1:13" s="34" customFormat="1" ht="13.5" customHeight="1">
      <c r="A28" s="203" t="s">
        <v>48</v>
      </c>
      <c r="B28" s="137" t="s">
        <v>658</v>
      </c>
      <c r="C28" s="192"/>
      <c r="D28" s="246">
        <f>SUM('ATR-A2.2'!F56)</f>
        <v>1</v>
      </c>
      <c r="E28" s="246">
        <f>SUM('ATR-A2.2'!E56)</f>
        <v>0</v>
      </c>
      <c r="F28" s="194"/>
      <c r="G28" s="225">
        <v>1462.6363636363635</v>
      </c>
      <c r="H28" s="225"/>
      <c r="I28" s="225">
        <f t="shared" si="2"/>
        <v>6.2154266890422036</v>
      </c>
      <c r="J28" s="311">
        <f t="shared" si="3"/>
        <v>0</v>
      </c>
      <c r="K28" s="33"/>
      <c r="L28" s="33"/>
    </row>
    <row r="29" spans="1:13" ht="13.5" customHeight="1">
      <c r="A29" s="203" t="s">
        <v>53</v>
      </c>
      <c r="B29" s="137" t="s">
        <v>663</v>
      </c>
      <c r="C29" s="200"/>
      <c r="D29" s="246"/>
      <c r="E29" s="246"/>
      <c r="F29" s="198"/>
      <c r="G29" s="225">
        <v>308.27272727272725</v>
      </c>
      <c r="H29" s="225"/>
      <c r="I29" s="225">
        <f t="shared" si="2"/>
        <v>0</v>
      </c>
      <c r="J29" s="311">
        <f t="shared" si="3"/>
        <v>0</v>
      </c>
      <c r="K29" s="33"/>
      <c r="L29" s="33"/>
    </row>
    <row r="30" spans="1:13" s="34" customFormat="1" ht="13.5" customHeight="1">
      <c r="A30" s="203" t="s">
        <v>49</v>
      </c>
      <c r="B30" s="137" t="s">
        <v>664</v>
      </c>
      <c r="C30" s="199"/>
      <c r="D30" s="246">
        <f>SUM('ATR-A2.2'!F57:F61)</f>
        <v>16</v>
      </c>
      <c r="E30" s="246">
        <f>SUM('ATR-A2.2'!E57:E61)</f>
        <v>0</v>
      </c>
      <c r="F30" s="194"/>
      <c r="G30" s="225">
        <v>2924.2727272727275</v>
      </c>
      <c r="H30" s="225"/>
      <c r="I30" s="225">
        <f t="shared" si="2"/>
        <v>49.740417197749245</v>
      </c>
      <c r="J30" s="311">
        <f t="shared" si="3"/>
        <v>0</v>
      </c>
      <c r="K30" s="33"/>
      <c r="L30" s="33"/>
    </row>
    <row r="31" spans="1:13" ht="13.5" customHeight="1">
      <c r="A31" s="203" t="s">
        <v>50</v>
      </c>
      <c r="B31" s="137" t="s">
        <v>3371</v>
      </c>
      <c r="C31" s="200"/>
      <c r="D31" s="246">
        <f>SUM('ATR-A2.2'!F62:F65)</f>
        <v>349</v>
      </c>
      <c r="E31" s="246">
        <f>SUM('ATR-A2.2'!E62:E65)</f>
        <v>0</v>
      </c>
      <c r="F31" s="198"/>
      <c r="G31" s="225">
        <v>6489</v>
      </c>
      <c r="H31" s="225"/>
      <c r="I31" s="225">
        <f t="shared" si="2"/>
        <v>488.9393238907802</v>
      </c>
      <c r="J31" s="311">
        <f t="shared" si="3"/>
        <v>0</v>
      </c>
      <c r="K31" s="33"/>
      <c r="L31" s="33"/>
    </row>
    <row r="32" spans="1:13" ht="13.5" customHeight="1">
      <c r="A32" s="203" t="s">
        <v>54</v>
      </c>
      <c r="B32" s="85" t="s">
        <v>3372</v>
      </c>
      <c r="C32" s="200"/>
      <c r="D32" s="246">
        <f>'ATR-A2.2'!F66</f>
        <v>169</v>
      </c>
      <c r="E32" s="246">
        <f>'ATR-A2.2'!E66</f>
        <v>0</v>
      </c>
      <c r="F32" s="198"/>
      <c r="G32" s="225">
        <v>6954.2727272727279</v>
      </c>
      <c r="H32" s="225"/>
      <c r="I32" s="225">
        <f t="shared" si="2"/>
        <v>220.92369635410535</v>
      </c>
      <c r="J32" s="311">
        <f t="shared" si="3"/>
        <v>0</v>
      </c>
      <c r="K32" s="33"/>
      <c r="L32" s="33"/>
    </row>
    <row r="33" spans="1:12" ht="13.5" customHeight="1">
      <c r="A33" s="203" t="s">
        <v>55</v>
      </c>
      <c r="B33" s="137" t="s">
        <v>682</v>
      </c>
      <c r="C33" s="197"/>
      <c r="D33" s="246">
        <f>'ATR-A2.2'!F67</f>
        <v>29</v>
      </c>
      <c r="E33" s="246">
        <f>'ATR-A2.2'!E67</f>
        <v>0</v>
      </c>
      <c r="F33" s="206"/>
      <c r="G33" s="225">
        <v>8294.9090909090919</v>
      </c>
      <c r="H33" s="225"/>
      <c r="I33" s="225">
        <f t="shared" si="2"/>
        <v>31.782911753101573</v>
      </c>
      <c r="J33" s="311">
        <f t="shared" si="3"/>
        <v>0</v>
      </c>
      <c r="K33" s="33"/>
      <c r="L33" s="33"/>
    </row>
    <row r="34" spans="1:12" s="34" customFormat="1" ht="13.5" customHeight="1">
      <c r="A34" s="203" t="s">
        <v>683</v>
      </c>
      <c r="B34" s="137" t="s">
        <v>684</v>
      </c>
      <c r="C34" s="199"/>
      <c r="D34" s="246">
        <f>SUM('ATR-A2.2'!F68:F70)</f>
        <v>415</v>
      </c>
      <c r="E34" s="246">
        <f>SUM('ATR-A2.2'!E68:E70)</f>
        <v>0</v>
      </c>
      <c r="F34" s="194"/>
      <c r="G34" s="225">
        <v>11361.636363636362</v>
      </c>
      <c r="H34" s="225"/>
      <c r="I34" s="225">
        <f t="shared" si="2"/>
        <v>332.05844228584232</v>
      </c>
      <c r="J34" s="311">
        <f t="shared" si="3"/>
        <v>0</v>
      </c>
      <c r="K34" s="33"/>
      <c r="L34" s="33"/>
    </row>
    <row r="35" spans="1:12" ht="13.5" customHeight="1">
      <c r="A35" s="203" t="s">
        <v>691</v>
      </c>
      <c r="B35" s="137" t="s">
        <v>3373</v>
      </c>
      <c r="C35" s="200"/>
      <c r="D35" s="246">
        <f>SUM('ATR-A2.2'!F71:F74)</f>
        <v>90</v>
      </c>
      <c r="E35" s="246">
        <f>SUM('ATR-A2.2'!E71:E74)</f>
        <v>0</v>
      </c>
      <c r="F35" s="198"/>
      <c r="G35" s="225">
        <v>1495.9090909090908</v>
      </c>
      <c r="H35" s="225"/>
      <c r="I35" s="225">
        <f t="shared" si="2"/>
        <v>546.94621695533272</v>
      </c>
      <c r="J35" s="311">
        <f t="shared" si="3"/>
        <v>0</v>
      </c>
      <c r="K35" s="33"/>
      <c r="L35" s="33"/>
    </row>
    <row r="36" spans="1:12" s="34" customFormat="1" ht="13.5" customHeight="1">
      <c r="A36" s="203" t="s">
        <v>700</v>
      </c>
      <c r="B36" s="137" t="s">
        <v>701</v>
      </c>
      <c r="C36" s="205"/>
      <c r="D36" s="246">
        <f>'ATR-A2.2'!F77+'ATR-A2.2'!F76+'ATR-A2.2'!F75</f>
        <v>20</v>
      </c>
      <c r="E36" s="246">
        <f>'ATR-A2.2'!E77+'ATR-A2.2'!E76+'ATR-A2.2'!E75</f>
        <v>0</v>
      </c>
      <c r="F36" s="194"/>
      <c r="G36" s="225">
        <v>1810.3636363636365</v>
      </c>
      <c r="H36" s="225"/>
      <c r="I36" s="225">
        <f t="shared" si="2"/>
        <v>100.43185698503565</v>
      </c>
      <c r="J36" s="311">
        <f t="shared" si="3"/>
        <v>0</v>
      </c>
      <c r="K36" s="33"/>
      <c r="L36" s="33"/>
    </row>
    <row r="37" spans="1:12" ht="13.5" customHeight="1">
      <c r="A37" s="203" t="s">
        <v>706</v>
      </c>
      <c r="B37" s="85" t="s">
        <v>3374</v>
      </c>
      <c r="C37" s="200"/>
      <c r="D37" s="246">
        <f>'ATR-A2.2'!F78</f>
        <v>11</v>
      </c>
      <c r="E37" s="246">
        <f>'ATR-A2.2'!E78</f>
        <v>0</v>
      </c>
      <c r="F37" s="198"/>
      <c r="G37" s="225">
        <v>2644</v>
      </c>
      <c r="H37" s="225"/>
      <c r="I37" s="225">
        <f t="shared" si="2"/>
        <v>37.821482602118003</v>
      </c>
      <c r="J37" s="311">
        <f t="shared" si="3"/>
        <v>0</v>
      </c>
      <c r="K37" s="33"/>
      <c r="L37" s="33"/>
    </row>
    <row r="38" spans="1:12" ht="13.5" customHeight="1">
      <c r="A38" s="203" t="s">
        <v>712</v>
      </c>
      <c r="B38" s="85" t="s">
        <v>713</v>
      </c>
      <c r="C38" s="200"/>
      <c r="D38" s="308"/>
      <c r="E38" s="308"/>
      <c r="F38" s="198"/>
      <c r="G38" s="225">
        <v>2.4545454545454541</v>
      </c>
      <c r="H38" s="225"/>
      <c r="I38" s="225">
        <f t="shared" si="2"/>
        <v>0</v>
      </c>
      <c r="J38" s="311">
        <f t="shared" si="3"/>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I9" sqref="I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3676</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SUM(D12:D15)</f>
        <v>268</v>
      </c>
      <c r="E9" s="193">
        <f>SUM(E12:E15)</f>
        <v>0</v>
      </c>
      <c r="F9" s="194"/>
      <c r="G9" s="198">
        <f>SUM(G12:G15)</f>
        <v>23701.636363636364</v>
      </c>
      <c r="H9" s="195"/>
      <c r="I9" s="196">
        <f>(D9*100000/G9)/11</f>
        <v>102.79305609892681</v>
      </c>
      <c r="J9" s="312">
        <f>(E9*100000/G9)</f>
        <v>0</v>
      </c>
      <c r="K9" s="33"/>
      <c r="L9" s="33"/>
      <c r="M9" s="33"/>
    </row>
    <row r="10" spans="1:133" ht="9" customHeight="1">
      <c r="A10" s="67"/>
      <c r="B10" s="191"/>
      <c r="C10" s="197"/>
      <c r="D10" s="193"/>
      <c r="E10" s="193"/>
      <c r="F10" s="194"/>
      <c r="G10" s="194"/>
      <c r="H10" s="198"/>
      <c r="I10" s="196"/>
      <c r="J10" s="312"/>
      <c r="K10" s="33"/>
      <c r="L10" s="6"/>
    </row>
    <row r="11" spans="1:133" s="34" customFormat="1" ht="13.5" customHeight="1">
      <c r="A11" s="190"/>
      <c r="B11" s="55" t="s">
        <v>9</v>
      </c>
      <c r="C11" s="199"/>
      <c r="D11" s="193"/>
      <c r="E11" s="193"/>
      <c r="F11" s="194"/>
      <c r="G11" s="198"/>
      <c r="H11" s="195"/>
      <c r="I11" s="196"/>
      <c r="J11" s="312"/>
      <c r="K11" s="33"/>
      <c r="L11" s="33"/>
    </row>
    <row r="12" spans="1:133" ht="13.5" customHeight="1">
      <c r="A12" s="67"/>
      <c r="B12" s="57" t="s">
        <v>5</v>
      </c>
      <c r="C12" s="200"/>
      <c r="D12" s="246">
        <f>D18</f>
        <v>48</v>
      </c>
      <c r="E12" s="246">
        <f>E18</f>
        <v>0</v>
      </c>
      <c r="F12" s="198"/>
      <c r="G12" s="198">
        <f>G18</f>
        <v>2821.5454545454545</v>
      </c>
      <c r="H12" s="201"/>
      <c r="I12" s="196">
        <f>(D12*100000/G12)/11</f>
        <v>154.65412249895286</v>
      </c>
      <c r="J12" s="312">
        <f t="shared" ref="J12:J15" si="0">(E12*100000/G12)</f>
        <v>0</v>
      </c>
      <c r="K12" s="33"/>
      <c r="L12" s="33"/>
    </row>
    <row r="13" spans="1:133" ht="13.5" customHeight="1">
      <c r="A13" s="67"/>
      <c r="B13" s="57" t="s">
        <v>6</v>
      </c>
      <c r="C13" s="200"/>
      <c r="D13" s="246">
        <f>SUM(D19:D22)</f>
        <v>22</v>
      </c>
      <c r="E13" s="246">
        <f>SUM(E19:E22)</f>
        <v>0</v>
      </c>
      <c r="F13" s="198"/>
      <c r="G13" s="198">
        <f>SUM(G19:G22)</f>
        <v>2058.0909090909086</v>
      </c>
      <c r="H13" s="201"/>
      <c r="I13" s="196">
        <f t="shared" ref="I13:I15" si="1">(D13*100000/G13)/11</f>
        <v>97.177437165952583</v>
      </c>
      <c r="J13" s="312">
        <f t="shared" si="0"/>
        <v>0</v>
      </c>
      <c r="K13" s="33"/>
      <c r="L13" s="33"/>
    </row>
    <row r="14" spans="1:133" ht="13.5" customHeight="1">
      <c r="A14" s="67"/>
      <c r="B14" s="57" t="s">
        <v>44</v>
      </c>
      <c r="C14" s="200"/>
      <c r="D14" s="246">
        <f>D23</f>
        <v>85</v>
      </c>
      <c r="E14" s="246">
        <f>E23</f>
        <v>0</v>
      </c>
      <c r="F14" s="198"/>
      <c r="G14" s="198">
        <f>G23</f>
        <v>3043.1818181818185</v>
      </c>
      <c r="H14" s="201"/>
      <c r="I14" s="196">
        <f t="shared" si="1"/>
        <v>253.92083644510828</v>
      </c>
      <c r="J14" s="312">
        <f t="shared" si="0"/>
        <v>0</v>
      </c>
      <c r="K14" s="33"/>
      <c r="L14" s="33"/>
    </row>
    <row r="15" spans="1:133" ht="13.5" customHeight="1">
      <c r="A15" s="67"/>
      <c r="B15" s="57" t="s">
        <v>7</v>
      </c>
      <c r="C15" s="200"/>
      <c r="D15" s="246">
        <f>SUM(D24:D37)</f>
        <v>113</v>
      </c>
      <c r="E15" s="246">
        <f>SUM(E24:E37)</f>
        <v>0</v>
      </c>
      <c r="F15" s="198"/>
      <c r="G15" s="198">
        <f>SUM(G24:G38)</f>
        <v>15778.818181818182</v>
      </c>
      <c r="H15" s="201"/>
      <c r="I15" s="196">
        <f t="shared" si="1"/>
        <v>65.104541761970879</v>
      </c>
      <c r="J15" s="312">
        <f t="shared" si="0"/>
        <v>0</v>
      </c>
      <c r="K15" s="33"/>
      <c r="L15" s="33"/>
      <c r="N15" s="6"/>
    </row>
    <row r="16" spans="1:133" ht="9" customHeight="1">
      <c r="A16" s="67"/>
      <c r="B16" s="202"/>
      <c r="C16" s="200"/>
      <c r="D16" s="246"/>
      <c r="E16" s="246"/>
      <c r="F16" s="198"/>
      <c r="G16" s="198"/>
      <c r="H16" s="201"/>
      <c r="I16" s="196"/>
      <c r="J16" s="312"/>
      <c r="K16" s="33"/>
      <c r="L16" s="33"/>
    </row>
    <row r="17" spans="1:13" ht="13.5" customHeight="1">
      <c r="A17" s="67"/>
      <c r="B17" s="55" t="s">
        <v>3368</v>
      </c>
      <c r="C17" s="200"/>
      <c r="D17" s="246"/>
      <c r="E17" s="246"/>
      <c r="F17" s="198"/>
      <c r="G17" s="198"/>
      <c r="H17" s="201"/>
      <c r="I17" s="196"/>
      <c r="J17" s="312"/>
      <c r="K17" s="33"/>
      <c r="L17" s="33"/>
    </row>
    <row r="18" spans="1:13" ht="13.5" customHeight="1">
      <c r="A18" s="203" t="s">
        <v>39</v>
      </c>
      <c r="B18" s="137" t="s">
        <v>573</v>
      </c>
      <c r="C18" s="200"/>
      <c r="D18" s="246">
        <f>'ATR-I2.1'!D18-'ATR-I2.2'!D18</f>
        <v>48</v>
      </c>
      <c r="E18" s="246">
        <f>'ATR-I2.1'!E18-'ATR-I2.2'!E18</f>
        <v>0</v>
      </c>
      <c r="F18" s="198"/>
      <c r="G18" s="198">
        <v>2821.5454545454545</v>
      </c>
      <c r="H18" s="201"/>
      <c r="I18" s="196">
        <f>(D18*100000/G18)/11</f>
        <v>154.65412249895286</v>
      </c>
      <c r="J18" s="312">
        <f t="shared" ref="J18:J38" si="2">(E18*100000/G18)</f>
        <v>0</v>
      </c>
      <c r="K18" s="33"/>
      <c r="L18" s="33"/>
      <c r="M18" s="204"/>
    </row>
    <row r="19" spans="1:13" ht="13.5" customHeight="1">
      <c r="A19" s="203" t="s">
        <v>40</v>
      </c>
      <c r="B19" s="137" t="s">
        <v>580</v>
      </c>
      <c r="C19" s="200"/>
      <c r="D19" s="246">
        <f>'ATR-I2.1'!D19-'ATR-I2.2'!D19</f>
        <v>0</v>
      </c>
      <c r="E19" s="246">
        <f>'ATR-I2.1'!E19-'ATR-I2.2'!E19</f>
        <v>0</v>
      </c>
      <c r="F19" s="198"/>
      <c r="G19" s="198">
        <v>13.272727272727273</v>
      </c>
      <c r="H19" s="201"/>
      <c r="I19" s="196">
        <f t="shared" ref="I19:I38" si="3">(D19*100000/G19)/11</f>
        <v>0</v>
      </c>
      <c r="J19" s="312">
        <f t="shared" si="2"/>
        <v>0</v>
      </c>
      <c r="K19" s="33"/>
      <c r="L19" s="33"/>
      <c r="M19" s="204"/>
    </row>
    <row r="20" spans="1:13" ht="13.5" customHeight="1">
      <c r="A20" s="203" t="s">
        <v>41</v>
      </c>
      <c r="B20" s="137" t="s">
        <v>589</v>
      </c>
      <c r="C20" s="200"/>
      <c r="D20" s="246">
        <f>'ATR-I2.1'!D20-'ATR-I2.2'!D20</f>
        <v>22</v>
      </c>
      <c r="E20" s="246">
        <f>'ATR-I2.1'!E20-'ATR-I2.2'!E20</f>
        <v>0</v>
      </c>
      <c r="F20" s="198"/>
      <c r="G20" s="198">
        <v>2013.6363636363633</v>
      </c>
      <c r="H20" s="201"/>
      <c r="I20" s="196">
        <f t="shared" si="3"/>
        <v>99.322799097065484</v>
      </c>
      <c r="J20" s="312">
        <f t="shared" si="2"/>
        <v>0</v>
      </c>
      <c r="K20" s="33"/>
      <c r="L20" s="33"/>
    </row>
    <row r="21" spans="1:13" s="34" customFormat="1" ht="13.5" customHeight="1">
      <c r="A21" s="203" t="s">
        <v>622</v>
      </c>
      <c r="B21" s="85" t="s">
        <v>623</v>
      </c>
      <c r="C21" s="205"/>
      <c r="D21" s="246">
        <f>'ATR-I2.1'!D21-'ATR-I2.2'!D21</f>
        <v>0</v>
      </c>
      <c r="E21" s="246">
        <f>'ATR-I2.1'!E21-'ATR-I2.2'!E21</f>
        <v>0</v>
      </c>
      <c r="F21" s="194"/>
      <c r="G21" s="198">
        <v>8.2727272727272734</v>
      </c>
      <c r="H21" s="195"/>
      <c r="I21" s="196">
        <f t="shared" si="3"/>
        <v>0</v>
      </c>
      <c r="J21" s="312">
        <f t="shared" si="2"/>
        <v>0</v>
      </c>
      <c r="K21" s="33"/>
      <c r="L21" s="33"/>
    </row>
    <row r="22" spans="1:13" ht="13.5" customHeight="1">
      <c r="A22" s="203" t="s">
        <v>42</v>
      </c>
      <c r="B22" s="137" t="s">
        <v>3369</v>
      </c>
      <c r="C22" s="200"/>
      <c r="D22" s="246">
        <f>'ATR-I2.1'!D22-'ATR-I2.2'!D22</f>
        <v>0</v>
      </c>
      <c r="E22" s="246">
        <f>'ATR-I2.1'!E22-'ATR-I2.2'!E22</f>
        <v>0</v>
      </c>
      <c r="F22" s="198"/>
      <c r="G22" s="198">
        <v>22.90909090909091</v>
      </c>
      <c r="H22" s="201"/>
      <c r="I22" s="196">
        <f t="shared" si="3"/>
        <v>0</v>
      </c>
      <c r="J22" s="312">
        <f t="shared" si="2"/>
        <v>0</v>
      </c>
      <c r="K22" s="33"/>
      <c r="L22" s="33"/>
    </row>
    <row r="23" spans="1:13" ht="13.5" customHeight="1">
      <c r="A23" s="203" t="s">
        <v>43</v>
      </c>
      <c r="B23" s="137" t="s">
        <v>44</v>
      </c>
      <c r="C23" s="200"/>
      <c r="D23" s="246">
        <f>'ATR-I2.1'!D23-'ATR-I2.2'!D23</f>
        <v>85</v>
      </c>
      <c r="E23" s="246">
        <f>'ATR-I2.1'!E23-'ATR-I2.2'!E23</f>
        <v>0</v>
      </c>
      <c r="F23" s="198"/>
      <c r="G23" s="198">
        <v>3043.1818181818185</v>
      </c>
      <c r="H23" s="201"/>
      <c r="I23" s="196">
        <f t="shared" si="3"/>
        <v>253.92083644510828</v>
      </c>
      <c r="J23" s="312">
        <f t="shared" si="2"/>
        <v>0</v>
      </c>
      <c r="K23" s="33"/>
      <c r="L23" s="33"/>
    </row>
    <row r="24" spans="1:13" ht="13.5" customHeight="1">
      <c r="A24" s="203" t="s">
        <v>42</v>
      </c>
      <c r="B24" s="85" t="s">
        <v>3370</v>
      </c>
      <c r="C24" s="200"/>
      <c r="D24" s="246">
        <f>'ATR-I2.1'!D24-'ATR-I2.2'!D24</f>
        <v>44</v>
      </c>
      <c r="E24" s="246">
        <f>'ATR-I2.1'!E24-'ATR-I2.2'!E24</f>
        <v>0</v>
      </c>
      <c r="F24" s="198"/>
      <c r="G24" s="198">
        <v>5497.454545454546</v>
      </c>
      <c r="H24" s="201"/>
      <c r="I24" s="196">
        <f t="shared" si="3"/>
        <v>72.760947215240108</v>
      </c>
      <c r="J24" s="312">
        <f t="shared" si="2"/>
        <v>0</v>
      </c>
      <c r="K24" s="33"/>
      <c r="L24" s="33"/>
    </row>
    <row r="25" spans="1:13" ht="13.5" customHeight="1">
      <c r="A25" s="203" t="s">
        <v>45</v>
      </c>
      <c r="B25" s="137" t="s">
        <v>639</v>
      </c>
      <c r="C25" s="200"/>
      <c r="D25" s="246">
        <f>'ATR-I2.1'!D25-'ATR-I2.2'!D25</f>
        <v>15</v>
      </c>
      <c r="E25" s="246">
        <f>'ATR-I2.1'!E25-'ATR-I2.2'!E25</f>
        <v>0</v>
      </c>
      <c r="F25" s="206"/>
      <c r="G25" s="198">
        <v>1037.2727272727273</v>
      </c>
      <c r="H25" s="206"/>
      <c r="I25" s="196">
        <f t="shared" si="3"/>
        <v>131.46362839614375</v>
      </c>
      <c r="J25" s="312">
        <f t="shared" si="2"/>
        <v>0</v>
      </c>
      <c r="K25" s="33"/>
      <c r="L25" s="33"/>
    </row>
    <row r="26" spans="1:13" s="34" customFormat="1" ht="13.5" customHeight="1">
      <c r="A26" s="203" t="s">
        <v>46</v>
      </c>
      <c r="B26" s="137" t="s">
        <v>646</v>
      </c>
      <c r="C26" s="205"/>
      <c r="D26" s="246">
        <f>'ATR-I2.1'!D26-'ATR-I2.2'!D26</f>
        <v>27</v>
      </c>
      <c r="E26" s="246">
        <f>'ATR-I2.1'!E26-'ATR-I2.2'!E26</f>
        <v>0</v>
      </c>
      <c r="F26" s="194"/>
      <c r="G26" s="198">
        <v>2510</v>
      </c>
      <c r="H26" s="195"/>
      <c r="I26" s="196">
        <f t="shared" si="3"/>
        <v>97.790655559579861</v>
      </c>
      <c r="J26" s="312">
        <f t="shared" si="2"/>
        <v>0</v>
      </c>
      <c r="K26" s="33"/>
      <c r="L26" s="33"/>
    </row>
    <row r="27" spans="1:13" ht="13.5" customHeight="1">
      <c r="A27" s="203" t="s">
        <v>47</v>
      </c>
      <c r="B27" s="137" t="s">
        <v>650</v>
      </c>
      <c r="C27" s="200"/>
      <c r="D27" s="246">
        <f>'ATR-I2.1'!D27-'ATR-I2.2'!D27</f>
        <v>0</v>
      </c>
      <c r="E27" s="246">
        <f>'ATR-I2.1'!E27-'ATR-I2.2'!E27</f>
        <v>0</v>
      </c>
      <c r="F27" s="198"/>
      <c r="G27" s="198">
        <v>293</v>
      </c>
      <c r="H27" s="201"/>
      <c r="I27" s="196">
        <f t="shared" si="3"/>
        <v>0</v>
      </c>
      <c r="J27" s="312">
        <f t="shared" si="2"/>
        <v>0</v>
      </c>
      <c r="K27" s="33"/>
      <c r="L27" s="33"/>
    </row>
    <row r="28" spans="1:13" s="34" customFormat="1" ht="13.5" customHeight="1">
      <c r="A28" s="203" t="s">
        <v>48</v>
      </c>
      <c r="B28" s="137" t="s">
        <v>658</v>
      </c>
      <c r="C28" s="192"/>
      <c r="D28" s="246">
        <f>'ATR-I2.1'!D28-'ATR-I2.2'!D28</f>
        <v>1</v>
      </c>
      <c r="E28" s="246">
        <f>'ATR-I2.1'!E28-'ATR-I2.2'!E28</f>
        <v>0</v>
      </c>
      <c r="F28" s="194"/>
      <c r="G28" s="198">
        <v>420.90909090909093</v>
      </c>
      <c r="H28" s="195"/>
      <c r="I28" s="196">
        <f t="shared" si="3"/>
        <v>21.598272138228939</v>
      </c>
      <c r="J28" s="312">
        <f t="shared" si="2"/>
        <v>0</v>
      </c>
      <c r="K28" s="33"/>
      <c r="L28" s="33"/>
    </row>
    <row r="29" spans="1:13" ht="13.5" customHeight="1">
      <c r="A29" s="203" t="s">
        <v>53</v>
      </c>
      <c r="B29" s="137" t="s">
        <v>663</v>
      </c>
      <c r="C29" s="200"/>
      <c r="D29" s="246">
        <f>'ATR-I2.1'!D29-'ATR-I2.2'!D29</f>
        <v>1</v>
      </c>
      <c r="E29" s="246">
        <f>'ATR-I2.1'!E29-'ATR-I2.2'!E29</f>
        <v>0</v>
      </c>
      <c r="F29" s="198"/>
      <c r="G29" s="198">
        <v>183.36363636363637</v>
      </c>
      <c r="H29" s="201"/>
      <c r="I29" s="196">
        <f t="shared" si="3"/>
        <v>49.578582052553294</v>
      </c>
      <c r="J29" s="312">
        <f t="shared" si="2"/>
        <v>0</v>
      </c>
      <c r="K29" s="33"/>
      <c r="L29" s="33"/>
    </row>
    <row r="30" spans="1:13" s="34" customFormat="1" ht="13.5" customHeight="1">
      <c r="A30" s="203" t="s">
        <v>49</v>
      </c>
      <c r="B30" s="137" t="s">
        <v>664</v>
      </c>
      <c r="C30" s="199"/>
      <c r="D30" s="246">
        <f>'ATR-I2.1'!D30-'ATR-I2.2'!D30</f>
        <v>1</v>
      </c>
      <c r="E30" s="246">
        <f>'ATR-I2.1'!E30-'ATR-I2.2'!E30</f>
        <v>0</v>
      </c>
      <c r="F30" s="194"/>
      <c r="G30" s="198">
        <v>1934.2727272727275</v>
      </c>
      <c r="H30" s="195"/>
      <c r="I30" s="196">
        <f t="shared" si="3"/>
        <v>4.699910701696667</v>
      </c>
      <c r="J30" s="312">
        <f t="shared" si="2"/>
        <v>0</v>
      </c>
      <c r="K30" s="33"/>
      <c r="L30" s="33"/>
    </row>
    <row r="31" spans="1:13" ht="13.5" customHeight="1">
      <c r="A31" s="203" t="s">
        <v>50</v>
      </c>
      <c r="B31" s="137" t="s">
        <v>3371</v>
      </c>
      <c r="C31" s="200"/>
      <c r="D31" s="246">
        <f>'ATR-I2.1'!D31-'ATR-I2.2'!D31</f>
        <v>14</v>
      </c>
      <c r="E31" s="246">
        <f>'ATR-I2.1'!E31-'ATR-I2.2'!E31</f>
        <v>0</v>
      </c>
      <c r="F31" s="198"/>
      <c r="G31" s="198">
        <v>718.81818181818187</v>
      </c>
      <c r="H31" s="201"/>
      <c r="I31" s="196">
        <f t="shared" si="3"/>
        <v>177.05830276969772</v>
      </c>
      <c r="J31" s="312">
        <f t="shared" si="2"/>
        <v>0</v>
      </c>
      <c r="K31" s="33"/>
      <c r="L31" s="33"/>
    </row>
    <row r="32" spans="1:13" ht="13.5" customHeight="1">
      <c r="A32" s="203" t="s">
        <v>54</v>
      </c>
      <c r="B32" s="85" t="s">
        <v>3372</v>
      </c>
      <c r="C32" s="200"/>
      <c r="D32" s="246">
        <f>'ATR-I2.1'!D32-'ATR-I2.2'!D32</f>
        <v>0</v>
      </c>
      <c r="E32" s="246">
        <f>'ATR-I2.1'!E32-'ATR-I2.2'!E32</f>
        <v>0</v>
      </c>
      <c r="F32" s="198"/>
      <c r="G32" s="198">
        <v>6.4545454545454541</v>
      </c>
      <c r="H32" s="201"/>
      <c r="I32" s="196">
        <f t="shared" si="3"/>
        <v>0</v>
      </c>
      <c r="J32" s="312">
        <f t="shared" si="2"/>
        <v>0</v>
      </c>
      <c r="K32" s="33"/>
      <c r="L32" s="33"/>
    </row>
    <row r="33" spans="1:12" ht="13.5" customHeight="1">
      <c r="A33" s="203" t="s">
        <v>55</v>
      </c>
      <c r="B33" s="137" t="s">
        <v>682</v>
      </c>
      <c r="C33" s="197"/>
      <c r="D33" s="246">
        <f>'ATR-I2.1'!D33-'ATR-I2.2'!D33</f>
        <v>5</v>
      </c>
      <c r="E33" s="246">
        <f>'ATR-I2.1'!E33-'ATR-I2.2'!E33</f>
        <v>0</v>
      </c>
      <c r="F33" s="206"/>
      <c r="G33" s="198">
        <v>679.72727272727275</v>
      </c>
      <c r="H33" s="206"/>
      <c r="I33" s="196">
        <f t="shared" si="3"/>
        <v>66.871740002674869</v>
      </c>
      <c r="J33" s="312">
        <f t="shared" si="2"/>
        <v>0</v>
      </c>
      <c r="K33" s="33"/>
      <c r="L33" s="33"/>
    </row>
    <row r="34" spans="1:12" s="34" customFormat="1" ht="13.5" customHeight="1">
      <c r="A34" s="203" t="s">
        <v>683</v>
      </c>
      <c r="B34" s="137" t="s">
        <v>684</v>
      </c>
      <c r="C34" s="199"/>
      <c r="D34" s="246">
        <f>'ATR-I2.1'!D34-'ATR-I2.2'!D34</f>
        <v>1</v>
      </c>
      <c r="E34" s="246">
        <f>'ATR-I2.1'!E34-'ATR-I2.2'!E34</f>
        <v>0</v>
      </c>
      <c r="F34" s="194"/>
      <c r="G34" s="198">
        <v>642.81818181818187</v>
      </c>
      <c r="H34" s="195"/>
      <c r="I34" s="196">
        <f t="shared" si="3"/>
        <v>14.142271248762551</v>
      </c>
      <c r="J34" s="312">
        <f t="shared" si="2"/>
        <v>0</v>
      </c>
      <c r="K34" s="33"/>
      <c r="L34" s="33"/>
    </row>
    <row r="35" spans="1:12" ht="13.5" customHeight="1">
      <c r="A35" s="203" t="s">
        <v>691</v>
      </c>
      <c r="B35" s="137" t="s">
        <v>3373</v>
      </c>
      <c r="C35" s="200"/>
      <c r="D35" s="246">
        <f>'ATR-I2.1'!D35-'ATR-I2.2'!D35</f>
        <v>2</v>
      </c>
      <c r="E35" s="246">
        <f>'ATR-I2.1'!E35-'ATR-I2.2'!E35</f>
        <v>0</v>
      </c>
      <c r="F35" s="198"/>
      <c r="G35" s="198">
        <v>466.27272727272725</v>
      </c>
      <c r="H35" s="201"/>
      <c r="I35" s="196">
        <f t="shared" si="3"/>
        <v>38.993955936829792</v>
      </c>
      <c r="J35" s="312">
        <f t="shared" si="2"/>
        <v>0</v>
      </c>
      <c r="K35" s="33"/>
      <c r="L35" s="33"/>
    </row>
    <row r="36" spans="1:12" s="34" customFormat="1" ht="13.5" customHeight="1">
      <c r="A36" s="203" t="s">
        <v>700</v>
      </c>
      <c r="B36" s="137" t="s">
        <v>701</v>
      </c>
      <c r="C36" s="205"/>
      <c r="D36" s="246">
        <f>'ATR-I2.1'!D36-'ATR-I2.2'!D36</f>
        <v>2</v>
      </c>
      <c r="E36" s="246">
        <f>'ATR-I2.1'!E36-'ATR-I2.2'!E36</f>
        <v>0</v>
      </c>
      <c r="F36" s="194"/>
      <c r="G36" s="198">
        <v>1384.3636363636365</v>
      </c>
      <c r="H36" s="195"/>
      <c r="I36" s="196">
        <f t="shared" si="3"/>
        <v>13.133701076963488</v>
      </c>
      <c r="J36" s="312">
        <f t="shared" si="2"/>
        <v>0</v>
      </c>
      <c r="K36" s="33"/>
      <c r="L36" s="33"/>
    </row>
    <row r="37" spans="1:12" ht="13.5" customHeight="1">
      <c r="A37" s="203" t="s">
        <v>706</v>
      </c>
      <c r="B37" s="85" t="s">
        <v>3374</v>
      </c>
      <c r="C37" s="200"/>
      <c r="D37" s="246">
        <f>'ATR-I2.1'!D37-'ATR-I2.2'!D37</f>
        <v>0</v>
      </c>
      <c r="E37" s="246">
        <f>'ATR-I2.1'!E37-'ATR-I2.2'!E37</f>
        <v>0</v>
      </c>
      <c r="F37" s="198"/>
      <c r="G37" s="198">
        <v>9.0909090909090912E-2</v>
      </c>
      <c r="H37" s="201"/>
      <c r="I37" s="196">
        <f t="shared" si="3"/>
        <v>0</v>
      </c>
      <c r="J37" s="312">
        <f t="shared" si="2"/>
        <v>0</v>
      </c>
      <c r="K37" s="33"/>
      <c r="L37" s="33"/>
    </row>
    <row r="38" spans="1:12" ht="13.5" customHeight="1">
      <c r="A38" s="203" t="s">
        <v>712</v>
      </c>
      <c r="B38" s="85" t="s">
        <v>713</v>
      </c>
      <c r="C38" s="200"/>
      <c r="D38" s="246">
        <f>'ATR-I2.1'!D38-'ATR-I2.2'!D38</f>
        <v>0</v>
      </c>
      <c r="E38" s="246">
        <f>'ATR-I2.1'!E38-'ATR-I2.2'!E38</f>
        <v>0</v>
      </c>
      <c r="F38" s="198"/>
      <c r="G38" s="198">
        <v>4</v>
      </c>
      <c r="H38" s="201"/>
      <c r="I38" s="196">
        <f t="shared" si="3"/>
        <v>0</v>
      </c>
      <c r="J38" s="312">
        <f t="shared" si="2"/>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3501</v>
      </c>
      <c r="B41" s="358"/>
      <c r="C41" s="358"/>
      <c r="D41" s="358"/>
      <c r="E41" s="358"/>
      <c r="F41" s="358"/>
      <c r="G41" s="358"/>
      <c r="H41" s="358"/>
      <c r="I41" s="358"/>
      <c r="J41" s="211"/>
      <c r="K41" s="141"/>
    </row>
    <row r="42" spans="1:12" ht="24.75" customHeight="1">
      <c r="A42" s="359" t="s">
        <v>3502</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20"/>
  </cols>
  <sheetData>
    <row r="1" spans="1:9" ht="12.75" customHeight="1">
      <c r="A1" s="365" t="s">
        <v>33</v>
      </c>
      <c r="B1" s="365"/>
      <c r="C1" s="365"/>
      <c r="D1" s="365"/>
      <c r="E1" s="365"/>
      <c r="F1" s="365"/>
      <c r="G1" s="365"/>
      <c r="H1" s="365"/>
      <c r="I1" s="365"/>
    </row>
    <row r="3" spans="1:9" ht="12.75" customHeight="1">
      <c r="A3" s="365" t="s">
        <v>3665</v>
      </c>
      <c r="B3" s="365"/>
      <c r="C3" s="365"/>
      <c r="D3" s="365"/>
      <c r="E3" s="365"/>
      <c r="F3" s="365"/>
      <c r="G3" s="365"/>
      <c r="H3" s="365"/>
      <c r="I3" s="365"/>
    </row>
    <row r="5" spans="1:9" ht="151.80000000000001" customHeight="1">
      <c r="A5" s="366" t="s">
        <v>3666</v>
      </c>
      <c r="B5" s="367"/>
      <c r="C5" s="367"/>
      <c r="D5" s="367"/>
      <c r="E5" s="367"/>
      <c r="F5" s="367"/>
      <c r="G5" s="367"/>
      <c r="H5" s="367"/>
      <c r="I5" s="36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8" t="s">
        <v>196</v>
      </c>
      <c r="B1" s="36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9" t="s">
        <v>275</v>
      </c>
      <c r="B65" s="36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8" t="s">
        <v>314</v>
      </c>
      <c r="B102" s="36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8" t="s">
        <v>361</v>
      </c>
      <c r="B143" s="36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8" t="s">
        <v>420</v>
      </c>
      <c r="B196" s="36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0" t="s">
        <v>473</v>
      </c>
      <c r="B247" s="37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8" t="s">
        <v>520</v>
      </c>
      <c r="B289" s="368"/>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7" t="s">
        <v>33</v>
      </c>
      <c r="B1" s="381"/>
      <c r="C1" s="381"/>
      <c r="D1" s="381"/>
      <c r="E1" s="381"/>
      <c r="I1" s="182"/>
    </row>
    <row r="2" spans="1:10" ht="56.25" customHeight="1"/>
    <row r="3" spans="1:10" ht="17.25" customHeight="1">
      <c r="A3" s="382" t="s">
        <v>1648</v>
      </c>
      <c r="B3" s="380"/>
      <c r="C3" s="380"/>
      <c r="D3" s="380"/>
      <c r="E3" s="380"/>
      <c r="F3" s="380"/>
      <c r="G3" s="380"/>
      <c r="H3" s="380"/>
      <c r="I3" s="380"/>
    </row>
    <row r="5" spans="1:10" ht="18.75" customHeight="1">
      <c r="A5" s="379" t="s">
        <v>1649</v>
      </c>
      <c r="B5" s="380"/>
      <c r="C5" s="380"/>
      <c r="D5" s="380"/>
      <c r="E5" s="380"/>
      <c r="F5" s="380"/>
      <c r="G5" s="380"/>
      <c r="H5" s="380"/>
      <c r="I5" s="380"/>
    </row>
    <row r="6" spans="1:10" ht="54" customHeight="1">
      <c r="A6" s="374" t="s">
        <v>3473</v>
      </c>
      <c r="B6" s="372"/>
      <c r="C6" s="372"/>
      <c r="D6" s="372"/>
      <c r="E6" s="372"/>
      <c r="F6" s="372"/>
      <c r="G6" s="372"/>
      <c r="H6" s="372"/>
      <c r="I6" s="372"/>
    </row>
    <row r="7" spans="1:10" ht="59.25" customHeight="1">
      <c r="A7" s="383" t="s">
        <v>3474</v>
      </c>
      <c r="B7" s="372"/>
      <c r="C7" s="372"/>
      <c r="D7" s="372"/>
      <c r="E7" s="372"/>
      <c r="F7" s="372"/>
      <c r="G7" s="372"/>
      <c r="H7" s="372"/>
      <c r="I7" s="372"/>
    </row>
    <row r="8" spans="1:10" ht="18.75" customHeight="1">
      <c r="A8" s="379" t="s">
        <v>1650</v>
      </c>
      <c r="B8" s="380"/>
      <c r="C8" s="380"/>
      <c r="D8" s="380"/>
      <c r="E8" s="380"/>
      <c r="F8" s="380"/>
      <c r="G8" s="380"/>
      <c r="H8" s="380"/>
      <c r="I8" s="380"/>
    </row>
    <row r="9" spans="1:10" ht="61.5" customHeight="1">
      <c r="A9" s="374" t="s">
        <v>1651</v>
      </c>
      <c r="B9" s="372"/>
      <c r="C9" s="372"/>
      <c r="D9" s="372"/>
      <c r="E9" s="372"/>
      <c r="F9" s="372"/>
      <c r="G9" s="372"/>
      <c r="H9" s="372"/>
      <c r="I9" s="372"/>
    </row>
    <row r="10" spans="1:10" ht="48.75" customHeight="1">
      <c r="A10" s="374" t="s">
        <v>3475</v>
      </c>
      <c r="B10" s="372"/>
      <c r="C10" s="372"/>
      <c r="D10" s="372"/>
      <c r="E10" s="372"/>
      <c r="F10" s="372"/>
      <c r="G10" s="372"/>
      <c r="H10" s="372"/>
      <c r="I10" s="372"/>
    </row>
    <row r="11" spans="1:10" ht="46.5" customHeight="1">
      <c r="A11" s="374" t="s">
        <v>1652</v>
      </c>
      <c r="B11" s="372"/>
      <c r="C11" s="372"/>
      <c r="D11" s="372"/>
      <c r="E11" s="372"/>
      <c r="F11" s="372"/>
      <c r="G11" s="372"/>
      <c r="H11" s="372"/>
      <c r="I11" s="372"/>
    </row>
    <row r="12" spans="1:10" ht="18" customHeight="1">
      <c r="A12" s="375" t="s">
        <v>1653</v>
      </c>
      <c r="B12" s="372"/>
      <c r="C12" s="372"/>
      <c r="D12" s="372"/>
      <c r="E12" s="372"/>
      <c r="F12" s="372"/>
      <c r="G12" s="372"/>
      <c r="H12" s="372"/>
      <c r="I12" s="372"/>
    </row>
    <row r="13" spans="1:10" ht="219.75" customHeight="1">
      <c r="B13" s="373" t="s">
        <v>3476</v>
      </c>
      <c r="C13" s="375"/>
      <c r="D13" s="375"/>
      <c r="E13" s="375"/>
      <c r="F13" s="375"/>
      <c r="G13" s="375"/>
      <c r="H13" s="375"/>
      <c r="I13" s="375"/>
    </row>
    <row r="14" spans="1:10" ht="45" customHeight="1">
      <c r="A14" s="376"/>
      <c r="B14" s="372"/>
      <c r="C14" s="372"/>
      <c r="D14" s="372"/>
      <c r="E14" s="372"/>
      <c r="F14" s="372"/>
      <c r="G14" s="372"/>
      <c r="H14" s="372"/>
      <c r="I14" s="372"/>
    </row>
    <row r="15" spans="1:10" ht="18.75" customHeight="1">
      <c r="A15" s="371" t="s">
        <v>3477</v>
      </c>
      <c r="B15" s="372"/>
      <c r="C15" s="372"/>
      <c r="D15" s="372"/>
      <c r="E15" s="372"/>
      <c r="F15" s="372"/>
      <c r="G15" s="372"/>
      <c r="H15" s="372"/>
      <c r="I15" s="372"/>
      <c r="J15" s="229" t="s">
        <v>102</v>
      </c>
    </row>
    <row r="16" spans="1:10" ht="39" customHeight="1">
      <c r="A16" s="377" t="s">
        <v>3478</v>
      </c>
      <c r="B16" s="372"/>
      <c r="C16" s="372"/>
      <c r="D16" s="372"/>
      <c r="E16" s="372"/>
      <c r="F16" s="372"/>
      <c r="G16" s="372"/>
      <c r="H16" s="372"/>
      <c r="I16" s="372"/>
    </row>
    <row r="17" spans="1:10" ht="61.5" customHeight="1">
      <c r="D17" s="233"/>
      <c r="E17" s="378"/>
      <c r="F17" s="378"/>
      <c r="G17" s="378"/>
      <c r="H17" s="378"/>
      <c r="I17" s="378"/>
    </row>
    <row r="18" spans="1:10" ht="30" customHeight="1">
      <c r="A18" s="374" t="s">
        <v>3479</v>
      </c>
      <c r="B18" s="376"/>
      <c r="C18" s="376"/>
      <c r="D18" s="376"/>
      <c r="E18" s="376"/>
      <c r="F18" s="376"/>
      <c r="G18" s="376"/>
      <c r="H18" s="376"/>
      <c r="I18" s="376"/>
    </row>
    <row r="19" spans="1:10" ht="174" customHeight="1">
      <c r="A19" s="231"/>
      <c r="B19" s="373" t="s">
        <v>1654</v>
      </c>
      <c r="C19" s="374"/>
      <c r="D19" s="374"/>
      <c r="E19" s="374"/>
      <c r="F19" s="374"/>
      <c r="G19" s="374"/>
      <c r="H19" s="374"/>
      <c r="I19" s="374"/>
      <c r="J19" s="113"/>
    </row>
    <row r="20" spans="1:10" ht="39" customHeight="1">
      <c r="A20" s="374" t="s">
        <v>1655</v>
      </c>
      <c r="B20" s="376"/>
      <c r="C20" s="376"/>
      <c r="D20" s="376"/>
      <c r="E20" s="376"/>
      <c r="F20" s="376"/>
      <c r="G20" s="376"/>
      <c r="H20" s="376"/>
      <c r="I20" s="376"/>
    </row>
    <row r="21" spans="1:10" ht="94.5" customHeight="1">
      <c r="A21" s="377" t="s">
        <v>3480</v>
      </c>
      <c r="B21" s="372"/>
      <c r="C21" s="372"/>
      <c r="D21" s="372"/>
      <c r="E21" s="372"/>
      <c r="F21" s="372"/>
      <c r="G21" s="372"/>
      <c r="H21" s="372"/>
      <c r="I21" s="372"/>
    </row>
    <row r="22" spans="1:10" ht="199.5" customHeight="1">
      <c r="B22" s="373" t="s">
        <v>3481</v>
      </c>
      <c r="C22" s="374"/>
      <c r="D22" s="374"/>
      <c r="E22" s="374"/>
      <c r="F22" s="374"/>
      <c r="G22" s="374"/>
      <c r="H22" s="374"/>
      <c r="I22" s="374"/>
    </row>
    <row r="23" spans="1:10" ht="45" customHeight="1">
      <c r="B23" s="232"/>
      <c r="C23" s="231"/>
      <c r="D23" s="231"/>
      <c r="E23" s="231"/>
      <c r="F23" s="231"/>
      <c r="G23" s="231"/>
      <c r="H23" s="231"/>
      <c r="I23" s="231"/>
    </row>
    <row r="24" spans="1:10" ht="18.75" customHeight="1">
      <c r="A24" s="371" t="s">
        <v>1656</v>
      </c>
      <c r="B24" s="372"/>
      <c r="C24" s="372"/>
      <c r="D24" s="372"/>
      <c r="E24" s="372"/>
      <c r="F24" s="372"/>
      <c r="G24" s="372"/>
      <c r="H24" s="372"/>
      <c r="I24" s="372"/>
    </row>
    <row r="25" spans="1:10" ht="70.5" customHeight="1">
      <c r="B25" s="373" t="s">
        <v>3482</v>
      </c>
      <c r="C25" s="374"/>
      <c r="D25" s="374"/>
      <c r="E25" s="374"/>
      <c r="F25" s="374"/>
      <c r="G25" s="374"/>
      <c r="H25" s="374"/>
      <c r="I25" s="374"/>
    </row>
    <row r="26" spans="1:10" ht="60.75" customHeight="1">
      <c r="B26" s="373" t="s">
        <v>3483</v>
      </c>
      <c r="C26" s="375"/>
      <c r="D26" s="375"/>
      <c r="E26" s="375"/>
      <c r="F26" s="375"/>
      <c r="G26" s="375"/>
      <c r="H26" s="375"/>
      <c r="I26" s="375"/>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zoomScaleNormal="100" workbookViewId="0">
      <selection activeCell="I15" sqref="I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5" t="s">
        <v>3676</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14">
        <f>SUM(C12:C15)</f>
        <v>3644</v>
      </c>
      <c r="D9" s="114">
        <f>SUM(D12:D15)</f>
        <v>34</v>
      </c>
      <c r="E9" s="114">
        <f>SUM(E12:E15)</f>
        <v>5</v>
      </c>
      <c r="F9" s="114">
        <f>SUM(F12:F15)</f>
        <v>3683</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228</v>
      </c>
      <c r="D12" s="116">
        <f t="shared" ref="D12:F12" si="0">D18+D19+D20</f>
        <v>3</v>
      </c>
      <c r="E12" s="116">
        <f t="shared" si="0"/>
        <v>1</v>
      </c>
      <c r="F12" s="115">
        <f t="shared" si="0"/>
        <v>232</v>
      </c>
    </row>
    <row r="13" spans="1:7" s="8" customFormat="1" ht="13.5" customHeight="1">
      <c r="A13" s="56"/>
      <c r="B13" s="57" t="s">
        <v>6</v>
      </c>
      <c r="C13" s="116">
        <f>SUM(C21:C42)</f>
        <v>1124</v>
      </c>
      <c r="D13" s="116">
        <f t="shared" ref="D13:F13" si="1">SUM(D21:D42)</f>
        <v>13</v>
      </c>
      <c r="E13" s="116">
        <f t="shared" si="1"/>
        <v>1</v>
      </c>
      <c r="F13" s="115">
        <f t="shared" si="1"/>
        <v>1138</v>
      </c>
    </row>
    <row r="14" spans="1:7" s="8" customFormat="1" ht="13.5" customHeight="1">
      <c r="A14" s="56"/>
      <c r="B14" s="57" t="s">
        <v>44</v>
      </c>
      <c r="C14" s="116">
        <f>SUM(C43:C45)</f>
        <v>475</v>
      </c>
      <c r="D14" s="116">
        <f t="shared" ref="D14:F14" si="2">SUM(D43:D45)</f>
        <v>7</v>
      </c>
      <c r="E14" s="116">
        <f t="shared" si="2"/>
        <v>0</v>
      </c>
      <c r="F14" s="115">
        <f t="shared" si="2"/>
        <v>482</v>
      </c>
    </row>
    <row r="15" spans="1:7" s="8" customFormat="1" ht="13.5" customHeight="1">
      <c r="A15" s="56"/>
      <c r="B15" s="57" t="s">
        <v>7</v>
      </c>
      <c r="C15" s="116">
        <f>SUM(C46:C100)</f>
        <v>1817</v>
      </c>
      <c r="D15" s="116">
        <f t="shared" ref="D15:F15" si="3">SUM(D46:D100)</f>
        <v>11</v>
      </c>
      <c r="E15" s="116">
        <f t="shared" si="3"/>
        <v>3</v>
      </c>
      <c r="F15" s="115">
        <f t="shared" si="3"/>
        <v>1831</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3525</v>
      </c>
      <c r="C18" s="245">
        <v>192</v>
      </c>
      <c r="D18" s="245">
        <v>2</v>
      </c>
      <c r="E18" s="245">
        <v>1</v>
      </c>
      <c r="F18" s="157">
        <f t="shared" ref="F18:F78" si="4">SUM(C18:E18)</f>
        <v>195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3526</v>
      </c>
      <c r="C19" s="245">
        <v>27</v>
      </c>
      <c r="D19" s="245">
        <v>1</v>
      </c>
      <c r="E19" s="245">
        <v>0</v>
      </c>
      <c r="F19" s="157">
        <f t="shared" si="4"/>
        <v>28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3527</v>
      </c>
      <c r="C20" s="245">
        <v>9</v>
      </c>
      <c r="D20" s="245">
        <v>0</v>
      </c>
      <c r="E20" s="245">
        <v>0</v>
      </c>
      <c r="F20" s="157">
        <f t="shared" si="4"/>
        <v>9</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3528</v>
      </c>
      <c r="C21" s="245">
        <v>7</v>
      </c>
      <c r="D21" s="245">
        <v>0</v>
      </c>
      <c r="E21" s="245">
        <v>0</v>
      </c>
      <c r="F21" s="157">
        <f t="shared" si="4"/>
        <v>7</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3529</v>
      </c>
      <c r="C22" s="245">
        <v>291</v>
      </c>
      <c r="D22" s="245">
        <v>3</v>
      </c>
      <c r="E22" s="245">
        <v>0</v>
      </c>
      <c r="F22" s="157">
        <f t="shared" si="4"/>
        <v>294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3530</v>
      </c>
      <c r="C23" s="245">
        <v>86</v>
      </c>
      <c r="D23" s="245">
        <v>0</v>
      </c>
      <c r="E23" s="245">
        <v>0</v>
      </c>
      <c r="F23" s="157">
        <f t="shared" si="4"/>
        <v>86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3531</v>
      </c>
      <c r="C24" s="245">
        <v>19</v>
      </c>
      <c r="D24" s="245">
        <v>0</v>
      </c>
      <c r="E24" s="245">
        <v>0</v>
      </c>
      <c r="F24" s="157">
        <f t="shared" si="4"/>
        <v>19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3532</v>
      </c>
      <c r="C25" s="245">
        <v>73</v>
      </c>
      <c r="D25" s="245">
        <v>0</v>
      </c>
      <c r="E25" s="245">
        <v>0</v>
      </c>
      <c r="F25" s="157">
        <f t="shared" si="4"/>
        <v>73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3533</v>
      </c>
      <c r="C26" s="245">
        <v>59</v>
      </c>
      <c r="D26" s="245">
        <v>1</v>
      </c>
      <c r="E26" s="245">
        <v>0</v>
      </c>
      <c r="F26" s="157">
        <f t="shared" si="4"/>
        <v>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3534</v>
      </c>
      <c r="C27" s="245">
        <v>31</v>
      </c>
      <c r="D27" s="245">
        <v>0</v>
      </c>
      <c r="E27" s="245">
        <v>0</v>
      </c>
      <c r="F27" s="157">
        <f t="shared" si="4"/>
        <v>31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3535</v>
      </c>
      <c r="C28" s="245">
        <v>11</v>
      </c>
      <c r="D28" s="245">
        <v>0</v>
      </c>
      <c r="E28" s="245">
        <v>0</v>
      </c>
      <c r="F28" s="157">
        <f t="shared" si="4"/>
        <v>11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3536</v>
      </c>
      <c r="C29" s="245">
        <v>16</v>
      </c>
      <c r="D29" s="245">
        <v>0</v>
      </c>
      <c r="E29" s="245">
        <v>0</v>
      </c>
      <c r="F29" s="157">
        <f t="shared" si="4"/>
        <v>16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3537</v>
      </c>
      <c r="C30" s="245">
        <v>62</v>
      </c>
      <c r="D30" s="245">
        <v>1</v>
      </c>
      <c r="E30" s="245">
        <v>0</v>
      </c>
      <c r="F30" s="157">
        <f t="shared" si="4"/>
        <v>63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3538</v>
      </c>
      <c r="C31" s="245">
        <v>68</v>
      </c>
      <c r="D31" s="245">
        <v>1</v>
      </c>
      <c r="E31" s="245">
        <v>0</v>
      </c>
      <c r="F31" s="157">
        <f t="shared" si="4"/>
        <v>69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3539</v>
      </c>
      <c r="C32" s="245">
        <v>12</v>
      </c>
      <c r="D32" s="245">
        <v>0</v>
      </c>
      <c r="E32" s="245">
        <v>0</v>
      </c>
      <c r="F32" s="157">
        <f t="shared" si="4"/>
        <v>12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3540</v>
      </c>
      <c r="C33" s="245">
        <v>171</v>
      </c>
      <c r="D33" s="245">
        <v>4</v>
      </c>
      <c r="E33" s="245">
        <v>0</v>
      </c>
      <c r="F33" s="157">
        <f t="shared" si="4"/>
        <v>175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3541</v>
      </c>
      <c r="C34" s="245">
        <v>10</v>
      </c>
      <c r="D34" s="245">
        <v>0</v>
      </c>
      <c r="E34" s="245">
        <v>0</v>
      </c>
      <c r="F34" s="157">
        <f t="shared" si="4"/>
        <v>10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3542</v>
      </c>
      <c r="C35" s="245">
        <v>41</v>
      </c>
      <c r="D35" s="245">
        <v>0</v>
      </c>
      <c r="E35" s="245">
        <v>0</v>
      </c>
      <c r="F35" s="157">
        <f t="shared" si="4"/>
        <v>41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3543</v>
      </c>
      <c r="C36" s="245">
        <v>47</v>
      </c>
      <c r="D36" s="245">
        <v>1</v>
      </c>
      <c r="E36" s="245">
        <v>0</v>
      </c>
      <c r="F36" s="157">
        <f t="shared" si="4"/>
        <v>48</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3674</v>
      </c>
      <c r="C37" s="245">
        <v>2</v>
      </c>
      <c r="D37" s="245">
        <v>0</v>
      </c>
      <c r="E37" s="245">
        <v>0</v>
      </c>
      <c r="F37" s="157">
        <f t="shared" si="4"/>
        <v>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2" t="s">
        <v>3544</v>
      </c>
      <c r="C38" s="245">
        <v>46</v>
      </c>
      <c r="D38" s="245">
        <v>0</v>
      </c>
      <c r="E38" s="245">
        <v>0</v>
      </c>
      <c r="F38" s="157">
        <f t="shared" si="4"/>
        <v>46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3546</v>
      </c>
      <c r="C39" s="245">
        <v>25</v>
      </c>
      <c r="D39" s="245">
        <v>0</v>
      </c>
      <c r="E39" s="245">
        <v>0</v>
      </c>
      <c r="F39" s="157">
        <f t="shared" si="4"/>
        <v>25</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3547</v>
      </c>
      <c r="C40" s="245">
        <v>3</v>
      </c>
      <c r="D40" s="245">
        <v>1</v>
      </c>
      <c r="E40" s="245">
        <v>0</v>
      </c>
      <c r="F40" s="157">
        <f t="shared" si="4"/>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3579</v>
      </c>
      <c r="C41" s="245">
        <v>6</v>
      </c>
      <c r="D41" s="245">
        <v>0</v>
      </c>
      <c r="E41" s="245">
        <v>0</v>
      </c>
      <c r="F41" s="157">
        <f t="shared" si="4"/>
        <v>6</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3548</v>
      </c>
      <c r="C42" s="245">
        <v>38</v>
      </c>
      <c r="D42" s="245">
        <v>1</v>
      </c>
      <c r="E42" s="245">
        <v>1</v>
      </c>
      <c r="F42" s="157">
        <f t="shared" si="4"/>
        <v>40</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3549</v>
      </c>
      <c r="C43" s="245">
        <v>206</v>
      </c>
      <c r="D43" s="245">
        <v>4</v>
      </c>
      <c r="E43" s="245">
        <v>0</v>
      </c>
      <c r="F43" s="157">
        <f t="shared" si="4"/>
        <v>210</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3550</v>
      </c>
      <c r="C44" s="245">
        <v>29</v>
      </c>
      <c r="D44" s="245">
        <v>1</v>
      </c>
      <c r="E44" s="245">
        <v>0</v>
      </c>
      <c r="F44" s="157">
        <f t="shared" si="4"/>
        <v>30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3551</v>
      </c>
      <c r="C45" s="245">
        <v>240</v>
      </c>
      <c r="D45" s="245">
        <v>2</v>
      </c>
      <c r="E45" s="245">
        <v>0</v>
      </c>
      <c r="F45" s="157">
        <f t="shared" si="4"/>
        <v>242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3552</v>
      </c>
      <c r="C46" s="245">
        <v>80</v>
      </c>
      <c r="D46" s="245">
        <v>0</v>
      </c>
      <c r="E46" s="245">
        <v>0</v>
      </c>
      <c r="F46" s="157">
        <f t="shared" si="4"/>
        <v>80</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3553</v>
      </c>
      <c r="C47" s="245">
        <v>144</v>
      </c>
      <c r="D47" s="245">
        <v>1</v>
      </c>
      <c r="E47" s="245">
        <v>0</v>
      </c>
      <c r="F47" s="157">
        <f t="shared" si="4"/>
        <v>145</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3554</v>
      </c>
      <c r="C48" s="245">
        <v>160</v>
      </c>
      <c r="D48" s="245">
        <v>0</v>
      </c>
      <c r="E48" s="245">
        <v>0</v>
      </c>
      <c r="F48" s="157">
        <f t="shared" si="4"/>
        <v>160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3555</v>
      </c>
      <c r="C49" s="245">
        <v>139</v>
      </c>
      <c r="D49" s="245">
        <v>2</v>
      </c>
      <c r="E49" s="245">
        <v>2</v>
      </c>
      <c r="F49" s="157">
        <f t="shared" si="4"/>
        <v>143</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3556</v>
      </c>
      <c r="C50" s="245">
        <v>19</v>
      </c>
      <c r="D50" s="245">
        <v>1</v>
      </c>
      <c r="E50" s="245">
        <v>0</v>
      </c>
      <c r="F50" s="157">
        <f t="shared" si="4"/>
        <v>20</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3557</v>
      </c>
      <c r="C51" s="245">
        <v>29</v>
      </c>
      <c r="D51" s="245">
        <v>0</v>
      </c>
      <c r="E51" s="245">
        <v>0</v>
      </c>
      <c r="F51" s="157">
        <f t="shared" si="4"/>
        <v>29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3558</v>
      </c>
      <c r="C52" s="245">
        <v>19</v>
      </c>
      <c r="D52" s="245">
        <v>0</v>
      </c>
      <c r="E52" s="245">
        <v>1</v>
      </c>
      <c r="F52" s="157">
        <f t="shared" si="4"/>
        <v>20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3559</v>
      </c>
      <c r="C53" s="245">
        <v>132</v>
      </c>
      <c r="D53" s="245">
        <v>0</v>
      </c>
      <c r="E53" s="245">
        <v>0</v>
      </c>
      <c r="F53" s="157">
        <f t="shared" si="4"/>
        <v>132</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3667</v>
      </c>
      <c r="C54" s="245">
        <v>1</v>
      </c>
      <c r="D54" s="245">
        <v>0</v>
      </c>
      <c r="E54" s="245">
        <v>0</v>
      </c>
      <c r="F54" s="157">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3658</v>
      </c>
      <c r="C55" s="245">
        <v>1</v>
      </c>
      <c r="D55" s="245">
        <v>0</v>
      </c>
      <c r="E55" s="245">
        <v>0</v>
      </c>
      <c r="F55" s="157">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3581</v>
      </c>
      <c r="C56" s="245">
        <v>1</v>
      </c>
      <c r="D56" s="245">
        <v>0</v>
      </c>
      <c r="E56" s="245">
        <v>0</v>
      </c>
      <c r="F56" s="15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3560</v>
      </c>
      <c r="C57" s="245">
        <v>9</v>
      </c>
      <c r="D57" s="245">
        <v>0</v>
      </c>
      <c r="E57" s="245">
        <v>0</v>
      </c>
      <c r="F57" s="157">
        <f t="shared" si="4"/>
        <v>9</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3561</v>
      </c>
      <c r="C58" s="245">
        <v>1</v>
      </c>
      <c r="D58" s="245">
        <v>0</v>
      </c>
      <c r="E58" s="245">
        <v>0</v>
      </c>
      <c r="F58" s="157">
        <f t="shared" si="4"/>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3660</v>
      </c>
      <c r="C59" s="245">
        <v>1</v>
      </c>
      <c r="D59" s="245">
        <v>0</v>
      </c>
      <c r="E59" s="245">
        <v>0</v>
      </c>
      <c r="F59" s="157">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3651</v>
      </c>
      <c r="C60" s="245">
        <v>2</v>
      </c>
      <c r="D60" s="245">
        <v>0</v>
      </c>
      <c r="E60" s="245">
        <v>0</v>
      </c>
      <c r="F60" s="157">
        <f t="shared" si="4"/>
        <v>2</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3562</v>
      </c>
      <c r="C61" s="245">
        <v>3</v>
      </c>
      <c r="D61" s="245">
        <v>0</v>
      </c>
      <c r="E61" s="245">
        <v>0</v>
      </c>
      <c r="F61" s="157">
        <f t="shared" si="4"/>
        <v>3</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3563</v>
      </c>
      <c r="C62" s="245">
        <v>162</v>
      </c>
      <c r="D62" s="245">
        <v>1</v>
      </c>
      <c r="E62" s="245">
        <v>0</v>
      </c>
      <c r="F62" s="157">
        <f t="shared" si="4"/>
        <v>163</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3564</v>
      </c>
      <c r="C63" s="245">
        <v>7</v>
      </c>
      <c r="D63" s="245">
        <v>1</v>
      </c>
      <c r="E63" s="245">
        <v>0</v>
      </c>
      <c r="F63" s="157">
        <f t="shared" si="4"/>
        <v>8</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3565</v>
      </c>
      <c r="C64" s="245">
        <v>156</v>
      </c>
      <c r="D64" s="245">
        <v>1</v>
      </c>
      <c r="E64" s="245">
        <v>0</v>
      </c>
      <c r="F64" s="157">
        <f t="shared" si="4"/>
        <v>157</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3566</v>
      </c>
      <c r="C65" s="245">
        <v>21</v>
      </c>
      <c r="D65" s="245">
        <v>0</v>
      </c>
      <c r="E65" s="245">
        <v>0</v>
      </c>
      <c r="F65" s="157">
        <f t="shared" si="4"/>
        <v>21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3567</v>
      </c>
      <c r="C66" s="245">
        <v>169</v>
      </c>
      <c r="D66" s="245">
        <v>0</v>
      </c>
      <c r="E66" s="245">
        <v>0</v>
      </c>
      <c r="F66" s="157">
        <f t="shared" si="4"/>
        <v>169</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3568</v>
      </c>
      <c r="C67" s="245">
        <v>29</v>
      </c>
      <c r="D67" s="245">
        <v>0</v>
      </c>
      <c r="E67" s="245">
        <v>0</v>
      </c>
      <c r="F67" s="157">
        <f t="shared" si="4"/>
        <v>29</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3569</v>
      </c>
      <c r="C68" s="245">
        <v>176</v>
      </c>
      <c r="D68" s="245">
        <v>1</v>
      </c>
      <c r="E68" s="245">
        <v>0</v>
      </c>
      <c r="F68" s="157">
        <f t="shared" si="4"/>
        <v>177</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3570</v>
      </c>
      <c r="C69" s="128">
        <v>133</v>
      </c>
      <c r="D69" s="128">
        <v>2</v>
      </c>
      <c r="E69" s="128">
        <v>0</v>
      </c>
      <c r="F69" s="157">
        <f t="shared" si="4"/>
        <v>135</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3571</v>
      </c>
      <c r="C70" s="128">
        <v>103</v>
      </c>
      <c r="D70" s="128">
        <v>0</v>
      </c>
      <c r="E70" s="128">
        <v>0</v>
      </c>
      <c r="F70" s="157">
        <f t="shared" si="4"/>
        <v>103</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3670</v>
      </c>
      <c r="C71" s="128">
        <v>1</v>
      </c>
      <c r="D71" s="128">
        <v>0</v>
      </c>
      <c r="E71" s="128">
        <v>0</v>
      </c>
      <c r="F71" s="157">
        <f t="shared" si="4"/>
        <v>1</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3652</v>
      </c>
      <c r="C72" s="128">
        <v>1</v>
      </c>
      <c r="D72" s="128">
        <v>0</v>
      </c>
      <c r="E72" s="128">
        <v>0</v>
      </c>
      <c r="F72" s="157">
        <f t="shared" si="4"/>
        <v>1</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t="s">
        <v>3572</v>
      </c>
      <c r="C73" s="128">
        <v>3</v>
      </c>
      <c r="D73" s="128">
        <v>0</v>
      </c>
      <c r="E73" s="128">
        <v>0</v>
      </c>
      <c r="F73" s="157">
        <f t="shared" si="4"/>
        <v>3</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t="s">
        <v>3573</v>
      </c>
      <c r="C74" s="128">
        <v>85</v>
      </c>
      <c r="D74" s="128">
        <v>0</v>
      </c>
      <c r="E74" s="128">
        <v>0</v>
      </c>
      <c r="F74" s="157">
        <f t="shared" si="4"/>
        <v>85</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t="s">
        <v>3574</v>
      </c>
      <c r="C75" s="128">
        <v>5</v>
      </c>
      <c r="D75" s="128">
        <v>0</v>
      </c>
      <c r="E75" s="128">
        <v>0</v>
      </c>
      <c r="F75" s="157">
        <f t="shared" si="4"/>
        <v>5</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t="s">
        <v>3575</v>
      </c>
      <c r="C76" s="128">
        <v>6</v>
      </c>
      <c r="D76" s="128">
        <v>0</v>
      </c>
      <c r="E76" s="128">
        <v>0</v>
      </c>
      <c r="F76" s="157">
        <f t="shared" si="4"/>
        <v>6</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t="s">
        <v>3576</v>
      </c>
      <c r="C77" s="128">
        <v>9</v>
      </c>
      <c r="D77" s="128">
        <v>0</v>
      </c>
      <c r="E77" s="128">
        <v>0</v>
      </c>
      <c r="F77" s="157">
        <f t="shared" si="4"/>
        <v>9</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t="s">
        <v>3577</v>
      </c>
      <c r="C78" s="128">
        <v>10</v>
      </c>
      <c r="D78" s="128">
        <v>1</v>
      </c>
      <c r="E78" s="128">
        <v>0</v>
      </c>
      <c r="F78" s="157">
        <f t="shared" si="4"/>
        <v>11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C30" sqref="C30:C31"/>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5" t="s">
        <v>3676</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57">
        <f>'ATR-A2.1'!C9-'ATR-A2.2'!C9</f>
        <v>264</v>
      </c>
      <c r="D9" s="157">
        <f>'ATR-A2.1'!D9-'ATR-A2.2'!D9</f>
        <v>4</v>
      </c>
      <c r="E9" s="157">
        <f>'ATR-A2.1'!E9-'ATR-A2.2'!E9</f>
        <v>0</v>
      </c>
      <c r="F9" s="157">
        <f>'ATR-A2.1'!F9-'ATR-A2.2'!F9</f>
        <v>268</v>
      </c>
      <c r="G9" s="10"/>
    </row>
    <row r="10" spans="1:7" s="8" customFormat="1" ht="11.25" customHeight="1">
      <c r="A10" s="53"/>
      <c r="B10" s="55"/>
      <c r="C10" s="302"/>
      <c r="D10" s="302"/>
      <c r="E10" s="302"/>
      <c r="F10" s="302"/>
      <c r="G10" s="10"/>
    </row>
    <row r="11" spans="1:7" s="8" customFormat="1" ht="13.5" customHeight="1">
      <c r="A11" s="53"/>
      <c r="B11" s="55" t="s">
        <v>9</v>
      </c>
      <c r="C11" s="302"/>
      <c r="D11" s="302"/>
      <c r="E11" s="302"/>
      <c r="F11" s="302"/>
      <c r="G11" s="10"/>
    </row>
    <row r="12" spans="1:7" s="8" customFormat="1" ht="13.5" customHeight="1">
      <c r="A12" s="56"/>
      <c r="B12" s="57" t="s">
        <v>5</v>
      </c>
      <c r="C12" s="320">
        <f>'ATR-A2.1'!C12-'ATR-A2.2'!C12</f>
        <v>47</v>
      </c>
      <c r="D12" s="320">
        <f>'ATR-A2.1'!D12-'ATR-A2.2'!D12</f>
        <v>1</v>
      </c>
      <c r="E12" s="320">
        <f>'ATR-A2.1'!E12-'ATR-A2.2'!E12</f>
        <v>0</v>
      </c>
      <c r="F12" s="157">
        <f>'ATR-A2.1'!F12-'ATR-A2.2'!F12</f>
        <v>48</v>
      </c>
    </row>
    <row r="13" spans="1:7" s="8" customFormat="1" ht="13.5" customHeight="1">
      <c r="A13" s="56"/>
      <c r="B13" s="57" t="s">
        <v>6</v>
      </c>
      <c r="C13" s="320">
        <f>'ATR-A2.1'!C13-'ATR-A2.2'!C13</f>
        <v>22</v>
      </c>
      <c r="D13" s="320">
        <f>'ATR-A2.1'!D13-'ATR-A2.2'!D13</f>
        <v>0</v>
      </c>
      <c r="E13" s="320">
        <f>'ATR-A2.1'!E13-'ATR-A2.2'!E13</f>
        <v>0</v>
      </c>
      <c r="F13" s="157">
        <f>'ATR-A2.1'!F13-'ATR-A2.2'!F13</f>
        <v>22</v>
      </c>
    </row>
    <row r="14" spans="1:7" s="8" customFormat="1" ht="13.5" customHeight="1">
      <c r="A14" s="56"/>
      <c r="B14" s="57" t="s">
        <v>44</v>
      </c>
      <c r="C14" s="320">
        <f>'ATR-A2.1'!C14-'ATR-A2.2'!C14</f>
        <v>84</v>
      </c>
      <c r="D14" s="320">
        <f>'ATR-A2.1'!D14-'ATR-A2.2'!D14</f>
        <v>1</v>
      </c>
      <c r="E14" s="320">
        <f>'ATR-A2.1'!E14-'ATR-A2.2'!E14</f>
        <v>0</v>
      </c>
      <c r="F14" s="157">
        <f>'ATR-A2.1'!F14-'ATR-A2.2'!F14</f>
        <v>85</v>
      </c>
    </row>
    <row r="15" spans="1:7" s="8" customFormat="1" ht="13.5" customHeight="1">
      <c r="A15" s="56"/>
      <c r="B15" s="57" t="s">
        <v>7</v>
      </c>
      <c r="C15" s="320">
        <f>'ATR-A2.1'!C15-'ATR-A2.2'!C15</f>
        <v>111</v>
      </c>
      <c r="D15" s="320">
        <f>'ATR-A2.1'!D15-'ATR-A2.2'!D15</f>
        <v>2</v>
      </c>
      <c r="E15" s="320">
        <f>'ATR-A2.1'!E15-'ATR-A2.2'!E15</f>
        <v>0</v>
      </c>
      <c r="F15" s="157">
        <f>'ATR-A2.1'!F15-'ATR-A2.2'!F15</f>
        <v>113</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3525</v>
      </c>
      <c r="C18" s="245">
        <v>44</v>
      </c>
      <c r="D18" s="245">
        <v>1</v>
      </c>
      <c r="E18" s="245">
        <v>0</v>
      </c>
      <c r="F18" s="157">
        <f t="shared" ref="F18:F53" si="0">SUM(C18:E18)</f>
        <v>45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3526</v>
      </c>
      <c r="C19" s="245">
        <v>3</v>
      </c>
      <c r="D19" s="245">
        <v>0</v>
      </c>
      <c r="E19" s="245">
        <v>0</v>
      </c>
      <c r="F19" s="157">
        <f t="shared" si="0"/>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3529</v>
      </c>
      <c r="C20" s="245">
        <v>3</v>
      </c>
      <c r="D20" s="245">
        <v>0</v>
      </c>
      <c r="E20" s="245">
        <v>0</v>
      </c>
      <c r="F20" s="157">
        <f t="shared" si="0"/>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3673</v>
      </c>
      <c r="C21" s="245">
        <v>1</v>
      </c>
      <c r="D21" s="245">
        <v>0</v>
      </c>
      <c r="E21" s="245">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3532</v>
      </c>
      <c r="C22" s="245">
        <v>1</v>
      </c>
      <c r="D22" s="245">
        <v>0</v>
      </c>
      <c r="E22" s="245">
        <v>0</v>
      </c>
      <c r="F22" s="157">
        <f t="shared" si="0"/>
        <v>1</v>
      </c>
      <c r="G22" s="11"/>
      <c r="H22" s="11"/>
    </row>
    <row r="23" spans="1:68" s="88" customFormat="1" ht="15" customHeight="1">
      <c r="A23" s="59"/>
      <c r="B23" s="121" t="s">
        <v>3533</v>
      </c>
      <c r="C23" s="245">
        <v>3</v>
      </c>
      <c r="D23" s="245">
        <v>0</v>
      </c>
      <c r="E23" s="245">
        <v>0</v>
      </c>
      <c r="F23" s="157">
        <f t="shared" si="0"/>
        <v>3</v>
      </c>
      <c r="G23" s="11"/>
      <c r="H23" s="11"/>
    </row>
    <row r="24" spans="1:68" s="88" customFormat="1" ht="15" customHeight="1">
      <c r="A24" s="59"/>
      <c r="B24" s="121" t="s">
        <v>3534</v>
      </c>
      <c r="C24" s="245">
        <v>1</v>
      </c>
      <c r="D24" s="245">
        <v>0</v>
      </c>
      <c r="E24" s="245">
        <v>0</v>
      </c>
      <c r="F24" s="157">
        <f t="shared" si="0"/>
        <v>1</v>
      </c>
      <c r="G24" s="11"/>
      <c r="H24" s="11"/>
    </row>
    <row r="25" spans="1:68" s="88" customFormat="1" ht="15" customHeight="1">
      <c r="A25" s="59"/>
      <c r="B25" s="121" t="s">
        <v>3535</v>
      </c>
      <c r="C25" s="245">
        <v>1</v>
      </c>
      <c r="D25" s="245">
        <v>0</v>
      </c>
      <c r="E25" s="245">
        <v>0</v>
      </c>
      <c r="F25" s="157">
        <f t="shared" si="0"/>
        <v>1</v>
      </c>
      <c r="G25" s="11"/>
      <c r="H25" s="11"/>
    </row>
    <row r="26" spans="1:68" s="88" customFormat="1" ht="15" customHeight="1">
      <c r="A26" s="59"/>
      <c r="B26" s="121" t="s">
        <v>3540</v>
      </c>
      <c r="C26" s="245">
        <v>3</v>
      </c>
      <c r="D26" s="245">
        <v>0</v>
      </c>
      <c r="E26" s="245">
        <v>0</v>
      </c>
      <c r="F26" s="157">
        <f t="shared" si="0"/>
        <v>3</v>
      </c>
      <c r="G26" s="11"/>
      <c r="H26" s="11"/>
    </row>
    <row r="27" spans="1:68" s="88" customFormat="1" ht="15" customHeight="1">
      <c r="A27" s="59"/>
      <c r="B27" s="121" t="s">
        <v>3544</v>
      </c>
      <c r="C27" s="245">
        <v>6</v>
      </c>
      <c r="D27" s="245">
        <v>0</v>
      </c>
      <c r="E27" s="245">
        <v>0</v>
      </c>
      <c r="F27" s="157">
        <f t="shared" si="0"/>
        <v>6</v>
      </c>
      <c r="G27" s="11"/>
      <c r="H27" s="11"/>
    </row>
    <row r="28" spans="1:68" s="88" customFormat="1" ht="15" customHeight="1">
      <c r="A28" s="58"/>
      <c r="B28" s="121" t="s">
        <v>3545</v>
      </c>
      <c r="C28" s="245">
        <v>1</v>
      </c>
      <c r="D28" s="245">
        <v>0</v>
      </c>
      <c r="E28" s="245">
        <v>0</v>
      </c>
      <c r="F28" s="157">
        <f t="shared" si="0"/>
        <v>1</v>
      </c>
      <c r="G28" s="11"/>
      <c r="H28" s="11"/>
    </row>
    <row r="29" spans="1:68" s="88" customFormat="1" ht="15" customHeight="1">
      <c r="A29" s="59"/>
      <c r="B29" s="121" t="s">
        <v>3546</v>
      </c>
      <c r="C29" s="245">
        <v>2</v>
      </c>
      <c r="D29" s="245">
        <v>0</v>
      </c>
      <c r="E29" s="245">
        <v>0</v>
      </c>
      <c r="F29" s="157">
        <f t="shared" si="0"/>
        <v>2</v>
      </c>
      <c r="G29" s="11"/>
      <c r="H29" s="11"/>
    </row>
    <row r="30" spans="1:68" s="88" customFormat="1" ht="15" customHeight="1">
      <c r="A30" s="59"/>
      <c r="B30" s="121" t="s">
        <v>3549</v>
      </c>
      <c r="C30" s="245">
        <v>26</v>
      </c>
      <c r="D30" s="245">
        <v>0</v>
      </c>
      <c r="E30" s="245">
        <v>0</v>
      </c>
      <c r="F30" s="157">
        <f t="shared" si="0"/>
        <v>26</v>
      </c>
      <c r="G30" s="11"/>
      <c r="H30" s="11"/>
    </row>
    <row r="31" spans="1:68" s="88" customFormat="1" ht="15" customHeight="1">
      <c r="A31" s="59"/>
      <c r="B31" s="121" t="s">
        <v>3551</v>
      </c>
      <c r="C31" s="245">
        <v>58</v>
      </c>
      <c r="D31" s="245">
        <v>1</v>
      </c>
      <c r="E31" s="245">
        <v>0</v>
      </c>
      <c r="F31" s="157">
        <f t="shared" si="0"/>
        <v>59</v>
      </c>
      <c r="G31" s="11"/>
      <c r="H31" s="11"/>
    </row>
    <row r="32" spans="1:68" s="88" customFormat="1" ht="15" customHeight="1">
      <c r="A32" s="59"/>
      <c r="B32" s="121" t="s">
        <v>3552</v>
      </c>
      <c r="C32" s="245">
        <v>14</v>
      </c>
      <c r="D32" s="245">
        <v>0</v>
      </c>
      <c r="E32" s="245">
        <v>0</v>
      </c>
      <c r="F32" s="157">
        <f t="shared" si="0"/>
        <v>14</v>
      </c>
      <c r="G32" s="11"/>
      <c r="H32" s="11"/>
    </row>
    <row r="33" spans="1:8" s="88" customFormat="1" ht="15" customHeight="1">
      <c r="A33" s="59"/>
      <c r="B33" s="121" t="s">
        <v>3553</v>
      </c>
      <c r="C33" s="245">
        <v>9</v>
      </c>
      <c r="D33" s="245">
        <v>0</v>
      </c>
      <c r="E33" s="245">
        <v>0</v>
      </c>
      <c r="F33" s="157">
        <f t="shared" si="0"/>
        <v>9</v>
      </c>
      <c r="G33" s="11"/>
      <c r="H33" s="11"/>
    </row>
    <row r="34" spans="1:8" s="88" customFormat="1" ht="15" customHeight="1">
      <c r="A34" s="59"/>
      <c r="B34" s="121" t="s">
        <v>3554</v>
      </c>
      <c r="C34" s="245">
        <v>21</v>
      </c>
      <c r="D34" s="245">
        <v>0</v>
      </c>
      <c r="E34" s="245">
        <v>0</v>
      </c>
      <c r="F34" s="157">
        <f t="shared" si="0"/>
        <v>21</v>
      </c>
      <c r="G34" s="11"/>
      <c r="H34" s="11"/>
    </row>
    <row r="35" spans="1:8" s="88" customFormat="1" ht="16.95" customHeight="1">
      <c r="A35" s="59"/>
      <c r="B35" s="121" t="s">
        <v>3555</v>
      </c>
      <c r="C35" s="245">
        <v>13</v>
      </c>
      <c r="D35" s="245">
        <v>0</v>
      </c>
      <c r="E35" s="245">
        <v>0</v>
      </c>
      <c r="F35" s="157">
        <f t="shared" si="0"/>
        <v>13</v>
      </c>
      <c r="G35" s="11"/>
      <c r="H35" s="11"/>
    </row>
    <row r="36" spans="1:8" s="88" customFormat="1" ht="25.2" customHeight="1">
      <c r="A36" s="59"/>
      <c r="B36" s="121" t="s">
        <v>3557</v>
      </c>
      <c r="C36" s="245">
        <v>1</v>
      </c>
      <c r="D36" s="245">
        <v>1</v>
      </c>
      <c r="E36" s="245">
        <v>0</v>
      </c>
      <c r="F36" s="157">
        <f t="shared" si="0"/>
        <v>2</v>
      </c>
      <c r="G36" s="11"/>
      <c r="H36" s="11"/>
    </row>
    <row r="37" spans="1:8" s="88" customFormat="1" ht="15" customHeight="1">
      <c r="A37" s="59"/>
      <c r="B37" s="121" t="s">
        <v>3558</v>
      </c>
      <c r="C37" s="245">
        <v>2</v>
      </c>
      <c r="D37" s="245">
        <v>0</v>
      </c>
      <c r="E37" s="245">
        <v>0</v>
      </c>
      <c r="F37" s="157">
        <f t="shared" si="0"/>
        <v>2</v>
      </c>
      <c r="G37" s="11"/>
      <c r="H37" s="11"/>
    </row>
    <row r="38" spans="1:8" s="88" customFormat="1" ht="15" customHeight="1">
      <c r="A38" s="59"/>
      <c r="B38" s="121" t="s">
        <v>3559</v>
      </c>
      <c r="C38" s="245">
        <v>25</v>
      </c>
      <c r="D38" s="245">
        <v>0</v>
      </c>
      <c r="E38" s="245">
        <v>0</v>
      </c>
      <c r="F38" s="157">
        <f t="shared" si="0"/>
        <v>25</v>
      </c>
      <c r="G38" s="11"/>
      <c r="H38" s="11"/>
    </row>
    <row r="39" spans="1:8" s="88" customFormat="1" ht="15" customHeight="1">
      <c r="A39" s="59"/>
      <c r="B39" s="121" t="s">
        <v>3661</v>
      </c>
      <c r="C39" s="245">
        <v>1</v>
      </c>
      <c r="D39" s="245">
        <v>0</v>
      </c>
      <c r="E39" s="245">
        <v>0</v>
      </c>
      <c r="F39" s="157">
        <f t="shared" si="0"/>
        <v>1</v>
      </c>
      <c r="G39" s="11"/>
      <c r="H39" s="11"/>
    </row>
    <row r="40" spans="1:8" s="88" customFormat="1" ht="15" customHeight="1">
      <c r="A40" s="59"/>
      <c r="B40" s="121" t="s">
        <v>3677</v>
      </c>
      <c r="C40" s="245">
        <v>1</v>
      </c>
      <c r="D40" s="245">
        <v>0</v>
      </c>
      <c r="E40" s="245">
        <v>0</v>
      </c>
      <c r="F40" s="157">
        <f t="shared" si="0"/>
        <v>1</v>
      </c>
      <c r="G40" s="11"/>
      <c r="H40" s="11"/>
    </row>
    <row r="41" spans="1:8" s="88" customFormat="1" ht="15" customHeight="1">
      <c r="A41" s="59"/>
      <c r="B41" s="121" t="s">
        <v>3582</v>
      </c>
      <c r="C41" s="128">
        <v>1</v>
      </c>
      <c r="D41" s="128">
        <v>0</v>
      </c>
      <c r="E41" s="128">
        <v>0</v>
      </c>
      <c r="F41" s="157">
        <f t="shared" si="0"/>
        <v>1</v>
      </c>
      <c r="G41" s="11"/>
      <c r="H41" s="11"/>
    </row>
    <row r="42" spans="1:8" s="88" customFormat="1" ht="15" customHeight="1">
      <c r="A42" s="59"/>
      <c r="B42" s="121" t="s">
        <v>3560</v>
      </c>
      <c r="C42" s="128">
        <v>1</v>
      </c>
      <c r="D42" s="128">
        <v>0</v>
      </c>
      <c r="E42" s="128">
        <v>0</v>
      </c>
      <c r="F42" s="157">
        <f t="shared" si="0"/>
        <v>1</v>
      </c>
      <c r="G42" s="11"/>
      <c r="H42" s="11"/>
    </row>
    <row r="43" spans="1:8" s="88" customFormat="1" ht="15" customHeight="1">
      <c r="A43" s="59"/>
      <c r="B43" s="121" t="s">
        <v>3659</v>
      </c>
      <c r="C43" s="128">
        <v>1</v>
      </c>
      <c r="D43" s="128">
        <v>0</v>
      </c>
      <c r="E43" s="128">
        <v>0</v>
      </c>
      <c r="F43" s="157">
        <f t="shared" si="0"/>
        <v>1</v>
      </c>
      <c r="G43" s="11"/>
      <c r="H43" s="11"/>
    </row>
    <row r="44" spans="1:8" s="88" customFormat="1" ht="15" customHeight="1">
      <c r="A44" s="59"/>
      <c r="B44" s="121" t="s">
        <v>3660</v>
      </c>
      <c r="C44" s="128">
        <v>0</v>
      </c>
      <c r="D44" s="128">
        <v>1</v>
      </c>
      <c r="E44" s="128">
        <v>0</v>
      </c>
      <c r="F44" s="157">
        <f t="shared" si="0"/>
        <v>1</v>
      </c>
      <c r="G44" s="11"/>
      <c r="H44" s="11"/>
    </row>
    <row r="45" spans="1:8" s="88" customFormat="1" ht="15" customHeight="1">
      <c r="A45" s="59"/>
      <c r="B45" s="121" t="s">
        <v>3562</v>
      </c>
      <c r="C45" s="128">
        <v>1</v>
      </c>
      <c r="D45" s="128">
        <v>0</v>
      </c>
      <c r="E45" s="128">
        <v>0</v>
      </c>
      <c r="F45" s="157">
        <f t="shared" si="0"/>
        <v>1</v>
      </c>
      <c r="G45" s="11"/>
      <c r="H45" s="11"/>
    </row>
    <row r="46" spans="1:8" s="88" customFormat="1" ht="15" customHeight="1">
      <c r="A46" s="59"/>
      <c r="B46" s="121" t="s">
        <v>3564</v>
      </c>
      <c r="C46" s="128">
        <v>1</v>
      </c>
      <c r="D46" s="128">
        <v>0</v>
      </c>
      <c r="E46" s="128">
        <v>0</v>
      </c>
      <c r="F46" s="157">
        <f t="shared" si="0"/>
        <v>1</v>
      </c>
      <c r="G46" s="11"/>
      <c r="H46" s="11"/>
    </row>
    <row r="47" spans="1:8" s="88" customFormat="1" ht="15" customHeight="1">
      <c r="A47" s="59"/>
      <c r="B47" s="121" t="s">
        <v>3565</v>
      </c>
      <c r="C47" s="128">
        <v>8</v>
      </c>
      <c r="D47" s="128">
        <v>0</v>
      </c>
      <c r="E47" s="128">
        <v>0</v>
      </c>
      <c r="F47" s="157">
        <f t="shared" si="0"/>
        <v>8</v>
      </c>
      <c r="G47" s="11"/>
      <c r="H47" s="11"/>
    </row>
    <row r="48" spans="1:8" s="88" customFormat="1" ht="15" customHeight="1">
      <c r="A48" s="59"/>
      <c r="B48" s="121" t="s">
        <v>3566</v>
      </c>
      <c r="C48" s="128">
        <v>1</v>
      </c>
      <c r="D48" s="128">
        <v>0</v>
      </c>
      <c r="E48" s="128">
        <v>0</v>
      </c>
      <c r="F48" s="157">
        <f t="shared" si="0"/>
        <v>1</v>
      </c>
      <c r="G48" s="11"/>
      <c r="H48" s="11"/>
    </row>
    <row r="49" spans="1:8" s="88" customFormat="1" ht="15" customHeight="1">
      <c r="A49" s="59"/>
      <c r="B49" s="121" t="s">
        <v>3568</v>
      </c>
      <c r="C49" s="128">
        <v>5</v>
      </c>
      <c r="D49" s="128">
        <v>0</v>
      </c>
      <c r="E49" s="128">
        <v>0</v>
      </c>
      <c r="F49" s="157">
        <f t="shared" si="0"/>
        <v>5</v>
      </c>
      <c r="G49" s="11"/>
      <c r="H49" s="11"/>
    </row>
    <row r="50" spans="1:8" s="88" customFormat="1" ht="15" customHeight="1">
      <c r="A50" s="59"/>
      <c r="B50" s="121" t="s">
        <v>3569</v>
      </c>
      <c r="C50" s="128">
        <v>1</v>
      </c>
      <c r="D50" s="128">
        <v>0</v>
      </c>
      <c r="E50" s="128">
        <v>0</v>
      </c>
      <c r="F50" s="157">
        <f t="shared" si="0"/>
        <v>1</v>
      </c>
      <c r="G50" s="11"/>
      <c r="H50" s="11"/>
    </row>
    <row r="51" spans="1:8" s="88" customFormat="1" ht="15" customHeight="1">
      <c r="A51" s="59"/>
      <c r="B51" s="121" t="s">
        <v>3573</v>
      </c>
      <c r="C51" s="128">
        <v>2</v>
      </c>
      <c r="D51" s="128">
        <v>0</v>
      </c>
      <c r="E51" s="128">
        <v>0</v>
      </c>
      <c r="F51" s="157">
        <f t="shared" si="0"/>
        <v>2</v>
      </c>
      <c r="G51" s="11"/>
      <c r="H51" s="11"/>
    </row>
    <row r="52" spans="1:8" s="88" customFormat="1" ht="15" customHeight="1">
      <c r="A52" s="59"/>
      <c r="B52" s="121" t="s">
        <v>3575</v>
      </c>
      <c r="C52" s="128">
        <v>1</v>
      </c>
      <c r="D52" s="128">
        <v>0</v>
      </c>
      <c r="E52" s="128">
        <v>0</v>
      </c>
      <c r="F52" s="157">
        <f t="shared" si="0"/>
        <v>1</v>
      </c>
      <c r="G52" s="11"/>
      <c r="H52" s="11"/>
    </row>
    <row r="53" spans="1:8" s="88" customFormat="1" ht="15" customHeight="1">
      <c r="A53" s="59"/>
      <c r="B53" s="121" t="s">
        <v>3576</v>
      </c>
      <c r="C53" s="128">
        <v>1</v>
      </c>
      <c r="D53" s="128">
        <v>0</v>
      </c>
      <c r="E53" s="128">
        <v>0</v>
      </c>
      <c r="F53" s="157">
        <f t="shared" si="0"/>
        <v>1</v>
      </c>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8"/>
      <c r="B81" s="122"/>
      <c r="C81" s="228"/>
      <c r="D81" s="228"/>
      <c r="E81" s="228"/>
      <c r="F81" s="228"/>
    </row>
    <row r="82" spans="1:6" s="15" customFormat="1" ht="15" customHeight="1">
      <c r="A82" s="90"/>
      <c r="B82" s="226"/>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B18" sqref="B18:E66"/>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3676</v>
      </c>
      <c r="B6" s="336"/>
      <c r="C6" s="9"/>
    </row>
    <row r="7" spans="1:7" s="2" customFormat="1" ht="21.75" customHeight="1">
      <c r="A7" s="51"/>
      <c r="B7" s="337"/>
      <c r="C7" s="339"/>
      <c r="D7" s="339"/>
      <c r="E7" s="339"/>
      <c r="F7" s="139"/>
    </row>
    <row r="8" spans="1:7" s="2" customFormat="1" ht="21.75" customHeight="1">
      <c r="A8" s="52"/>
      <c r="B8" s="338"/>
      <c r="C8" s="45" t="s">
        <v>35</v>
      </c>
      <c r="D8" s="45" t="s">
        <v>36</v>
      </c>
      <c r="E8" s="45" t="s">
        <v>37</v>
      </c>
      <c r="F8" s="45" t="s">
        <v>38</v>
      </c>
    </row>
    <row r="9" spans="1:7" s="8" customFormat="1" ht="26.25" customHeight="1">
      <c r="A9" s="53"/>
      <c r="B9" s="54" t="s">
        <v>38</v>
      </c>
      <c r="C9" s="157">
        <f>SUM(C12:C15)</f>
        <v>363</v>
      </c>
      <c r="D9" s="157">
        <f>SUM(D12:D15)</f>
        <v>3</v>
      </c>
      <c r="E9" s="157">
        <f>SUM(E12:E15)</f>
        <v>1</v>
      </c>
      <c r="F9" s="157">
        <f>SUM(C9:E9)</f>
        <v>367</v>
      </c>
      <c r="G9" s="10"/>
    </row>
    <row r="10" spans="1:7" s="8" customFormat="1" ht="9.9" customHeight="1">
      <c r="A10" s="53"/>
      <c r="B10" s="55"/>
      <c r="C10" s="302"/>
      <c r="D10" s="302"/>
      <c r="E10" s="302"/>
      <c r="F10" s="302"/>
      <c r="G10" s="10"/>
    </row>
    <row r="11" spans="1:7" s="8" customFormat="1" ht="15" customHeight="1">
      <c r="A11" s="53"/>
      <c r="B11" s="55" t="s">
        <v>9</v>
      </c>
      <c r="C11" s="302"/>
      <c r="D11" s="302"/>
      <c r="E11" s="302"/>
      <c r="F11" s="302"/>
      <c r="G11" s="10"/>
    </row>
    <row r="12" spans="1:7" s="8" customFormat="1" ht="15" customHeight="1">
      <c r="A12" s="56"/>
      <c r="B12" s="57" t="s">
        <v>5</v>
      </c>
      <c r="C12" s="244">
        <f>C18+C19+C20</f>
        <v>46</v>
      </c>
      <c r="D12" s="244">
        <f t="shared" ref="D12:E12" si="0">D18+D19+D20</f>
        <v>0</v>
      </c>
      <c r="E12" s="244">
        <f t="shared" si="0"/>
        <v>0</v>
      </c>
      <c r="F12" s="157">
        <f>F18+F19+F20</f>
        <v>46</v>
      </c>
    </row>
    <row r="13" spans="1:7" s="8" customFormat="1" ht="15" customHeight="1">
      <c r="A13" s="56"/>
      <c r="B13" s="57" t="s">
        <v>6</v>
      </c>
      <c r="C13" s="244">
        <f>SUM(C21:C39)</f>
        <v>70</v>
      </c>
      <c r="D13" s="244">
        <f t="shared" ref="D13:E13" si="1">SUM(D21:D39)</f>
        <v>1</v>
      </c>
      <c r="E13" s="244">
        <f t="shared" si="1"/>
        <v>1</v>
      </c>
      <c r="F13" s="157">
        <f>SUM(F21:F39)</f>
        <v>72</v>
      </c>
    </row>
    <row r="14" spans="1:7" s="8" customFormat="1" ht="15" customHeight="1">
      <c r="A14" s="56"/>
      <c r="B14" s="57" t="s">
        <v>44</v>
      </c>
      <c r="C14" s="244">
        <f>SUM(C40:C41)</f>
        <v>17</v>
      </c>
      <c r="D14" s="244">
        <f t="shared" ref="D14:E14" si="2">SUM(D40:D41)</f>
        <v>0</v>
      </c>
      <c r="E14" s="244">
        <f t="shared" si="2"/>
        <v>0</v>
      </c>
      <c r="F14" s="157">
        <f>SUM(F40:F41)</f>
        <v>17</v>
      </c>
    </row>
    <row r="15" spans="1:7" s="8" customFormat="1" ht="15" customHeight="1">
      <c r="A15" s="56"/>
      <c r="B15" s="57" t="s">
        <v>7</v>
      </c>
      <c r="C15" s="244">
        <f>SUM(C42:C88)</f>
        <v>230</v>
      </c>
      <c r="D15" s="244">
        <f t="shared" ref="D15:E15" si="3">SUM(D42:D88)</f>
        <v>2</v>
      </c>
      <c r="E15" s="244">
        <f t="shared" si="3"/>
        <v>0</v>
      </c>
      <c r="F15" s="157">
        <f>SUM(F42:F88)</f>
        <v>232</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3525</v>
      </c>
      <c r="C18" s="206">
        <v>14</v>
      </c>
      <c r="D18" s="206">
        <v>0</v>
      </c>
      <c r="E18" s="206">
        <v>0</v>
      </c>
      <c r="F18" s="157">
        <f t="shared" ref="F18:F66" si="4">SUM(C18:E18)</f>
        <v>14</v>
      </c>
      <c r="G18" s="11"/>
      <c r="H18" s="11"/>
    </row>
    <row r="19" spans="1:8" s="88" customFormat="1" ht="15" customHeight="1">
      <c r="A19" s="62"/>
      <c r="B19" s="62" t="s">
        <v>3526</v>
      </c>
      <c r="C19" s="206">
        <v>1</v>
      </c>
      <c r="D19" s="206">
        <v>0</v>
      </c>
      <c r="E19" s="206">
        <v>0</v>
      </c>
      <c r="F19" s="157">
        <f t="shared" si="4"/>
        <v>1</v>
      </c>
      <c r="G19" s="11"/>
      <c r="H19" s="11"/>
    </row>
    <row r="20" spans="1:8" s="88" customFormat="1" ht="15" customHeight="1">
      <c r="A20" s="62"/>
      <c r="B20" s="62" t="s">
        <v>3529</v>
      </c>
      <c r="C20" s="206">
        <v>31</v>
      </c>
      <c r="D20" s="206">
        <v>0</v>
      </c>
      <c r="E20" s="206">
        <v>0</v>
      </c>
      <c r="F20" s="157">
        <f t="shared" si="4"/>
        <v>31</v>
      </c>
      <c r="G20" s="11"/>
      <c r="H20" s="11"/>
    </row>
    <row r="21" spans="1:8" s="88" customFormat="1" ht="15" customHeight="1">
      <c r="A21" s="62"/>
      <c r="B21" s="62" t="s">
        <v>3530</v>
      </c>
      <c r="C21" s="206">
        <v>4</v>
      </c>
      <c r="D21" s="206">
        <v>0</v>
      </c>
      <c r="E21" s="206">
        <v>0</v>
      </c>
      <c r="F21" s="157">
        <f t="shared" si="4"/>
        <v>4</v>
      </c>
      <c r="G21" s="11"/>
      <c r="H21" s="11"/>
    </row>
    <row r="22" spans="1:8" s="88" customFormat="1" ht="15" customHeight="1">
      <c r="A22" s="62"/>
      <c r="B22" s="62" t="s">
        <v>3531</v>
      </c>
      <c r="C22" s="206">
        <v>4</v>
      </c>
      <c r="D22" s="206">
        <v>0</v>
      </c>
      <c r="E22" s="206">
        <v>0</v>
      </c>
      <c r="F22" s="157">
        <f t="shared" si="4"/>
        <v>4</v>
      </c>
      <c r="G22" s="11"/>
      <c r="H22" s="11"/>
    </row>
    <row r="23" spans="1:8" s="88" customFormat="1" ht="15" customHeight="1">
      <c r="A23" s="62"/>
      <c r="B23" s="62" t="s">
        <v>3532</v>
      </c>
      <c r="C23" s="206">
        <v>11</v>
      </c>
      <c r="D23" s="206">
        <v>0</v>
      </c>
      <c r="E23" s="206">
        <v>0</v>
      </c>
      <c r="F23" s="157">
        <f t="shared" si="4"/>
        <v>11</v>
      </c>
      <c r="G23" s="11"/>
      <c r="H23" s="11"/>
    </row>
    <row r="24" spans="1:8" s="88" customFormat="1" ht="15" customHeight="1">
      <c r="A24" s="62"/>
      <c r="B24" s="62" t="s">
        <v>3533</v>
      </c>
      <c r="C24" s="206">
        <v>3</v>
      </c>
      <c r="D24" s="206">
        <v>0</v>
      </c>
      <c r="E24" s="206">
        <v>1</v>
      </c>
      <c r="F24" s="157">
        <f t="shared" si="4"/>
        <v>4</v>
      </c>
      <c r="G24" s="11"/>
      <c r="H24" s="11"/>
    </row>
    <row r="25" spans="1:8" s="88" customFormat="1" ht="15" customHeight="1">
      <c r="A25" s="62"/>
      <c r="B25" s="62" t="s">
        <v>3534</v>
      </c>
      <c r="C25" s="206">
        <v>3</v>
      </c>
      <c r="D25" s="206">
        <v>0</v>
      </c>
      <c r="E25" s="206">
        <v>0</v>
      </c>
      <c r="F25" s="157">
        <f t="shared" si="4"/>
        <v>3</v>
      </c>
      <c r="G25" s="11"/>
      <c r="H25" s="11"/>
    </row>
    <row r="26" spans="1:8" s="88" customFormat="1" ht="15" customHeight="1">
      <c r="A26" s="62"/>
      <c r="B26" s="62" t="s">
        <v>3535</v>
      </c>
      <c r="C26" s="206">
        <v>2</v>
      </c>
      <c r="D26" s="206">
        <v>0</v>
      </c>
      <c r="E26" s="206">
        <v>0</v>
      </c>
      <c r="F26" s="157">
        <f t="shared" si="4"/>
        <v>2</v>
      </c>
      <c r="G26" s="11"/>
      <c r="H26" s="11"/>
    </row>
    <row r="27" spans="1:8" s="88" customFormat="1" ht="15" customHeight="1">
      <c r="A27" s="62"/>
      <c r="B27" s="62" t="s">
        <v>3536</v>
      </c>
      <c r="C27" s="206">
        <v>2</v>
      </c>
      <c r="D27" s="206">
        <v>0</v>
      </c>
      <c r="E27" s="206">
        <v>0</v>
      </c>
      <c r="F27" s="157">
        <f t="shared" si="4"/>
        <v>2</v>
      </c>
      <c r="G27" s="11"/>
      <c r="H27" s="11"/>
    </row>
    <row r="28" spans="1:8" s="88" customFormat="1" ht="15" customHeight="1">
      <c r="A28" s="62"/>
      <c r="B28" s="62" t="s">
        <v>3537</v>
      </c>
      <c r="C28" s="206">
        <v>8</v>
      </c>
      <c r="D28" s="206">
        <v>0</v>
      </c>
      <c r="E28" s="206">
        <v>0</v>
      </c>
      <c r="F28" s="157">
        <f t="shared" si="4"/>
        <v>8</v>
      </c>
      <c r="G28" s="11"/>
      <c r="H28" s="11"/>
    </row>
    <row r="29" spans="1:8" s="88" customFormat="1" ht="15" customHeight="1">
      <c r="A29" s="62"/>
      <c r="B29" s="62" t="s">
        <v>3538</v>
      </c>
      <c r="C29" s="206">
        <v>3</v>
      </c>
      <c r="D29" s="206">
        <v>0</v>
      </c>
      <c r="E29" s="206">
        <v>0</v>
      </c>
      <c r="F29" s="157">
        <f t="shared" si="4"/>
        <v>3</v>
      </c>
      <c r="G29" s="11"/>
      <c r="H29" s="11"/>
    </row>
    <row r="30" spans="1:8" s="88" customFormat="1" ht="15" customHeight="1">
      <c r="A30" s="62"/>
      <c r="B30" s="62" t="s">
        <v>3540</v>
      </c>
      <c r="C30" s="206">
        <v>9</v>
      </c>
      <c r="D30" s="206">
        <v>1</v>
      </c>
      <c r="E30" s="206">
        <v>0</v>
      </c>
      <c r="F30" s="157">
        <f t="shared" si="4"/>
        <v>10</v>
      </c>
      <c r="G30" s="11"/>
      <c r="H30" s="11"/>
    </row>
    <row r="31" spans="1:8" s="88" customFormat="1" ht="15" customHeight="1">
      <c r="A31" s="62"/>
      <c r="B31" s="62" t="s">
        <v>3578</v>
      </c>
      <c r="C31" s="206">
        <v>1</v>
      </c>
      <c r="D31" s="206">
        <v>0</v>
      </c>
      <c r="E31" s="206">
        <v>0</v>
      </c>
      <c r="F31" s="157">
        <f t="shared" si="4"/>
        <v>1</v>
      </c>
      <c r="G31" s="11"/>
      <c r="H31" s="11"/>
    </row>
    <row r="32" spans="1:8" s="88" customFormat="1" ht="15" customHeight="1">
      <c r="A32" s="62"/>
      <c r="B32" s="62" t="s">
        <v>3541</v>
      </c>
      <c r="C32" s="206">
        <v>1</v>
      </c>
      <c r="D32" s="206">
        <v>0</v>
      </c>
      <c r="E32" s="206">
        <v>0</v>
      </c>
      <c r="F32" s="157">
        <f t="shared" si="4"/>
        <v>1</v>
      </c>
      <c r="G32" s="11"/>
      <c r="H32" s="11"/>
    </row>
    <row r="33" spans="1:8" s="88" customFormat="1" ht="15" customHeight="1">
      <c r="A33" s="62"/>
      <c r="B33" s="62" t="s">
        <v>3542</v>
      </c>
      <c r="C33" s="206">
        <v>1</v>
      </c>
      <c r="D33" s="206">
        <v>0</v>
      </c>
      <c r="E33" s="206">
        <v>0</v>
      </c>
      <c r="F33" s="157">
        <f t="shared" si="4"/>
        <v>1</v>
      </c>
      <c r="G33" s="11"/>
      <c r="H33" s="11"/>
    </row>
    <row r="34" spans="1:8" s="88" customFormat="1" ht="15" customHeight="1">
      <c r="A34" s="62"/>
      <c r="B34" s="62" t="s">
        <v>3543</v>
      </c>
      <c r="C34" s="206">
        <v>4</v>
      </c>
      <c r="D34" s="206">
        <v>0</v>
      </c>
      <c r="E34" s="206">
        <v>0</v>
      </c>
      <c r="F34" s="157">
        <f t="shared" si="4"/>
        <v>4</v>
      </c>
      <c r="G34" s="11"/>
      <c r="H34" s="11"/>
    </row>
    <row r="35" spans="1:8" s="88" customFormat="1" ht="15" customHeight="1">
      <c r="A35" s="62"/>
      <c r="B35" s="62" t="s">
        <v>3544</v>
      </c>
      <c r="C35" s="206">
        <v>4</v>
      </c>
      <c r="D35" s="206">
        <v>0</v>
      </c>
      <c r="E35" s="206">
        <v>0</v>
      </c>
      <c r="F35" s="157">
        <f t="shared" si="4"/>
        <v>4</v>
      </c>
      <c r="G35" s="11"/>
      <c r="H35" s="11"/>
    </row>
    <row r="36" spans="1:8" s="88" customFormat="1" ht="15" customHeight="1">
      <c r="A36" s="62"/>
      <c r="B36" s="62" t="s">
        <v>3546</v>
      </c>
      <c r="C36" s="206">
        <v>2</v>
      </c>
      <c r="D36" s="206">
        <v>0</v>
      </c>
      <c r="E36" s="206">
        <v>0</v>
      </c>
      <c r="F36" s="157">
        <f t="shared" si="4"/>
        <v>2</v>
      </c>
      <c r="G36" s="11"/>
      <c r="H36" s="11"/>
    </row>
    <row r="37" spans="1:8" s="88" customFormat="1" ht="15" customHeight="1">
      <c r="A37" s="62"/>
      <c r="B37" s="62" t="s">
        <v>3579</v>
      </c>
      <c r="C37" s="206">
        <v>1</v>
      </c>
      <c r="D37" s="206">
        <v>0</v>
      </c>
      <c r="E37" s="206">
        <v>0</v>
      </c>
      <c r="F37" s="157">
        <f t="shared" si="4"/>
        <v>1</v>
      </c>
      <c r="G37" s="11"/>
      <c r="H37" s="11"/>
    </row>
    <row r="38" spans="1:8" s="88" customFormat="1" ht="15" customHeight="1">
      <c r="A38" s="62"/>
      <c r="B38" s="62" t="s">
        <v>3548</v>
      </c>
      <c r="C38" s="206">
        <v>3</v>
      </c>
      <c r="D38" s="206">
        <v>0</v>
      </c>
      <c r="E38" s="206">
        <v>0</v>
      </c>
      <c r="F38" s="157">
        <f t="shared" si="4"/>
        <v>3</v>
      </c>
      <c r="G38" s="11"/>
      <c r="H38" s="11"/>
    </row>
    <row r="39" spans="1:8" s="88" customFormat="1" ht="15" customHeight="1">
      <c r="A39" s="62"/>
      <c r="B39" s="62" t="s">
        <v>3549</v>
      </c>
      <c r="C39" s="206">
        <v>4</v>
      </c>
      <c r="D39" s="206">
        <v>0</v>
      </c>
      <c r="E39" s="206">
        <v>0</v>
      </c>
      <c r="F39" s="157">
        <f t="shared" si="4"/>
        <v>4</v>
      </c>
      <c r="G39" s="11"/>
      <c r="H39" s="11"/>
    </row>
    <row r="40" spans="1:8" s="88" customFormat="1" ht="15" customHeight="1">
      <c r="A40" s="62"/>
      <c r="B40" s="62" t="s">
        <v>3551</v>
      </c>
      <c r="C40" s="206">
        <v>11</v>
      </c>
      <c r="D40" s="206">
        <v>0</v>
      </c>
      <c r="E40" s="206">
        <v>0</v>
      </c>
      <c r="F40" s="157">
        <f t="shared" si="4"/>
        <v>11</v>
      </c>
      <c r="G40" s="11"/>
      <c r="H40" s="11"/>
    </row>
    <row r="41" spans="1:8" s="88" customFormat="1" ht="15" customHeight="1">
      <c r="A41" s="62"/>
      <c r="B41" s="62" t="s">
        <v>3552</v>
      </c>
      <c r="C41" s="206">
        <v>6</v>
      </c>
      <c r="D41" s="206">
        <v>0</v>
      </c>
      <c r="E41" s="206">
        <v>0</v>
      </c>
      <c r="F41" s="157">
        <f t="shared" si="4"/>
        <v>6</v>
      </c>
      <c r="G41" s="11"/>
      <c r="H41" s="11"/>
    </row>
    <row r="42" spans="1:8" s="88" customFormat="1" ht="15" customHeight="1">
      <c r="A42" s="62"/>
      <c r="B42" s="62" t="s">
        <v>3553</v>
      </c>
      <c r="C42" s="206">
        <v>13</v>
      </c>
      <c r="D42" s="206">
        <v>1</v>
      </c>
      <c r="E42" s="206">
        <v>0</v>
      </c>
      <c r="F42" s="157">
        <f t="shared" si="4"/>
        <v>14</v>
      </c>
      <c r="G42" s="11"/>
      <c r="H42" s="11"/>
    </row>
    <row r="43" spans="1:8" s="88" customFormat="1" ht="15" customHeight="1">
      <c r="A43" s="62"/>
      <c r="B43" s="62" t="s">
        <v>3554</v>
      </c>
      <c r="C43" s="206">
        <v>30</v>
      </c>
      <c r="D43" s="206">
        <v>1</v>
      </c>
      <c r="E43" s="206">
        <v>0</v>
      </c>
      <c r="F43" s="157">
        <f t="shared" si="4"/>
        <v>31</v>
      </c>
      <c r="G43" s="11"/>
      <c r="H43" s="11"/>
    </row>
    <row r="44" spans="1:8" s="88" customFormat="1" ht="15" customHeight="1">
      <c r="A44" s="62"/>
      <c r="B44" s="62" t="s">
        <v>3555</v>
      </c>
      <c r="C44" s="206">
        <v>4</v>
      </c>
      <c r="D44" s="206">
        <v>0</v>
      </c>
      <c r="E44" s="206">
        <v>0</v>
      </c>
      <c r="F44" s="157">
        <f t="shared" si="4"/>
        <v>4</v>
      </c>
      <c r="G44" s="11"/>
      <c r="H44" s="11"/>
    </row>
    <row r="45" spans="1:8" s="88" customFormat="1" ht="15" customHeight="1">
      <c r="A45" s="62"/>
      <c r="B45" s="62" t="s">
        <v>3556</v>
      </c>
      <c r="C45" s="206">
        <v>1</v>
      </c>
      <c r="D45" s="206">
        <v>0</v>
      </c>
      <c r="E45" s="206">
        <v>0</v>
      </c>
      <c r="F45" s="157">
        <f t="shared" si="4"/>
        <v>1</v>
      </c>
      <c r="G45" s="11"/>
      <c r="H45" s="11"/>
    </row>
    <row r="46" spans="1:8" s="88" customFormat="1" ht="15" customHeight="1">
      <c r="A46" s="62"/>
      <c r="B46" s="62" t="s">
        <v>3557</v>
      </c>
      <c r="C46" s="206">
        <v>3</v>
      </c>
      <c r="D46" s="206">
        <v>0</v>
      </c>
      <c r="E46" s="206">
        <v>0</v>
      </c>
      <c r="F46" s="157">
        <f t="shared" si="4"/>
        <v>3</v>
      </c>
      <c r="G46" s="11"/>
      <c r="H46" s="11"/>
    </row>
    <row r="47" spans="1:8" s="88" customFormat="1" ht="15" customHeight="1">
      <c r="A47" s="62"/>
      <c r="B47" s="62" t="s">
        <v>3558</v>
      </c>
      <c r="C47" s="206">
        <v>1</v>
      </c>
      <c r="D47" s="206">
        <v>0</v>
      </c>
      <c r="E47" s="206">
        <v>0</v>
      </c>
      <c r="F47" s="157">
        <f t="shared" si="4"/>
        <v>1</v>
      </c>
      <c r="G47" s="11"/>
      <c r="H47" s="11"/>
    </row>
    <row r="48" spans="1:8" s="88" customFormat="1" ht="15" customHeight="1">
      <c r="A48" s="62"/>
      <c r="B48" s="62" t="s">
        <v>3559</v>
      </c>
      <c r="C48" s="206">
        <v>18</v>
      </c>
      <c r="D48" s="206">
        <v>0</v>
      </c>
      <c r="E48" s="206">
        <v>0</v>
      </c>
      <c r="F48" s="157">
        <f t="shared" si="4"/>
        <v>18</v>
      </c>
      <c r="G48" s="11"/>
      <c r="H48" s="11"/>
    </row>
    <row r="49" spans="1:8" s="88" customFormat="1" ht="15" customHeight="1">
      <c r="A49" s="62"/>
      <c r="B49" s="62" t="s">
        <v>3580</v>
      </c>
      <c r="C49" s="206">
        <v>1</v>
      </c>
      <c r="D49" s="206">
        <v>0</v>
      </c>
      <c r="E49" s="206">
        <v>0</v>
      </c>
      <c r="F49" s="157">
        <f t="shared" si="4"/>
        <v>1</v>
      </c>
      <c r="G49" s="11"/>
      <c r="H49" s="11"/>
    </row>
    <row r="50" spans="1:8" s="88" customFormat="1" ht="15" customHeight="1">
      <c r="A50" s="62"/>
      <c r="B50" s="62" t="s">
        <v>3581</v>
      </c>
      <c r="C50" s="206">
        <v>1</v>
      </c>
      <c r="D50" s="206">
        <v>0</v>
      </c>
      <c r="E50" s="206">
        <v>0</v>
      </c>
      <c r="F50" s="157">
        <f t="shared" si="4"/>
        <v>1</v>
      </c>
      <c r="G50" s="11"/>
      <c r="H50" s="11"/>
    </row>
    <row r="51" spans="1:8" s="88" customFormat="1" ht="15" customHeight="1">
      <c r="A51" s="62"/>
      <c r="B51" s="62" t="s">
        <v>3661</v>
      </c>
      <c r="C51" s="307">
        <v>1</v>
      </c>
      <c r="D51" s="307">
        <v>0</v>
      </c>
      <c r="E51" s="307">
        <v>0</v>
      </c>
      <c r="F51" s="157">
        <f t="shared" si="4"/>
        <v>1</v>
      </c>
      <c r="G51" s="11"/>
      <c r="H51" s="11"/>
    </row>
    <row r="52" spans="1:8" s="88" customFormat="1" ht="15" customHeight="1">
      <c r="A52" s="62"/>
      <c r="B52" s="62" t="s">
        <v>3582</v>
      </c>
      <c r="C52" s="307">
        <v>2</v>
      </c>
      <c r="D52" s="307">
        <v>0</v>
      </c>
      <c r="E52" s="307">
        <v>0</v>
      </c>
      <c r="F52" s="157">
        <f t="shared" si="4"/>
        <v>2</v>
      </c>
      <c r="G52" s="11"/>
      <c r="H52" s="11"/>
    </row>
    <row r="53" spans="1:8" s="88" customFormat="1" ht="15" customHeight="1">
      <c r="A53" s="62"/>
      <c r="B53" s="62" t="s">
        <v>3660</v>
      </c>
      <c r="C53" s="307">
        <v>1</v>
      </c>
      <c r="D53" s="307">
        <v>0</v>
      </c>
      <c r="E53" s="307">
        <v>0</v>
      </c>
      <c r="F53" s="157">
        <f t="shared" si="4"/>
        <v>1</v>
      </c>
      <c r="G53" s="11"/>
      <c r="H53" s="11"/>
    </row>
    <row r="54" spans="1:8" s="88" customFormat="1" ht="15" customHeight="1">
      <c r="A54" s="62"/>
      <c r="B54" s="62" t="s">
        <v>3563</v>
      </c>
      <c r="C54" s="307">
        <v>20</v>
      </c>
      <c r="D54" s="307">
        <v>0</v>
      </c>
      <c r="E54" s="307">
        <v>0</v>
      </c>
      <c r="F54" s="157">
        <f t="shared" si="4"/>
        <v>20</v>
      </c>
      <c r="G54" s="11"/>
      <c r="H54" s="11"/>
    </row>
    <row r="55" spans="1:8" s="88" customFormat="1" ht="15" customHeight="1">
      <c r="A55" s="62"/>
      <c r="B55" s="62" t="s">
        <v>3564</v>
      </c>
      <c r="C55" s="307">
        <v>1</v>
      </c>
      <c r="D55" s="307">
        <v>0</v>
      </c>
      <c r="E55" s="307">
        <v>0</v>
      </c>
      <c r="F55" s="157">
        <f t="shared" si="4"/>
        <v>1</v>
      </c>
      <c r="G55" s="11"/>
      <c r="H55" s="11"/>
    </row>
    <row r="56" spans="1:8" s="88" customFormat="1" ht="15" customHeight="1">
      <c r="A56" s="62"/>
      <c r="B56" s="62" t="s">
        <v>3565</v>
      </c>
      <c r="C56" s="307">
        <v>15</v>
      </c>
      <c r="D56" s="307">
        <v>0</v>
      </c>
      <c r="E56" s="307">
        <v>0</v>
      </c>
      <c r="F56" s="157">
        <f t="shared" si="4"/>
        <v>15</v>
      </c>
      <c r="G56" s="11"/>
      <c r="H56" s="11"/>
    </row>
    <row r="57" spans="1:8" s="88" customFormat="1" ht="15" customHeight="1">
      <c r="A57" s="62"/>
      <c r="B57" s="62" t="s">
        <v>3566</v>
      </c>
      <c r="C57" s="95">
        <v>2</v>
      </c>
      <c r="D57" s="95">
        <v>0</v>
      </c>
      <c r="E57" s="95">
        <v>0</v>
      </c>
      <c r="F57" s="157">
        <f t="shared" si="4"/>
        <v>2</v>
      </c>
      <c r="G57" s="11"/>
      <c r="H57" s="11"/>
    </row>
    <row r="58" spans="1:8" s="88" customFormat="1" ht="15" customHeight="1">
      <c r="A58" s="62"/>
      <c r="B58" s="62" t="s">
        <v>3567</v>
      </c>
      <c r="C58" s="95">
        <v>25</v>
      </c>
      <c r="D58" s="95">
        <v>0</v>
      </c>
      <c r="E58" s="95">
        <v>0</v>
      </c>
      <c r="F58" s="157">
        <f t="shared" si="4"/>
        <v>25</v>
      </c>
      <c r="G58" s="11"/>
      <c r="H58" s="11"/>
    </row>
    <row r="59" spans="1:8" s="88" customFormat="1" ht="15" customHeight="1">
      <c r="A59" s="62"/>
      <c r="B59" s="62" t="s">
        <v>3568</v>
      </c>
      <c r="C59" s="95">
        <v>21</v>
      </c>
      <c r="D59" s="95">
        <v>0</v>
      </c>
      <c r="E59" s="95">
        <v>0</v>
      </c>
      <c r="F59" s="157">
        <f t="shared" si="4"/>
        <v>21</v>
      </c>
      <c r="G59" s="11"/>
      <c r="H59" s="11"/>
    </row>
    <row r="60" spans="1:8" s="88" customFormat="1" ht="15" customHeight="1">
      <c r="A60" s="62"/>
      <c r="B60" s="62" t="s">
        <v>3569</v>
      </c>
      <c r="C60" s="95">
        <v>30</v>
      </c>
      <c r="D60" s="95">
        <v>0</v>
      </c>
      <c r="E60" s="95">
        <v>0</v>
      </c>
      <c r="F60" s="157">
        <f t="shared" si="4"/>
        <v>30</v>
      </c>
      <c r="G60" s="11"/>
      <c r="H60" s="11"/>
    </row>
    <row r="61" spans="1:8" s="88" customFormat="1" ht="15" customHeight="1">
      <c r="A61" s="62"/>
      <c r="B61" s="62" t="s">
        <v>3570</v>
      </c>
      <c r="C61" s="95">
        <v>12</v>
      </c>
      <c r="D61" s="95">
        <v>0</v>
      </c>
      <c r="E61" s="95">
        <v>0</v>
      </c>
      <c r="F61" s="157">
        <f t="shared" si="4"/>
        <v>12</v>
      </c>
      <c r="G61" s="11"/>
      <c r="H61" s="11"/>
    </row>
    <row r="62" spans="1:8" s="88" customFormat="1" ht="15" customHeight="1">
      <c r="A62" s="62"/>
      <c r="B62" s="62" t="s">
        <v>3571</v>
      </c>
      <c r="C62" s="95">
        <v>17</v>
      </c>
      <c r="D62" s="95">
        <v>0</v>
      </c>
      <c r="E62" s="95">
        <v>0</v>
      </c>
      <c r="F62" s="157">
        <f t="shared" si="4"/>
        <v>17</v>
      </c>
      <c r="G62" s="11"/>
      <c r="H62" s="11"/>
    </row>
    <row r="63" spans="1:8" s="88" customFormat="1" ht="15" customHeight="1">
      <c r="A63" s="62"/>
      <c r="B63" s="62" t="s">
        <v>3572</v>
      </c>
      <c r="C63" s="95">
        <v>1</v>
      </c>
      <c r="D63" s="95">
        <v>0</v>
      </c>
      <c r="E63" s="95">
        <v>0</v>
      </c>
      <c r="F63" s="157">
        <f t="shared" si="4"/>
        <v>1</v>
      </c>
      <c r="G63" s="11"/>
      <c r="H63" s="11"/>
    </row>
    <row r="64" spans="1:8" s="88" customFormat="1" ht="15" customHeight="1">
      <c r="A64" s="62"/>
      <c r="B64" s="62" t="s">
        <v>3573</v>
      </c>
      <c r="C64" s="95">
        <v>6</v>
      </c>
      <c r="D64" s="95">
        <v>0</v>
      </c>
      <c r="E64" s="95">
        <v>0</v>
      </c>
      <c r="F64" s="157">
        <f t="shared" si="4"/>
        <v>6</v>
      </c>
      <c r="G64" s="11"/>
      <c r="H64" s="11"/>
    </row>
    <row r="65" spans="1:8" s="88" customFormat="1" ht="15" customHeight="1">
      <c r="A65" s="62"/>
      <c r="B65" s="62" t="s">
        <v>3575</v>
      </c>
      <c r="C65" s="95">
        <v>1</v>
      </c>
      <c r="D65" s="95">
        <v>0</v>
      </c>
      <c r="E65" s="95">
        <v>0</v>
      </c>
      <c r="F65" s="157">
        <f t="shared" si="4"/>
        <v>1</v>
      </c>
      <c r="G65" s="11"/>
      <c r="H65" s="11"/>
    </row>
    <row r="66" spans="1:8" s="88" customFormat="1" ht="15" customHeight="1">
      <c r="A66" s="62"/>
      <c r="B66" s="62" t="s">
        <v>3576</v>
      </c>
      <c r="C66" s="95">
        <v>3</v>
      </c>
      <c r="D66" s="95">
        <v>0</v>
      </c>
      <c r="E66" s="95">
        <v>0</v>
      </c>
      <c r="F66" s="157">
        <f t="shared" si="4"/>
        <v>3</v>
      </c>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C47" sqref="C47"/>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7" t="s">
        <v>33</v>
      </c>
      <c r="B1" s="328"/>
      <c r="C1" s="340"/>
      <c r="D1" s="340"/>
      <c r="E1" s="1"/>
      <c r="G1" s="330" t="s">
        <v>102</v>
      </c>
      <c r="H1" s="33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5" t="s">
        <v>3676</v>
      </c>
      <c r="B6" s="336"/>
      <c r="C6" s="9"/>
      <c r="D6" s="9"/>
    </row>
    <row r="7" spans="1:13" s="67" customFormat="1" ht="21.9" customHeight="1">
      <c r="A7" s="337"/>
      <c r="B7" s="339"/>
      <c r="C7" s="339"/>
      <c r="D7" s="339"/>
      <c r="E7" s="130"/>
    </row>
    <row r="8" spans="1:13" s="67" customFormat="1" ht="21.9" customHeight="1">
      <c r="A8" s="342"/>
      <c r="B8" s="45" t="s">
        <v>35</v>
      </c>
      <c r="C8" s="45" t="s">
        <v>36</v>
      </c>
      <c r="D8" s="45" t="s">
        <v>37</v>
      </c>
      <c r="E8" s="45" t="s">
        <v>38</v>
      </c>
    </row>
    <row r="9" spans="1:13" s="34" customFormat="1" ht="27" customHeight="1">
      <c r="A9" s="72" t="s">
        <v>38</v>
      </c>
      <c r="B9" s="134">
        <f>SUM(B10:B21)</f>
        <v>3908</v>
      </c>
      <c r="C9" s="134">
        <f>SUM(C10:C21)</f>
        <v>38</v>
      </c>
      <c r="D9" s="134">
        <f>SUM(D10:D21)</f>
        <v>5</v>
      </c>
      <c r="E9" s="134">
        <f>SUM(E10:E21)</f>
        <v>3951</v>
      </c>
      <c r="F9" s="33"/>
      <c r="G9" s="33"/>
      <c r="H9" s="33"/>
      <c r="I9" s="33"/>
      <c r="J9" s="33"/>
      <c r="K9" s="33"/>
      <c r="L9" s="33"/>
      <c r="M9" s="33"/>
    </row>
    <row r="10" spans="1:13" ht="15" customHeight="1">
      <c r="A10" s="73" t="s">
        <v>3247</v>
      </c>
      <c r="B10" s="317">
        <v>46</v>
      </c>
      <c r="C10" s="317">
        <v>1</v>
      </c>
      <c r="D10" s="317">
        <v>0</v>
      </c>
      <c r="E10" s="114">
        <f>SUM(B10:D10)</f>
        <v>47</v>
      </c>
      <c r="F10" s="317"/>
      <c r="G10" s="238"/>
      <c r="H10" s="238"/>
      <c r="I10" s="238"/>
      <c r="J10" s="35"/>
      <c r="K10" s="35"/>
      <c r="L10" s="35"/>
      <c r="M10" s="35"/>
    </row>
    <row r="11" spans="1:13" ht="15" customHeight="1">
      <c r="A11" s="73" t="s">
        <v>3248</v>
      </c>
      <c r="B11" s="317">
        <v>264</v>
      </c>
      <c r="C11" s="317">
        <v>1</v>
      </c>
      <c r="D11" s="317">
        <v>1</v>
      </c>
      <c r="E11" s="114">
        <f t="shared" ref="E11:E21" si="0">SUM(B11:D11)</f>
        <v>266</v>
      </c>
      <c r="F11" s="317"/>
      <c r="G11" s="238"/>
      <c r="H11" s="238"/>
      <c r="I11" s="238"/>
      <c r="J11" s="35"/>
      <c r="K11" s="35"/>
      <c r="L11" s="35"/>
      <c r="M11" s="35"/>
    </row>
    <row r="12" spans="1:13" ht="15" customHeight="1">
      <c r="A12" s="73" t="s">
        <v>3249</v>
      </c>
      <c r="B12" s="317">
        <v>327</v>
      </c>
      <c r="C12" s="317">
        <v>1</v>
      </c>
      <c r="D12" s="317">
        <v>0</v>
      </c>
      <c r="E12" s="114">
        <f t="shared" si="0"/>
        <v>328</v>
      </c>
      <c r="F12" s="317"/>
      <c r="G12" s="238"/>
      <c r="H12" s="238"/>
      <c r="I12" s="238"/>
      <c r="J12" s="35"/>
      <c r="K12" s="35"/>
      <c r="L12" s="35"/>
      <c r="M12" s="35"/>
    </row>
    <row r="13" spans="1:13" ht="15" customHeight="1">
      <c r="A13" s="73" t="s">
        <v>3250</v>
      </c>
      <c r="B13" s="317">
        <v>380</v>
      </c>
      <c r="C13" s="317">
        <v>3</v>
      </c>
      <c r="D13" s="317">
        <v>0</v>
      </c>
      <c r="E13" s="114">
        <f t="shared" si="0"/>
        <v>383</v>
      </c>
      <c r="F13" s="317"/>
      <c r="G13" s="238"/>
      <c r="H13" s="238"/>
      <c r="I13" s="238"/>
      <c r="J13" s="35"/>
      <c r="K13" s="35"/>
      <c r="L13" s="35"/>
      <c r="M13" s="35"/>
    </row>
    <row r="14" spans="1:13" ht="15" customHeight="1">
      <c r="A14" s="73" t="s">
        <v>3251</v>
      </c>
      <c r="B14" s="317">
        <v>507</v>
      </c>
      <c r="C14" s="317">
        <v>3</v>
      </c>
      <c r="D14" s="317">
        <v>0</v>
      </c>
      <c r="E14" s="114">
        <f t="shared" si="0"/>
        <v>510</v>
      </c>
      <c r="F14" s="317"/>
      <c r="G14" s="238"/>
      <c r="H14" s="238"/>
      <c r="I14" s="238"/>
      <c r="J14" s="35"/>
      <c r="K14" s="35"/>
      <c r="L14" s="35"/>
      <c r="M14" s="35"/>
    </row>
    <row r="15" spans="1:13" ht="15" customHeight="1">
      <c r="A15" s="73" t="s">
        <v>3252</v>
      </c>
      <c r="B15" s="317">
        <v>565</v>
      </c>
      <c r="C15" s="317">
        <v>6</v>
      </c>
      <c r="D15" s="317">
        <v>0</v>
      </c>
      <c r="E15" s="114">
        <f t="shared" si="0"/>
        <v>571</v>
      </c>
      <c r="F15" s="317"/>
      <c r="G15" s="238"/>
      <c r="H15" s="238"/>
      <c r="I15" s="238"/>
      <c r="J15" s="35"/>
      <c r="K15" s="35"/>
      <c r="L15" s="35"/>
      <c r="M15" s="35"/>
    </row>
    <row r="16" spans="1:13" ht="15" customHeight="1">
      <c r="A16" s="73" t="s">
        <v>3253</v>
      </c>
      <c r="B16" s="317">
        <v>600</v>
      </c>
      <c r="C16" s="317">
        <v>5</v>
      </c>
      <c r="D16" s="317">
        <v>1</v>
      </c>
      <c r="E16" s="114">
        <f t="shared" si="0"/>
        <v>606</v>
      </c>
      <c r="F16" s="317"/>
      <c r="G16" s="238"/>
      <c r="H16" s="238"/>
      <c r="I16" s="238"/>
      <c r="J16" s="35"/>
      <c r="K16" s="35"/>
      <c r="L16" s="35"/>
      <c r="M16" s="35"/>
    </row>
    <row r="17" spans="1:13" ht="15" customHeight="1">
      <c r="A17" s="73" t="s">
        <v>3254</v>
      </c>
      <c r="B17" s="317">
        <v>536</v>
      </c>
      <c r="C17" s="317">
        <v>7</v>
      </c>
      <c r="D17" s="317">
        <v>1</v>
      </c>
      <c r="E17" s="114">
        <f t="shared" si="0"/>
        <v>544</v>
      </c>
      <c r="F17" s="317"/>
      <c r="G17" s="238"/>
      <c r="H17" s="238"/>
      <c r="I17" s="238"/>
      <c r="J17" s="35"/>
      <c r="K17" s="35"/>
      <c r="L17" s="35"/>
      <c r="M17" s="35"/>
    </row>
    <row r="18" spans="1:13" ht="15" customHeight="1">
      <c r="A18" s="73" t="s">
        <v>3255</v>
      </c>
      <c r="B18" s="317">
        <v>418</v>
      </c>
      <c r="C18" s="317">
        <v>9</v>
      </c>
      <c r="D18" s="317">
        <v>1</v>
      </c>
      <c r="E18" s="114">
        <f t="shared" si="0"/>
        <v>428</v>
      </c>
      <c r="F18" s="317"/>
      <c r="G18" s="238"/>
      <c r="H18" s="238"/>
      <c r="I18" s="238"/>
      <c r="J18" s="35"/>
      <c r="K18" s="35"/>
      <c r="L18" s="35"/>
      <c r="M18" s="35"/>
    </row>
    <row r="19" spans="1:13" ht="15" customHeight="1">
      <c r="A19" s="73" t="s">
        <v>3256</v>
      </c>
      <c r="B19" s="317">
        <v>220</v>
      </c>
      <c r="C19" s="317">
        <v>1</v>
      </c>
      <c r="D19" s="317">
        <v>0</v>
      </c>
      <c r="E19" s="114">
        <f t="shared" si="0"/>
        <v>221</v>
      </c>
      <c r="F19" s="317"/>
      <c r="G19" s="238"/>
      <c r="H19" s="238"/>
      <c r="I19" s="238"/>
      <c r="J19" s="35"/>
      <c r="K19" s="35"/>
      <c r="L19" s="35"/>
      <c r="M19" s="35"/>
    </row>
    <row r="20" spans="1:13" ht="15" customHeight="1">
      <c r="A20" s="73" t="s">
        <v>3428</v>
      </c>
      <c r="B20" s="317">
        <v>25</v>
      </c>
      <c r="C20" s="317">
        <v>1</v>
      </c>
      <c r="D20" s="317">
        <v>1</v>
      </c>
      <c r="E20" s="114">
        <f t="shared" si="0"/>
        <v>27</v>
      </c>
      <c r="F20" s="317"/>
      <c r="G20" s="238"/>
      <c r="H20" s="238"/>
      <c r="I20" s="238"/>
      <c r="J20" s="35"/>
      <c r="K20" s="35"/>
      <c r="L20" s="35"/>
      <c r="M20" s="35"/>
    </row>
    <row r="21" spans="1:13" ht="15" customHeight="1">
      <c r="A21" s="73" t="s">
        <v>3668</v>
      </c>
      <c r="B21" s="135">
        <v>20</v>
      </c>
      <c r="C21" s="135">
        <v>0</v>
      </c>
      <c r="D21" s="135">
        <v>0</v>
      </c>
      <c r="E21" s="114">
        <f t="shared" si="0"/>
        <v>20</v>
      </c>
      <c r="F21" s="135"/>
      <c r="G21" s="313"/>
      <c r="H21" s="314"/>
      <c r="I21" s="314"/>
      <c r="J21" s="35"/>
      <c r="K21" s="35"/>
      <c r="L21" s="35"/>
      <c r="M21" s="35"/>
    </row>
    <row r="22" spans="1:13" s="34" customFormat="1" ht="12" customHeight="1">
      <c r="A22" s="74"/>
      <c r="B22" s="136"/>
      <c r="C22" s="136"/>
      <c r="D22" s="136"/>
      <c r="E22" s="114"/>
      <c r="G22" s="315"/>
      <c r="H22" s="314"/>
      <c r="I22" s="314"/>
      <c r="J22" s="35"/>
      <c r="K22" s="35"/>
      <c r="L22" s="35"/>
      <c r="M22" s="35"/>
    </row>
    <row r="23" spans="1:13" ht="15" customHeight="1">
      <c r="A23" s="75" t="s">
        <v>51</v>
      </c>
      <c r="B23" s="134">
        <f>SUM(B24:B34)</f>
        <v>2747</v>
      </c>
      <c r="C23" s="134">
        <f>SUM(C24:C34)</f>
        <v>33</v>
      </c>
      <c r="D23" s="134">
        <f>SUM(D24:D34)</f>
        <v>4</v>
      </c>
      <c r="E23" s="134">
        <f>SUM(E24:E35)</f>
        <v>2795</v>
      </c>
      <c r="G23" s="314"/>
      <c r="H23" s="314"/>
      <c r="I23" s="314"/>
      <c r="J23" s="35"/>
      <c r="K23" s="35"/>
      <c r="L23" s="35"/>
      <c r="M23" s="35"/>
    </row>
    <row r="24" spans="1:13" ht="15" customHeight="1">
      <c r="A24" s="73" t="s">
        <v>3247</v>
      </c>
      <c r="B24" s="317">
        <v>35</v>
      </c>
      <c r="C24" s="317">
        <v>1</v>
      </c>
      <c r="D24" s="317">
        <v>0</v>
      </c>
      <c r="E24" s="114">
        <f t="shared" ref="E24:E35" si="1">SUM(B24:D24)</f>
        <v>36</v>
      </c>
      <c r="G24" s="316"/>
      <c r="H24" s="314"/>
      <c r="I24" s="314"/>
      <c r="J24" s="35"/>
      <c r="K24" s="35"/>
      <c r="L24" s="35"/>
      <c r="M24" s="35"/>
    </row>
    <row r="25" spans="1:13" ht="15" customHeight="1">
      <c r="A25" s="73" t="s">
        <v>3248</v>
      </c>
      <c r="B25" s="317">
        <v>200</v>
      </c>
      <c r="C25" s="317">
        <v>1</v>
      </c>
      <c r="D25" s="317">
        <v>1</v>
      </c>
      <c r="E25" s="114">
        <f t="shared" si="1"/>
        <v>202</v>
      </c>
      <c r="G25" s="316"/>
      <c r="H25" s="314"/>
      <c r="I25" s="314"/>
      <c r="J25" s="35"/>
      <c r="K25" s="35"/>
      <c r="L25" s="35"/>
      <c r="M25" s="35"/>
    </row>
    <row r="26" spans="1:13" ht="15" customHeight="1">
      <c r="A26" s="73" t="s">
        <v>3249</v>
      </c>
      <c r="B26" s="317">
        <v>234</v>
      </c>
      <c r="C26" s="317">
        <v>1</v>
      </c>
      <c r="D26" s="317">
        <v>0</v>
      </c>
      <c r="E26" s="114">
        <f t="shared" si="1"/>
        <v>235</v>
      </c>
      <c r="G26" s="316"/>
      <c r="H26" s="314"/>
      <c r="I26" s="314"/>
      <c r="J26" s="35"/>
      <c r="K26" s="35"/>
      <c r="L26" s="35"/>
      <c r="M26" s="35"/>
    </row>
    <row r="27" spans="1:13" ht="15" customHeight="1">
      <c r="A27" s="73" t="s">
        <v>3250</v>
      </c>
      <c r="B27" s="317">
        <v>289</v>
      </c>
      <c r="C27" s="317">
        <v>3</v>
      </c>
      <c r="D27" s="317">
        <v>0</v>
      </c>
      <c r="E27" s="114">
        <f t="shared" si="1"/>
        <v>292</v>
      </c>
      <c r="G27" s="316"/>
      <c r="H27" s="314"/>
      <c r="I27" s="314"/>
      <c r="J27" s="35"/>
      <c r="K27" s="35"/>
      <c r="L27" s="35"/>
      <c r="M27" s="35"/>
    </row>
    <row r="28" spans="1:13" ht="15" customHeight="1">
      <c r="A28" s="73" t="s">
        <v>3251</v>
      </c>
      <c r="B28" s="317">
        <v>375</v>
      </c>
      <c r="C28" s="317">
        <v>2</v>
      </c>
      <c r="D28" s="317">
        <v>0</v>
      </c>
      <c r="E28" s="114">
        <f t="shared" si="1"/>
        <v>377</v>
      </c>
      <c r="G28" s="316"/>
      <c r="H28" s="314"/>
      <c r="I28" s="314"/>
      <c r="J28" s="35"/>
      <c r="K28" s="35"/>
      <c r="L28" s="35"/>
      <c r="M28" s="35"/>
    </row>
    <row r="29" spans="1:13" ht="15" customHeight="1">
      <c r="A29" s="73" t="s">
        <v>3252</v>
      </c>
      <c r="B29" s="317">
        <v>398</v>
      </c>
      <c r="C29" s="317">
        <v>6</v>
      </c>
      <c r="D29" s="317">
        <v>0</v>
      </c>
      <c r="E29" s="114">
        <f t="shared" si="1"/>
        <v>404</v>
      </c>
      <c r="G29" s="316"/>
      <c r="H29" s="314"/>
      <c r="I29" s="314"/>
      <c r="J29" s="35"/>
      <c r="K29" s="35"/>
      <c r="L29" s="35"/>
      <c r="M29" s="35"/>
    </row>
    <row r="30" spans="1:13" ht="15" customHeight="1">
      <c r="A30" s="73" t="s">
        <v>3253</v>
      </c>
      <c r="B30" s="317">
        <v>416</v>
      </c>
      <c r="C30" s="317">
        <v>4</v>
      </c>
      <c r="D30" s="317">
        <v>0</v>
      </c>
      <c r="E30" s="114">
        <f t="shared" si="1"/>
        <v>420</v>
      </c>
      <c r="G30" s="316"/>
      <c r="H30" s="314"/>
      <c r="I30" s="314"/>
      <c r="J30" s="35"/>
      <c r="K30" s="35"/>
      <c r="L30" s="35"/>
      <c r="M30" s="35"/>
    </row>
    <row r="31" spans="1:13" ht="15" customHeight="1">
      <c r="A31" s="73" t="s">
        <v>3254</v>
      </c>
      <c r="B31" s="317">
        <v>361</v>
      </c>
      <c r="C31" s="317">
        <v>7</v>
      </c>
      <c r="D31" s="317">
        <v>1</v>
      </c>
      <c r="E31" s="114">
        <f t="shared" si="1"/>
        <v>369</v>
      </c>
      <c r="G31" s="316"/>
      <c r="H31" s="314"/>
      <c r="I31" s="314"/>
      <c r="J31" s="35"/>
      <c r="K31" s="35"/>
      <c r="L31" s="35"/>
      <c r="M31" s="35"/>
    </row>
    <row r="32" spans="1:13" ht="15" customHeight="1">
      <c r="A32" s="73" t="s">
        <v>3255</v>
      </c>
      <c r="B32" s="317">
        <v>289</v>
      </c>
      <c r="C32" s="317">
        <v>7</v>
      </c>
      <c r="D32" s="317">
        <v>1</v>
      </c>
      <c r="E32" s="114">
        <f t="shared" si="1"/>
        <v>297</v>
      </c>
      <c r="G32" s="316"/>
      <c r="H32" s="314"/>
      <c r="I32" s="314"/>
      <c r="J32" s="35"/>
      <c r="K32" s="35"/>
      <c r="L32" s="35"/>
      <c r="M32" s="35"/>
    </row>
    <row r="33" spans="1:13" ht="15" customHeight="1">
      <c r="A33" s="73" t="s">
        <v>3256</v>
      </c>
      <c r="B33" s="317">
        <v>137</v>
      </c>
      <c r="C33" s="317">
        <v>1</v>
      </c>
      <c r="D33" s="317">
        <v>0</v>
      </c>
      <c r="E33" s="114">
        <f t="shared" si="1"/>
        <v>138</v>
      </c>
      <c r="G33" s="316"/>
      <c r="H33" s="314"/>
      <c r="I33" s="314"/>
      <c r="J33" s="35"/>
      <c r="K33" s="35"/>
      <c r="L33" s="35"/>
      <c r="M33" s="35"/>
    </row>
    <row r="34" spans="1:13" ht="15" customHeight="1">
      <c r="A34" s="73" t="s">
        <v>3428</v>
      </c>
      <c r="B34" s="317">
        <v>13</v>
      </c>
      <c r="C34" s="317">
        <v>0</v>
      </c>
      <c r="D34" s="317">
        <v>1</v>
      </c>
      <c r="E34" s="114">
        <f t="shared" si="1"/>
        <v>14</v>
      </c>
      <c r="G34" s="316"/>
      <c r="H34" s="314"/>
      <c r="I34" s="314"/>
      <c r="J34" s="35"/>
      <c r="K34" s="35"/>
      <c r="L34" s="35"/>
      <c r="M34" s="35"/>
    </row>
    <row r="35" spans="1:13" ht="15" customHeight="1">
      <c r="A35" s="73" t="s">
        <v>3668</v>
      </c>
      <c r="B35" s="317">
        <v>11</v>
      </c>
      <c r="C35" s="317">
        <v>0</v>
      </c>
      <c r="D35" s="317">
        <v>0</v>
      </c>
      <c r="E35" s="114">
        <f t="shared" si="1"/>
        <v>11</v>
      </c>
      <c r="F35" s="33"/>
      <c r="G35" s="238"/>
      <c r="H35" s="238"/>
      <c r="I35" s="238"/>
      <c r="J35" s="238"/>
      <c r="K35" s="33"/>
      <c r="L35" s="33"/>
      <c r="M35" s="33"/>
    </row>
    <row r="36" spans="1:13" ht="15" customHeight="1">
      <c r="A36" s="73"/>
      <c r="B36" s="317"/>
      <c r="C36" s="317"/>
      <c r="D36" s="317"/>
      <c r="E36" s="114"/>
      <c r="G36" s="238"/>
      <c r="H36" s="238"/>
      <c r="I36" s="238"/>
      <c r="J36" s="238"/>
      <c r="K36" s="35"/>
      <c r="L36" s="35"/>
      <c r="M36" s="35"/>
    </row>
    <row r="37" spans="1:13" ht="15" customHeight="1">
      <c r="A37" s="75" t="s">
        <v>52</v>
      </c>
      <c r="B37" s="134">
        <f>SUM(B38:B49)</f>
        <v>1150</v>
      </c>
      <c r="C37" s="134">
        <f t="shared" ref="C37:D37" si="2">SUM(C38:C49)</f>
        <v>5</v>
      </c>
      <c r="D37" s="134">
        <f t="shared" si="2"/>
        <v>1</v>
      </c>
      <c r="E37" s="134">
        <f>SUM(E38:E49)</f>
        <v>1156</v>
      </c>
      <c r="G37" s="35"/>
      <c r="H37" s="35"/>
      <c r="I37" s="35"/>
      <c r="J37" s="35"/>
      <c r="K37" s="35"/>
      <c r="L37" s="35"/>
      <c r="M37" s="35"/>
    </row>
    <row r="38" spans="1:13" ht="15" customHeight="1">
      <c r="A38" s="73" t="s">
        <v>3247</v>
      </c>
      <c r="B38" s="317">
        <f>B10-B24</f>
        <v>11</v>
      </c>
      <c r="C38" s="317">
        <f t="shared" ref="C38:E38" si="3">C10-C24</f>
        <v>0</v>
      </c>
      <c r="D38" s="317">
        <f t="shared" si="3"/>
        <v>0</v>
      </c>
      <c r="E38" s="134">
        <f t="shared" si="3"/>
        <v>11</v>
      </c>
      <c r="G38" s="35"/>
      <c r="H38" s="35"/>
      <c r="I38" s="35"/>
      <c r="J38" s="35"/>
      <c r="K38" s="35"/>
      <c r="L38" s="35"/>
      <c r="M38" s="35"/>
    </row>
    <row r="39" spans="1:13" ht="15" customHeight="1">
      <c r="A39" s="73" t="s">
        <v>3248</v>
      </c>
      <c r="B39" s="317">
        <f t="shared" ref="B39:E49" si="4">B11-B25</f>
        <v>64</v>
      </c>
      <c r="C39" s="317">
        <f t="shared" si="4"/>
        <v>0</v>
      </c>
      <c r="D39" s="317">
        <f t="shared" si="4"/>
        <v>0</v>
      </c>
      <c r="E39" s="134">
        <f t="shared" si="4"/>
        <v>64</v>
      </c>
      <c r="G39" s="35"/>
      <c r="H39" s="35"/>
      <c r="I39" s="35"/>
      <c r="J39" s="35"/>
      <c r="K39" s="35"/>
      <c r="L39" s="35"/>
      <c r="M39" s="35"/>
    </row>
    <row r="40" spans="1:13" ht="15" customHeight="1">
      <c r="A40" s="73" t="s">
        <v>3249</v>
      </c>
      <c r="B40" s="317">
        <f t="shared" si="4"/>
        <v>93</v>
      </c>
      <c r="C40" s="317">
        <f t="shared" si="4"/>
        <v>0</v>
      </c>
      <c r="D40" s="317">
        <f t="shared" si="4"/>
        <v>0</v>
      </c>
      <c r="E40" s="134">
        <f t="shared" si="4"/>
        <v>93</v>
      </c>
      <c r="G40" s="35"/>
      <c r="H40" s="35"/>
      <c r="I40" s="35"/>
      <c r="J40" s="35"/>
      <c r="K40" s="35"/>
      <c r="L40" s="35"/>
      <c r="M40" s="35"/>
    </row>
    <row r="41" spans="1:13" ht="15" customHeight="1">
      <c r="A41" s="73" t="s">
        <v>3250</v>
      </c>
      <c r="B41" s="317">
        <f t="shared" si="4"/>
        <v>91</v>
      </c>
      <c r="C41" s="317">
        <f t="shared" si="4"/>
        <v>0</v>
      </c>
      <c r="D41" s="317">
        <f t="shared" si="4"/>
        <v>0</v>
      </c>
      <c r="E41" s="134">
        <f t="shared" si="4"/>
        <v>91</v>
      </c>
      <c r="G41" s="35"/>
      <c r="H41" s="35"/>
      <c r="I41" s="35"/>
      <c r="J41" s="35"/>
      <c r="K41" s="35"/>
      <c r="L41" s="35"/>
      <c r="M41" s="35"/>
    </row>
    <row r="42" spans="1:13" s="34" customFormat="1" ht="15" customHeight="1">
      <c r="A42" s="73" t="s">
        <v>3251</v>
      </c>
      <c r="B42" s="317">
        <f t="shared" si="4"/>
        <v>132</v>
      </c>
      <c r="C42" s="317">
        <f t="shared" si="4"/>
        <v>1</v>
      </c>
      <c r="D42" s="317">
        <f t="shared" si="4"/>
        <v>0</v>
      </c>
      <c r="E42" s="134">
        <f t="shared" si="4"/>
        <v>133</v>
      </c>
      <c r="F42" s="2"/>
      <c r="G42" s="35"/>
      <c r="H42" s="35"/>
      <c r="I42" s="35"/>
      <c r="J42" s="35"/>
      <c r="K42" s="35"/>
      <c r="L42" s="35"/>
      <c r="M42" s="35"/>
    </row>
    <row r="43" spans="1:13" ht="15" customHeight="1">
      <c r="A43" s="73" t="s">
        <v>3252</v>
      </c>
      <c r="B43" s="317">
        <f t="shared" si="4"/>
        <v>167</v>
      </c>
      <c r="C43" s="317">
        <f t="shared" si="4"/>
        <v>0</v>
      </c>
      <c r="D43" s="317">
        <f t="shared" si="4"/>
        <v>0</v>
      </c>
      <c r="E43" s="134">
        <f t="shared" si="4"/>
        <v>167</v>
      </c>
      <c r="G43" s="35"/>
      <c r="H43" s="35"/>
      <c r="I43" s="35"/>
      <c r="J43" s="35"/>
      <c r="K43" s="35"/>
      <c r="L43" s="35"/>
      <c r="M43" s="35"/>
    </row>
    <row r="44" spans="1:13" s="34" customFormat="1" ht="15" customHeight="1">
      <c r="A44" s="73" t="s">
        <v>3253</v>
      </c>
      <c r="B44" s="317">
        <f t="shared" si="4"/>
        <v>184</v>
      </c>
      <c r="C44" s="317">
        <f t="shared" si="4"/>
        <v>1</v>
      </c>
      <c r="D44" s="317">
        <f t="shared" si="4"/>
        <v>1</v>
      </c>
      <c r="E44" s="134">
        <f t="shared" si="4"/>
        <v>186</v>
      </c>
      <c r="G44" s="35"/>
      <c r="H44" s="35"/>
      <c r="I44" s="35"/>
      <c r="J44" s="35"/>
      <c r="K44" s="35"/>
      <c r="L44" s="35"/>
      <c r="M44" s="35"/>
    </row>
    <row r="45" spans="1:13" ht="15" customHeight="1">
      <c r="A45" s="73" t="s">
        <v>3254</v>
      </c>
      <c r="B45" s="317">
        <f t="shared" si="4"/>
        <v>175</v>
      </c>
      <c r="C45" s="317">
        <f t="shared" si="4"/>
        <v>0</v>
      </c>
      <c r="D45" s="317">
        <f t="shared" si="4"/>
        <v>0</v>
      </c>
      <c r="E45" s="134">
        <f t="shared" si="4"/>
        <v>175</v>
      </c>
      <c r="G45" s="35"/>
      <c r="H45" s="35"/>
      <c r="I45" s="35"/>
      <c r="J45" s="35"/>
      <c r="K45" s="35"/>
      <c r="L45" s="35"/>
      <c r="M45" s="35"/>
    </row>
    <row r="46" spans="1:13" s="34" customFormat="1" ht="15" customHeight="1">
      <c r="A46" s="73" t="s">
        <v>3255</v>
      </c>
      <c r="B46" s="317">
        <f t="shared" si="4"/>
        <v>129</v>
      </c>
      <c r="C46" s="317">
        <f t="shared" si="4"/>
        <v>2</v>
      </c>
      <c r="D46" s="317">
        <f t="shared" si="4"/>
        <v>0</v>
      </c>
      <c r="E46" s="134">
        <f t="shared" si="4"/>
        <v>131</v>
      </c>
      <c r="G46" s="35"/>
      <c r="H46" s="35"/>
      <c r="I46" s="35"/>
      <c r="J46" s="35"/>
      <c r="K46" s="35"/>
      <c r="L46" s="35"/>
      <c r="M46" s="35"/>
    </row>
    <row r="47" spans="1:13" ht="15" customHeight="1">
      <c r="A47" s="73" t="s">
        <v>3256</v>
      </c>
      <c r="B47" s="317">
        <f t="shared" si="4"/>
        <v>83</v>
      </c>
      <c r="C47" s="317">
        <f t="shared" si="4"/>
        <v>0</v>
      </c>
      <c r="D47" s="317">
        <f t="shared" si="4"/>
        <v>0</v>
      </c>
      <c r="E47" s="134">
        <f t="shared" si="4"/>
        <v>83</v>
      </c>
      <c r="G47" s="35"/>
      <c r="H47" s="35"/>
      <c r="I47" s="35"/>
      <c r="J47" s="35"/>
      <c r="K47" s="35"/>
      <c r="L47" s="35"/>
      <c r="M47" s="35"/>
    </row>
    <row r="48" spans="1:13" ht="15" customHeight="1">
      <c r="A48" s="73" t="s">
        <v>3428</v>
      </c>
      <c r="B48" s="317">
        <f t="shared" si="4"/>
        <v>12</v>
      </c>
      <c r="C48" s="317">
        <f t="shared" si="4"/>
        <v>1</v>
      </c>
      <c r="D48" s="317">
        <f t="shared" si="4"/>
        <v>0</v>
      </c>
      <c r="E48" s="134">
        <f t="shared" si="4"/>
        <v>13</v>
      </c>
      <c r="F48" s="34"/>
      <c r="G48" s="35"/>
      <c r="H48" s="35"/>
      <c r="I48" s="35"/>
      <c r="J48" s="35"/>
      <c r="K48" s="35"/>
      <c r="L48" s="35"/>
      <c r="M48" s="35"/>
    </row>
    <row r="49" spans="1:13" s="34" customFormat="1" ht="15" customHeight="1">
      <c r="A49" s="73" t="s">
        <v>3668</v>
      </c>
      <c r="B49" s="317">
        <f t="shared" si="4"/>
        <v>9</v>
      </c>
      <c r="C49" s="317">
        <f t="shared" si="4"/>
        <v>0</v>
      </c>
      <c r="D49" s="317">
        <f t="shared" si="4"/>
        <v>0</v>
      </c>
      <c r="E49" s="134">
        <f t="shared" si="4"/>
        <v>9</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41"/>
      <c r="B53" s="341"/>
      <c r="C53" s="341"/>
      <c r="D53" s="341"/>
      <c r="E53" s="341"/>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3" sqref="B23:D34"/>
    </sheetView>
  </sheetViews>
  <sheetFormatPr baseColWidth="10" defaultColWidth="8.44140625" defaultRowHeight="13.2"/>
  <cols>
    <col min="1" max="1" width="20.5546875" style="278" customWidth="1"/>
    <col min="2" max="4" width="11.88671875" style="258" customWidth="1"/>
    <col min="5" max="5" width="9.5546875" style="240" customWidth="1"/>
    <col min="6" max="16384" width="8.44140625" style="254"/>
  </cols>
  <sheetData>
    <row r="1" spans="1:10" ht="15.75" customHeight="1">
      <c r="A1" s="343" t="s">
        <v>33</v>
      </c>
      <c r="B1" s="344"/>
      <c r="C1" s="345"/>
      <c r="D1" s="345"/>
      <c r="E1" s="253"/>
    </row>
    <row r="2" spans="1:10" ht="5.25" customHeight="1">
      <c r="A2" s="255"/>
      <c r="B2" s="253"/>
      <c r="C2" s="253"/>
      <c r="D2" s="253"/>
      <c r="E2" s="253"/>
    </row>
    <row r="3" spans="1:10" s="258" customFormat="1" ht="15" customHeight="1">
      <c r="A3" s="256" t="s">
        <v>94</v>
      </c>
      <c r="B3" s="256"/>
      <c r="C3" s="256"/>
      <c r="D3" s="256"/>
      <c r="E3" s="257"/>
    </row>
    <row r="4" spans="1:10" s="258" customFormat="1" ht="15" customHeight="1">
      <c r="A4" s="259" t="s">
        <v>12</v>
      </c>
      <c r="B4" s="260"/>
      <c r="C4" s="260"/>
      <c r="D4" s="260"/>
      <c r="E4" s="261"/>
      <c r="F4" s="262"/>
    </row>
    <row r="5" spans="1:10" s="266" customFormat="1" ht="6" customHeight="1">
      <c r="A5" s="263"/>
      <c r="B5" s="264"/>
      <c r="C5" s="264"/>
      <c r="D5" s="264"/>
      <c r="E5" s="265"/>
    </row>
    <row r="6" spans="1:10" s="268" customFormat="1" ht="15" customHeight="1" thickBot="1">
      <c r="A6" s="349" t="s">
        <v>3676</v>
      </c>
      <c r="B6" s="350"/>
      <c r="C6" s="267"/>
      <c r="D6" s="267"/>
    </row>
    <row r="7" spans="1:10" s="258" customFormat="1" ht="21.9" customHeight="1">
      <c r="A7" s="346"/>
      <c r="B7" s="348"/>
      <c r="C7" s="348"/>
      <c r="D7" s="348"/>
      <c r="E7" s="269"/>
    </row>
    <row r="8" spans="1:10" s="258" customFormat="1" ht="21.9" customHeight="1">
      <c r="A8" s="347"/>
      <c r="B8" s="270" t="s">
        <v>35</v>
      </c>
      <c r="C8" s="270" t="s">
        <v>36</v>
      </c>
      <c r="D8" s="270" t="s">
        <v>37</v>
      </c>
      <c r="E8" s="270" t="s">
        <v>38</v>
      </c>
    </row>
    <row r="9" spans="1:10" s="274" customFormat="1" ht="27" customHeight="1">
      <c r="A9" s="271" t="s">
        <v>38</v>
      </c>
      <c r="B9" s="272">
        <f>SUM(B10:B21)</f>
        <v>363</v>
      </c>
      <c r="C9" s="272">
        <f t="shared" ref="C9:E9" si="0">SUM(C10:C21)</f>
        <v>3</v>
      </c>
      <c r="D9" s="272">
        <f t="shared" si="0"/>
        <v>1</v>
      </c>
      <c r="E9" s="272">
        <f t="shared" si="0"/>
        <v>367</v>
      </c>
      <c r="F9" s="273"/>
      <c r="G9" s="273"/>
      <c r="H9" s="273"/>
      <c r="I9" s="273"/>
      <c r="J9" s="273"/>
    </row>
    <row r="10" spans="1:10" ht="15" customHeight="1">
      <c r="A10" s="275" t="s">
        <v>3247</v>
      </c>
      <c r="B10" s="276">
        <v>5</v>
      </c>
      <c r="C10" s="276">
        <v>0</v>
      </c>
      <c r="D10" s="276">
        <v>0</v>
      </c>
      <c r="E10" s="272">
        <f t="shared" ref="E10" si="1">SUM(B10:D10)</f>
        <v>5</v>
      </c>
      <c r="F10" s="273"/>
      <c r="G10" s="238"/>
      <c r="H10" s="273"/>
      <c r="I10" s="273"/>
      <c r="J10" s="273"/>
    </row>
    <row r="11" spans="1:10" ht="15" customHeight="1">
      <c r="A11" s="275" t="s">
        <v>3248</v>
      </c>
      <c r="B11" s="276">
        <v>32</v>
      </c>
      <c r="C11" s="276">
        <v>1</v>
      </c>
      <c r="D11" s="276">
        <v>0</v>
      </c>
      <c r="E11" s="272">
        <f t="shared" ref="E11:E20" si="2">SUM(B11:D11)</f>
        <v>33</v>
      </c>
      <c r="F11" s="273"/>
      <c r="G11" s="238"/>
      <c r="H11" s="273"/>
      <c r="I11" s="273"/>
      <c r="J11" s="273"/>
    </row>
    <row r="12" spans="1:10" ht="15" customHeight="1">
      <c r="A12" s="275" t="s">
        <v>3249</v>
      </c>
      <c r="B12" s="276">
        <v>36</v>
      </c>
      <c r="C12" s="276">
        <v>1</v>
      </c>
      <c r="D12" s="276">
        <v>0</v>
      </c>
      <c r="E12" s="272">
        <f t="shared" si="2"/>
        <v>37</v>
      </c>
      <c r="F12" s="273"/>
      <c r="G12" s="238"/>
      <c r="H12" s="273"/>
      <c r="I12" s="273"/>
      <c r="J12" s="273"/>
    </row>
    <row r="13" spans="1:10" ht="15" customHeight="1">
      <c r="A13" s="275" t="s">
        <v>3250</v>
      </c>
      <c r="B13" s="276">
        <v>43</v>
      </c>
      <c r="C13" s="276">
        <v>0</v>
      </c>
      <c r="D13" s="276">
        <v>0</v>
      </c>
      <c r="E13" s="272">
        <f t="shared" si="2"/>
        <v>43</v>
      </c>
      <c r="F13" s="273"/>
      <c r="G13" s="238"/>
      <c r="H13" s="273"/>
      <c r="I13" s="273"/>
      <c r="J13" s="273"/>
    </row>
    <row r="14" spans="1:10" s="274" customFormat="1" ht="15" customHeight="1">
      <c r="A14" s="275" t="s">
        <v>3251</v>
      </c>
      <c r="B14" s="276">
        <v>45</v>
      </c>
      <c r="C14" s="276">
        <v>0</v>
      </c>
      <c r="D14" s="276">
        <v>0</v>
      </c>
      <c r="E14" s="272">
        <f t="shared" si="2"/>
        <v>45</v>
      </c>
      <c r="F14" s="273"/>
      <c r="G14" s="238"/>
      <c r="H14" s="273"/>
      <c r="I14" s="273"/>
      <c r="J14" s="273"/>
    </row>
    <row r="15" spans="1:10" ht="15" customHeight="1">
      <c r="A15" s="275" t="s">
        <v>3252</v>
      </c>
      <c r="B15" s="276">
        <v>42</v>
      </c>
      <c r="C15" s="276">
        <v>0</v>
      </c>
      <c r="D15" s="276">
        <v>0</v>
      </c>
      <c r="E15" s="272">
        <f t="shared" si="2"/>
        <v>42</v>
      </c>
      <c r="F15" s="273"/>
      <c r="G15" s="238"/>
      <c r="H15" s="273"/>
      <c r="I15" s="273"/>
      <c r="J15" s="273"/>
    </row>
    <row r="16" spans="1:10" s="274" customFormat="1" ht="15" customHeight="1">
      <c r="A16" s="275" t="s">
        <v>3253</v>
      </c>
      <c r="B16" s="276">
        <v>50</v>
      </c>
      <c r="C16" s="276">
        <v>0</v>
      </c>
      <c r="D16" s="276">
        <v>0</v>
      </c>
      <c r="E16" s="272">
        <f t="shared" si="2"/>
        <v>50</v>
      </c>
      <c r="F16" s="273"/>
      <c r="G16" s="238"/>
      <c r="H16" s="273"/>
      <c r="I16" s="273"/>
      <c r="J16" s="273"/>
    </row>
    <row r="17" spans="1:10" ht="15" customHeight="1">
      <c r="A17" s="275" t="s">
        <v>3254</v>
      </c>
      <c r="B17" s="276">
        <v>35</v>
      </c>
      <c r="C17" s="276">
        <v>1</v>
      </c>
      <c r="D17" s="276">
        <v>0</v>
      </c>
      <c r="E17" s="272">
        <f t="shared" si="2"/>
        <v>36</v>
      </c>
      <c r="F17" s="273"/>
      <c r="G17" s="238"/>
      <c r="H17" s="273"/>
      <c r="I17" s="273"/>
      <c r="J17" s="273"/>
    </row>
    <row r="18" spans="1:10" ht="15" customHeight="1">
      <c r="A18" s="275" t="s">
        <v>3255</v>
      </c>
      <c r="B18" s="276">
        <v>43</v>
      </c>
      <c r="C18" s="276">
        <v>0</v>
      </c>
      <c r="D18" s="276">
        <v>1</v>
      </c>
      <c r="E18" s="272">
        <f t="shared" si="2"/>
        <v>44</v>
      </c>
      <c r="F18" s="273"/>
      <c r="G18" s="238"/>
      <c r="H18" s="273"/>
      <c r="I18" s="273"/>
      <c r="J18" s="273"/>
    </row>
    <row r="19" spans="1:10" ht="15" customHeight="1">
      <c r="A19" s="275" t="s">
        <v>3256</v>
      </c>
      <c r="B19" s="276">
        <v>28</v>
      </c>
      <c r="C19" s="276">
        <v>0</v>
      </c>
      <c r="D19" s="276">
        <v>0</v>
      </c>
      <c r="E19" s="272">
        <f t="shared" si="2"/>
        <v>28</v>
      </c>
      <c r="F19" s="273"/>
      <c r="G19" s="238"/>
      <c r="H19" s="273"/>
      <c r="I19" s="273"/>
      <c r="J19" s="273"/>
    </row>
    <row r="20" spans="1:10" ht="15" customHeight="1">
      <c r="A20" s="275" t="s">
        <v>3428</v>
      </c>
      <c r="B20" s="276">
        <v>2</v>
      </c>
      <c r="C20" s="276">
        <v>0</v>
      </c>
      <c r="D20" s="276">
        <v>0</v>
      </c>
      <c r="E20" s="272">
        <f t="shared" si="2"/>
        <v>2</v>
      </c>
      <c r="F20" s="273"/>
      <c r="G20" s="238"/>
      <c r="H20" s="273"/>
      <c r="I20" s="273"/>
      <c r="J20" s="273"/>
    </row>
    <row r="21" spans="1:10" ht="15" customHeight="1">
      <c r="A21" s="275" t="s">
        <v>3668</v>
      </c>
      <c r="B21" s="276">
        <v>2</v>
      </c>
      <c r="C21" s="276">
        <v>0</v>
      </c>
      <c r="D21" s="276">
        <v>0</v>
      </c>
      <c r="E21" s="249">
        <v>2</v>
      </c>
      <c r="F21" s="273"/>
      <c r="G21" s="238"/>
      <c r="H21" s="273"/>
      <c r="I21" s="273"/>
      <c r="J21" s="273"/>
    </row>
    <row r="22" spans="1:10" s="274" customFormat="1" ht="27" customHeight="1">
      <c r="A22" s="271" t="s">
        <v>3499</v>
      </c>
      <c r="B22" s="272">
        <f>SUM(B23:B33)</f>
        <v>163</v>
      </c>
      <c r="C22" s="272">
        <f t="shared" ref="C22:D22" si="3">SUM(C23:C33)</f>
        <v>2</v>
      </c>
      <c r="D22" s="272">
        <f t="shared" si="3"/>
        <v>1</v>
      </c>
      <c r="E22" s="272">
        <f>SUM(E23:E34)</f>
        <v>167</v>
      </c>
      <c r="F22" s="273"/>
      <c r="G22" s="238"/>
      <c r="H22" s="273"/>
      <c r="I22" s="273"/>
      <c r="J22" s="273"/>
    </row>
    <row r="23" spans="1:10" ht="15" customHeight="1">
      <c r="A23" s="275" t="s">
        <v>3247</v>
      </c>
      <c r="B23" s="276">
        <v>3</v>
      </c>
      <c r="C23" s="276">
        <v>0</v>
      </c>
      <c r="D23" s="276">
        <v>0</v>
      </c>
      <c r="E23" s="272">
        <f t="shared" ref="E23" si="4">SUM(B23:D23)</f>
        <v>3</v>
      </c>
      <c r="F23" s="273"/>
      <c r="G23" s="238"/>
      <c r="H23" s="273"/>
      <c r="I23" s="273"/>
      <c r="J23" s="273"/>
    </row>
    <row r="24" spans="1:10" ht="15" customHeight="1">
      <c r="A24" s="275" t="s">
        <v>3248</v>
      </c>
      <c r="B24" s="276">
        <v>20</v>
      </c>
      <c r="C24" s="276">
        <v>1</v>
      </c>
      <c r="D24" s="276">
        <v>0</v>
      </c>
      <c r="E24" s="272">
        <f t="shared" ref="E24:E34" si="5">SUM(B24:D24)</f>
        <v>21</v>
      </c>
      <c r="F24" s="273"/>
      <c r="G24" s="238"/>
      <c r="H24" s="273"/>
      <c r="I24" s="273"/>
      <c r="J24" s="273"/>
    </row>
    <row r="25" spans="1:10" ht="16.5" customHeight="1">
      <c r="A25" s="275" t="s">
        <v>3249</v>
      </c>
      <c r="B25" s="276">
        <v>14</v>
      </c>
      <c r="C25" s="276">
        <v>0</v>
      </c>
      <c r="D25" s="276">
        <v>0</v>
      </c>
      <c r="E25" s="272">
        <f t="shared" si="5"/>
        <v>14</v>
      </c>
      <c r="F25" s="273"/>
      <c r="G25" s="238"/>
      <c r="H25" s="273"/>
      <c r="I25" s="273"/>
      <c r="J25" s="273"/>
    </row>
    <row r="26" spans="1:10" ht="15" customHeight="1">
      <c r="A26" s="275" t="s">
        <v>3250</v>
      </c>
      <c r="B26" s="276">
        <v>21</v>
      </c>
      <c r="C26" s="276">
        <v>0</v>
      </c>
      <c r="D26" s="276">
        <v>0</v>
      </c>
      <c r="E26" s="272">
        <f t="shared" si="5"/>
        <v>21</v>
      </c>
      <c r="F26" s="273"/>
      <c r="G26" s="238"/>
      <c r="H26" s="273"/>
      <c r="I26" s="273"/>
      <c r="J26" s="273"/>
    </row>
    <row r="27" spans="1:10" ht="15" customHeight="1">
      <c r="A27" s="275" t="s">
        <v>3251</v>
      </c>
      <c r="B27" s="276">
        <v>21</v>
      </c>
      <c r="C27" s="276">
        <v>0</v>
      </c>
      <c r="D27" s="276">
        <v>0</v>
      </c>
      <c r="E27" s="272">
        <f t="shared" si="5"/>
        <v>21</v>
      </c>
      <c r="F27" s="273"/>
      <c r="G27" s="238"/>
      <c r="H27" s="273"/>
      <c r="I27" s="273"/>
      <c r="J27" s="273"/>
    </row>
    <row r="28" spans="1:10" ht="15" customHeight="1">
      <c r="A28" s="275" t="s">
        <v>3252</v>
      </c>
      <c r="B28" s="276">
        <v>18</v>
      </c>
      <c r="C28" s="276">
        <v>0</v>
      </c>
      <c r="D28" s="276">
        <v>0</v>
      </c>
      <c r="E28" s="272">
        <f t="shared" si="5"/>
        <v>18</v>
      </c>
      <c r="F28" s="273"/>
      <c r="G28" s="238"/>
      <c r="H28" s="273"/>
      <c r="I28" s="273"/>
      <c r="J28" s="273"/>
    </row>
    <row r="29" spans="1:10" ht="15" customHeight="1">
      <c r="A29" s="275" t="s">
        <v>3253</v>
      </c>
      <c r="B29" s="276">
        <v>27</v>
      </c>
      <c r="C29" s="276">
        <v>0</v>
      </c>
      <c r="D29" s="276">
        <v>0</v>
      </c>
      <c r="E29" s="272">
        <f t="shared" si="5"/>
        <v>27</v>
      </c>
      <c r="F29" s="273"/>
      <c r="G29" s="238"/>
      <c r="H29" s="273"/>
      <c r="I29" s="273"/>
      <c r="J29" s="273"/>
    </row>
    <row r="30" spans="1:10" ht="15" customHeight="1">
      <c r="A30" s="275" t="s">
        <v>3254</v>
      </c>
      <c r="B30" s="276">
        <v>16</v>
      </c>
      <c r="C30" s="276">
        <v>1</v>
      </c>
      <c r="D30" s="276">
        <v>0</v>
      </c>
      <c r="E30" s="272">
        <f t="shared" si="5"/>
        <v>17</v>
      </c>
      <c r="F30" s="273"/>
      <c r="G30" s="238"/>
      <c r="H30" s="273"/>
      <c r="I30" s="273"/>
      <c r="J30" s="273"/>
    </row>
    <row r="31" spans="1:10" ht="15" customHeight="1">
      <c r="A31" s="275" t="s">
        <v>3255</v>
      </c>
      <c r="B31" s="276">
        <v>12</v>
      </c>
      <c r="C31" s="276">
        <v>0</v>
      </c>
      <c r="D31" s="276">
        <v>1</v>
      </c>
      <c r="E31" s="272">
        <f t="shared" si="5"/>
        <v>13</v>
      </c>
      <c r="G31" s="238"/>
    </row>
    <row r="32" spans="1:10" ht="15" customHeight="1">
      <c r="A32" s="275" t="s">
        <v>3256</v>
      </c>
      <c r="B32" s="276">
        <v>11</v>
      </c>
      <c r="C32" s="276">
        <v>0</v>
      </c>
      <c r="D32" s="276">
        <v>0</v>
      </c>
      <c r="E32" s="272">
        <f t="shared" si="5"/>
        <v>11</v>
      </c>
      <c r="G32" s="238"/>
    </row>
    <row r="33" spans="1:10" ht="15" customHeight="1">
      <c r="A33" s="275" t="s">
        <v>3428</v>
      </c>
      <c r="B33" s="276"/>
      <c r="C33" s="276"/>
      <c r="D33" s="276"/>
      <c r="E33" s="272">
        <f t="shared" si="5"/>
        <v>0</v>
      </c>
      <c r="G33" s="238"/>
    </row>
    <row r="34" spans="1:10" ht="15" customHeight="1">
      <c r="A34" s="275" t="s">
        <v>3668</v>
      </c>
      <c r="B34" s="276">
        <v>1</v>
      </c>
      <c r="C34" s="276">
        <v>0</v>
      </c>
      <c r="D34" s="276">
        <v>0</v>
      </c>
      <c r="E34" s="272">
        <f t="shared" si="5"/>
        <v>1</v>
      </c>
      <c r="G34" s="238"/>
    </row>
    <row r="35" spans="1:10" s="274" customFormat="1" ht="27" customHeight="1">
      <c r="A35" s="271" t="s">
        <v>52</v>
      </c>
      <c r="B35" s="272">
        <f>SUM(B36:B47)</f>
        <v>199</v>
      </c>
      <c r="C35" s="272">
        <f>SUM(C37:C47)</f>
        <v>1</v>
      </c>
      <c r="D35" s="272">
        <f>SUM(D37:D47)</f>
        <v>0</v>
      </c>
      <c r="E35" s="272">
        <f>SUM(B35:D35)</f>
        <v>200</v>
      </c>
      <c r="F35" s="273"/>
      <c r="G35" s="238"/>
      <c r="H35" s="273"/>
      <c r="I35" s="273"/>
      <c r="J35" s="273"/>
    </row>
    <row r="36" spans="1:10" ht="15" customHeight="1">
      <c r="A36" s="275" t="s">
        <v>3247</v>
      </c>
      <c r="B36" s="277">
        <f>B10-B23</f>
        <v>2</v>
      </c>
      <c r="C36" s="277">
        <f t="shared" ref="C36:D36" si="6">C10-C23</f>
        <v>0</v>
      </c>
      <c r="D36" s="277">
        <f t="shared" si="6"/>
        <v>0</v>
      </c>
      <c r="E36" s="272">
        <f t="shared" ref="E36" si="7">E10-E23</f>
        <v>2</v>
      </c>
      <c r="F36" s="273"/>
      <c r="G36" s="238"/>
      <c r="H36" s="273"/>
      <c r="I36" s="273"/>
      <c r="J36" s="273"/>
    </row>
    <row r="37" spans="1:10" ht="15" customHeight="1">
      <c r="A37" s="275" t="s">
        <v>3248</v>
      </c>
      <c r="B37" s="277">
        <f t="shared" ref="B37:D47" si="8">B11-B24</f>
        <v>12</v>
      </c>
      <c r="C37" s="277">
        <f t="shared" si="8"/>
        <v>0</v>
      </c>
      <c r="D37" s="277">
        <f t="shared" si="8"/>
        <v>0</v>
      </c>
      <c r="E37" s="272">
        <f t="shared" ref="E37:E47" si="9">E11-E24</f>
        <v>12</v>
      </c>
      <c r="F37" s="273"/>
      <c r="G37" s="238"/>
      <c r="H37" s="273"/>
      <c r="I37" s="273"/>
      <c r="J37" s="273"/>
    </row>
    <row r="38" spans="1:10" ht="15" customHeight="1">
      <c r="A38" s="275" t="s">
        <v>3249</v>
      </c>
      <c r="B38" s="277">
        <f t="shared" si="8"/>
        <v>22</v>
      </c>
      <c r="C38" s="277">
        <f t="shared" si="8"/>
        <v>1</v>
      </c>
      <c r="D38" s="277">
        <f t="shared" si="8"/>
        <v>0</v>
      </c>
      <c r="E38" s="272">
        <f t="shared" si="9"/>
        <v>23</v>
      </c>
      <c r="F38" s="273"/>
      <c r="G38" s="238"/>
      <c r="H38" s="273"/>
      <c r="I38" s="273"/>
      <c r="J38" s="273"/>
    </row>
    <row r="39" spans="1:10" ht="15" customHeight="1">
      <c r="A39" s="275" t="s">
        <v>3250</v>
      </c>
      <c r="B39" s="277">
        <f t="shared" si="8"/>
        <v>22</v>
      </c>
      <c r="C39" s="277">
        <f t="shared" si="8"/>
        <v>0</v>
      </c>
      <c r="D39" s="277">
        <f t="shared" si="8"/>
        <v>0</v>
      </c>
      <c r="E39" s="272">
        <f t="shared" si="9"/>
        <v>22</v>
      </c>
      <c r="F39" s="273"/>
      <c r="G39" s="238"/>
      <c r="H39" s="273"/>
      <c r="I39" s="273"/>
      <c r="J39" s="273"/>
    </row>
    <row r="40" spans="1:10" ht="15" customHeight="1">
      <c r="A40" s="275" t="s">
        <v>3251</v>
      </c>
      <c r="B40" s="277">
        <f t="shared" si="8"/>
        <v>24</v>
      </c>
      <c r="C40" s="277">
        <f t="shared" si="8"/>
        <v>0</v>
      </c>
      <c r="D40" s="277">
        <f t="shared" si="8"/>
        <v>0</v>
      </c>
      <c r="E40" s="272">
        <f t="shared" si="9"/>
        <v>24</v>
      </c>
      <c r="F40" s="273"/>
      <c r="G40" s="238"/>
      <c r="H40" s="273"/>
      <c r="I40" s="273"/>
      <c r="J40" s="273"/>
    </row>
    <row r="41" spans="1:10" ht="15" customHeight="1">
      <c r="A41" s="275" t="s">
        <v>3252</v>
      </c>
      <c r="B41" s="277">
        <f t="shared" si="8"/>
        <v>24</v>
      </c>
      <c r="C41" s="277">
        <f t="shared" si="8"/>
        <v>0</v>
      </c>
      <c r="D41" s="277">
        <f t="shared" si="8"/>
        <v>0</v>
      </c>
      <c r="E41" s="272">
        <f t="shared" si="9"/>
        <v>24</v>
      </c>
      <c r="F41" s="273"/>
      <c r="G41" s="238"/>
      <c r="H41" s="273"/>
      <c r="I41" s="273"/>
      <c r="J41" s="273"/>
    </row>
    <row r="42" spans="1:10" ht="15" customHeight="1">
      <c r="A42" s="275" t="s">
        <v>3253</v>
      </c>
      <c r="B42" s="277">
        <f t="shared" si="8"/>
        <v>23</v>
      </c>
      <c r="C42" s="277">
        <f t="shared" si="8"/>
        <v>0</v>
      </c>
      <c r="D42" s="277">
        <f t="shared" si="8"/>
        <v>0</v>
      </c>
      <c r="E42" s="272">
        <f t="shared" si="9"/>
        <v>23</v>
      </c>
      <c r="F42" s="273"/>
      <c r="G42" s="238"/>
      <c r="H42" s="273"/>
      <c r="I42" s="273"/>
      <c r="J42" s="273"/>
    </row>
    <row r="43" spans="1:10" ht="15" customHeight="1">
      <c r="A43" s="275" t="s">
        <v>3254</v>
      </c>
      <c r="B43" s="277">
        <f t="shared" si="8"/>
        <v>19</v>
      </c>
      <c r="C43" s="277">
        <f t="shared" si="8"/>
        <v>0</v>
      </c>
      <c r="D43" s="277">
        <f t="shared" si="8"/>
        <v>0</v>
      </c>
      <c r="E43" s="272">
        <f t="shared" si="9"/>
        <v>19</v>
      </c>
      <c r="F43" s="273"/>
      <c r="G43" s="238"/>
      <c r="H43" s="273"/>
      <c r="I43" s="273"/>
      <c r="J43" s="273"/>
    </row>
    <row r="44" spans="1:10" ht="15" customHeight="1">
      <c r="A44" s="275" t="s">
        <v>3255</v>
      </c>
      <c r="B44" s="277">
        <f t="shared" si="8"/>
        <v>31</v>
      </c>
      <c r="C44" s="277">
        <f t="shared" si="8"/>
        <v>0</v>
      </c>
      <c r="D44" s="277">
        <f t="shared" si="8"/>
        <v>0</v>
      </c>
      <c r="E44" s="272">
        <f t="shared" si="9"/>
        <v>31</v>
      </c>
      <c r="F44" s="273"/>
      <c r="G44" s="273"/>
      <c r="H44" s="273"/>
      <c r="I44" s="273"/>
      <c r="J44" s="273"/>
    </row>
    <row r="45" spans="1:10" ht="15" customHeight="1">
      <c r="A45" s="275" t="s">
        <v>3256</v>
      </c>
      <c r="B45" s="277">
        <f t="shared" si="8"/>
        <v>17</v>
      </c>
      <c r="C45" s="277">
        <f t="shared" si="8"/>
        <v>0</v>
      </c>
      <c r="D45" s="277">
        <f t="shared" si="8"/>
        <v>0</v>
      </c>
      <c r="E45" s="272">
        <f t="shared" si="9"/>
        <v>17</v>
      </c>
      <c r="F45" s="273"/>
      <c r="G45" s="273"/>
      <c r="H45" s="273"/>
      <c r="I45" s="273"/>
      <c r="J45" s="273"/>
    </row>
    <row r="46" spans="1:10" ht="15" customHeight="1">
      <c r="A46" s="275" t="s">
        <v>3428</v>
      </c>
      <c r="B46" s="277">
        <f t="shared" si="8"/>
        <v>2</v>
      </c>
      <c r="C46" s="277">
        <f t="shared" si="8"/>
        <v>0</v>
      </c>
      <c r="D46" s="277">
        <f t="shared" si="8"/>
        <v>0</v>
      </c>
      <c r="E46" s="272">
        <f t="shared" si="9"/>
        <v>2</v>
      </c>
      <c r="F46" s="273"/>
      <c r="G46" s="273"/>
      <c r="H46" s="273"/>
      <c r="I46" s="273"/>
      <c r="J46" s="273"/>
    </row>
    <row r="47" spans="1:10" ht="15" customHeight="1">
      <c r="A47" s="275" t="s">
        <v>3668</v>
      </c>
      <c r="B47" s="277">
        <f t="shared" si="8"/>
        <v>1</v>
      </c>
      <c r="C47" s="277">
        <f t="shared" si="8"/>
        <v>0</v>
      </c>
      <c r="D47" s="277">
        <f t="shared" si="8"/>
        <v>0</v>
      </c>
      <c r="E47" s="272">
        <f t="shared" si="9"/>
        <v>1</v>
      </c>
      <c r="F47" s="273"/>
      <c r="G47" s="273"/>
      <c r="H47" s="273"/>
      <c r="I47" s="273"/>
      <c r="J47" s="273"/>
    </row>
    <row r="48" spans="1:10">
      <c r="A48" s="254"/>
      <c r="B48" s="254"/>
      <c r="C48" s="254"/>
      <c r="D48" s="254"/>
      <c r="E48" s="279"/>
    </row>
    <row r="50" spans="5:5">
      <c r="E50" s="280"/>
    </row>
  </sheetData>
  <mergeCells count="4">
    <mergeCell ref="A1:D1"/>
    <mergeCell ref="A7:A8"/>
    <mergeCell ref="B7:D7"/>
    <mergeCell ref="A6:B6"/>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4" zoomScaleNormal="100" workbookViewId="0">
      <selection activeCell="A27" sqref="A27"/>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7" t="s">
        <v>33</v>
      </c>
      <c r="B1" s="340"/>
      <c r="C1" s="340"/>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3676</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8">
        <f>SUM(B11:B26)</f>
        <v>3908</v>
      </c>
      <c r="C9" s="138">
        <f>SUM(C11:C26)</f>
        <v>38</v>
      </c>
      <c r="D9" s="138">
        <f>SUM(D11:D26)</f>
        <v>5</v>
      </c>
      <c r="E9" s="138">
        <f>SUM(B9:D9)</f>
        <v>3951</v>
      </c>
      <c r="F9" s="10"/>
    </row>
    <row r="10" spans="1:9" s="8" customFormat="1" ht="9" customHeight="1">
      <c r="A10" s="53"/>
      <c r="B10" s="138"/>
      <c r="C10" s="138"/>
      <c r="D10" s="138"/>
      <c r="E10" s="138"/>
      <c r="F10" s="10"/>
    </row>
    <row r="11" spans="1:9" s="8" customFormat="1" ht="14.4" customHeight="1">
      <c r="A11" s="202" t="s">
        <v>1625</v>
      </c>
      <c r="B11" s="284">
        <v>19</v>
      </c>
      <c r="C11" s="284">
        <v>1</v>
      </c>
      <c r="D11" s="285">
        <v>1</v>
      </c>
      <c r="E11" s="216">
        <f t="shared" ref="E11:E27" si="0">SUM(B11:D11)</f>
        <v>21</v>
      </c>
      <c r="F11" s="215"/>
      <c r="G11" s="215"/>
      <c r="H11" s="215"/>
      <c r="I11" s="215"/>
    </row>
    <row r="12" spans="1:9" s="8" customFormat="1" ht="14.4" customHeight="1">
      <c r="A12" s="202" t="s">
        <v>1626</v>
      </c>
      <c r="B12" s="284">
        <v>112</v>
      </c>
      <c r="C12" s="284">
        <v>0</v>
      </c>
      <c r="D12" s="285">
        <v>0</v>
      </c>
      <c r="E12" s="216">
        <f t="shared" si="0"/>
        <v>112</v>
      </c>
      <c r="F12" s="215"/>
      <c r="G12" s="215"/>
      <c r="H12" s="215"/>
      <c r="I12" s="215"/>
    </row>
    <row r="13" spans="1:9" s="8" customFormat="1" ht="14.4" customHeight="1">
      <c r="A13" s="202" t="s">
        <v>1627</v>
      </c>
      <c r="B13" s="284">
        <v>28</v>
      </c>
      <c r="C13" s="284">
        <v>1</v>
      </c>
      <c r="D13" s="285">
        <v>0</v>
      </c>
      <c r="E13" s="216">
        <f t="shared" si="0"/>
        <v>29</v>
      </c>
      <c r="F13" s="215"/>
      <c r="G13" s="215"/>
      <c r="H13" s="215"/>
      <c r="I13" s="215"/>
    </row>
    <row r="14" spans="1:9" s="8" customFormat="1" ht="14.4" customHeight="1">
      <c r="A14" s="202" t="s">
        <v>1628</v>
      </c>
      <c r="B14" s="284">
        <v>165</v>
      </c>
      <c r="C14" s="284">
        <v>1</v>
      </c>
      <c r="D14" s="285">
        <v>0</v>
      </c>
      <c r="E14" s="216">
        <f t="shared" si="0"/>
        <v>166</v>
      </c>
      <c r="F14" s="215"/>
      <c r="G14" s="215"/>
      <c r="H14" s="215"/>
      <c r="I14" s="215"/>
    </row>
    <row r="15" spans="1:9" s="8" customFormat="1" ht="14.4" customHeight="1">
      <c r="A15" s="202" t="s">
        <v>1629</v>
      </c>
      <c r="B15" s="284">
        <v>36</v>
      </c>
      <c r="C15" s="284">
        <v>0</v>
      </c>
      <c r="D15" s="285">
        <v>0</v>
      </c>
      <c r="E15" s="216">
        <f t="shared" si="0"/>
        <v>36</v>
      </c>
      <c r="F15" s="215"/>
      <c r="G15" s="215"/>
      <c r="H15" s="215"/>
      <c r="I15" s="215"/>
    </row>
    <row r="16" spans="1:9" s="8" customFormat="1" ht="14.4" customHeight="1">
      <c r="A16" s="202" t="s">
        <v>1630</v>
      </c>
      <c r="B16" s="284">
        <v>32</v>
      </c>
      <c r="C16" s="284">
        <v>0</v>
      </c>
      <c r="D16" s="285">
        <v>0</v>
      </c>
      <c r="E16" s="216">
        <f t="shared" si="0"/>
        <v>32</v>
      </c>
      <c r="F16" s="215"/>
      <c r="G16" s="215"/>
      <c r="H16" s="215"/>
      <c r="I16" s="215"/>
    </row>
    <row r="17" spans="1:9" s="8" customFormat="1" ht="14.4" customHeight="1">
      <c r="A17" s="202" t="s">
        <v>1631</v>
      </c>
      <c r="B17" s="284">
        <v>306</v>
      </c>
      <c r="C17" s="284">
        <v>0</v>
      </c>
      <c r="D17" s="285">
        <v>0</v>
      </c>
      <c r="E17" s="216">
        <f t="shared" si="0"/>
        <v>306</v>
      </c>
      <c r="F17" s="215"/>
      <c r="G17" s="215"/>
      <c r="H17" s="215"/>
      <c r="I17" s="215"/>
    </row>
    <row r="18" spans="1:9" s="8" customFormat="1" ht="14.4" customHeight="1">
      <c r="A18" s="202" t="s">
        <v>1632</v>
      </c>
      <c r="B18" s="284">
        <v>338</v>
      </c>
      <c r="C18" s="284">
        <v>1</v>
      </c>
      <c r="D18" s="285">
        <v>0</v>
      </c>
      <c r="E18" s="216">
        <f t="shared" si="0"/>
        <v>339</v>
      </c>
      <c r="F18" s="215"/>
      <c r="G18" s="215"/>
      <c r="H18" s="215"/>
      <c r="I18" s="215"/>
    </row>
    <row r="19" spans="1:9" s="8" customFormat="1" ht="14.4" customHeight="1">
      <c r="A19" s="202" t="s">
        <v>1633</v>
      </c>
      <c r="B19" s="284">
        <v>51</v>
      </c>
      <c r="C19" s="284">
        <v>1</v>
      </c>
      <c r="D19" s="285">
        <v>0</v>
      </c>
      <c r="E19" s="216">
        <f t="shared" si="0"/>
        <v>52</v>
      </c>
      <c r="F19" s="215"/>
      <c r="G19" s="215"/>
      <c r="H19" s="215"/>
      <c r="I19" s="215"/>
    </row>
    <row r="20" spans="1:9" s="8" customFormat="1" ht="14.4" customHeight="1">
      <c r="A20" s="202" t="s">
        <v>1634</v>
      </c>
      <c r="B20" s="284">
        <v>117</v>
      </c>
      <c r="C20" s="284">
        <v>1</v>
      </c>
      <c r="D20" s="285">
        <v>1</v>
      </c>
      <c r="E20" s="216">
        <f t="shared" si="0"/>
        <v>119</v>
      </c>
      <c r="F20" s="215"/>
      <c r="G20" s="215"/>
      <c r="H20" s="215"/>
      <c r="I20" s="215"/>
    </row>
    <row r="21" spans="1:9" s="8" customFormat="1" ht="14.4" customHeight="1">
      <c r="A21" s="202" t="s">
        <v>1635</v>
      </c>
      <c r="B21" s="284">
        <v>399</v>
      </c>
      <c r="C21" s="284">
        <v>7</v>
      </c>
      <c r="D21" s="285">
        <v>0</v>
      </c>
      <c r="E21" s="216">
        <f t="shared" si="0"/>
        <v>406</v>
      </c>
      <c r="F21" s="215"/>
      <c r="G21" s="215"/>
      <c r="H21" s="215"/>
      <c r="I21" s="215"/>
    </row>
    <row r="22" spans="1:9" s="8" customFormat="1" ht="14.4" customHeight="1">
      <c r="A22" s="202" t="s">
        <v>1636</v>
      </c>
      <c r="B22" s="284">
        <v>796</v>
      </c>
      <c r="C22" s="284">
        <v>7</v>
      </c>
      <c r="D22" s="285">
        <v>0</v>
      </c>
      <c r="E22" s="216">
        <f t="shared" si="0"/>
        <v>803</v>
      </c>
      <c r="F22" s="215"/>
      <c r="G22" s="215"/>
      <c r="H22" s="215"/>
      <c r="I22" s="215"/>
    </row>
    <row r="23" spans="1:9" s="8" customFormat="1" ht="14.4" customHeight="1">
      <c r="A23" s="202" t="s">
        <v>1637</v>
      </c>
      <c r="B23" s="284">
        <v>287</v>
      </c>
      <c r="C23" s="284">
        <v>2</v>
      </c>
      <c r="D23" s="285">
        <v>0</v>
      </c>
      <c r="E23" s="216">
        <f t="shared" si="0"/>
        <v>289</v>
      </c>
      <c r="F23" s="215"/>
      <c r="G23" s="215"/>
      <c r="H23" s="215"/>
      <c r="I23" s="215"/>
    </row>
    <row r="24" spans="1:9" s="8" customFormat="1" ht="14.4" customHeight="1">
      <c r="A24" s="202" t="s">
        <v>1638</v>
      </c>
      <c r="B24" s="284">
        <v>263</v>
      </c>
      <c r="C24" s="284">
        <v>5</v>
      </c>
      <c r="D24" s="285">
        <v>2</v>
      </c>
      <c r="E24" s="216">
        <f t="shared" si="0"/>
        <v>270</v>
      </c>
      <c r="F24" s="215"/>
      <c r="G24" s="215"/>
      <c r="H24" s="215"/>
      <c r="I24" s="215"/>
    </row>
    <row r="25" spans="1:9" s="8" customFormat="1" ht="14.4" customHeight="1">
      <c r="A25" s="202" t="s">
        <v>1639</v>
      </c>
      <c r="B25" s="284">
        <v>254</v>
      </c>
      <c r="C25" s="284">
        <v>4</v>
      </c>
      <c r="D25" s="285">
        <v>1</v>
      </c>
      <c r="E25" s="216">
        <f t="shared" si="0"/>
        <v>259</v>
      </c>
      <c r="F25" s="215"/>
      <c r="G25" s="215"/>
      <c r="H25" s="215"/>
      <c r="I25" s="215"/>
    </row>
    <row r="26" spans="1:9" s="8" customFormat="1" ht="30" customHeight="1">
      <c r="A26" s="281" t="s">
        <v>1640</v>
      </c>
      <c r="B26" s="284">
        <v>705</v>
      </c>
      <c r="C26" s="284">
        <v>7</v>
      </c>
      <c r="D26" s="282">
        <v>0</v>
      </c>
      <c r="E26" s="283">
        <f t="shared" si="0"/>
        <v>712</v>
      </c>
      <c r="F26" s="215"/>
      <c r="G26" s="215"/>
      <c r="H26" s="215"/>
      <c r="I26" s="215"/>
    </row>
    <row r="27" spans="1:9" s="8" customFormat="1" ht="14.4" customHeight="1">
      <c r="A27" s="202" t="s">
        <v>3583</v>
      </c>
      <c r="B27" s="284">
        <v>0</v>
      </c>
      <c r="C27" s="284">
        <v>0</v>
      </c>
      <c r="D27" s="284">
        <v>0</v>
      </c>
      <c r="E27" s="283">
        <f t="shared" si="0"/>
        <v>0</v>
      </c>
      <c r="F27" s="215"/>
      <c r="G27" s="215"/>
      <c r="H27" s="215"/>
      <c r="I27" s="215"/>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2022-01-18T10:42:02Z</dcterms:modified>
</cp:coreProperties>
</file>