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48" windowWidth="7656" windowHeight="7656"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I19" i="57" l="1"/>
  <c r="I20" i="57"/>
  <c r="I21" i="57"/>
  <c r="I22" i="57"/>
  <c r="I23" i="57"/>
  <c r="I24" i="57"/>
  <c r="I25" i="57"/>
  <c r="I26" i="57"/>
  <c r="I27" i="57"/>
  <c r="I28" i="57"/>
  <c r="I29" i="57"/>
  <c r="I30" i="57"/>
  <c r="I31" i="57"/>
  <c r="I32" i="57"/>
  <c r="I33" i="57"/>
  <c r="I34" i="57"/>
  <c r="I35" i="57"/>
  <c r="I36" i="57"/>
  <c r="I37" i="57"/>
  <c r="I38" i="57"/>
  <c r="I18" i="57"/>
  <c r="I13" i="57"/>
  <c r="I14" i="57"/>
  <c r="I15" i="57"/>
  <c r="I12" i="57"/>
  <c r="J9" i="57"/>
  <c r="I9" i="57"/>
  <c r="I38" i="56"/>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J38" i="56"/>
  <c r="J18" i="56"/>
  <c r="I18" i="56"/>
  <c r="I13" i="56"/>
  <c r="J13" i="56"/>
  <c r="I14" i="56"/>
  <c r="J14" i="56"/>
  <c r="I15" i="56"/>
  <c r="J15" i="56"/>
  <c r="J12" i="56"/>
  <c r="I12" i="56"/>
  <c r="J9" i="56"/>
  <c r="I9" i="56"/>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I13" i="48"/>
  <c r="J13" i="48"/>
  <c r="I14" i="48"/>
  <c r="J14" i="48"/>
  <c r="I15" i="48"/>
  <c r="J15" i="48"/>
  <c r="J12" i="48"/>
  <c r="I12" i="48"/>
  <c r="J9" i="48"/>
  <c r="I9" i="48"/>
  <c r="E32" i="56" l="1"/>
  <c r="D32" i="56"/>
  <c r="D31" i="56"/>
  <c r="E37" i="56"/>
  <c r="E36" i="56"/>
  <c r="E35" i="56"/>
  <c r="E34" i="56"/>
  <c r="E33" i="56"/>
  <c r="E31" i="56"/>
  <c r="E30" i="56"/>
  <c r="E28" i="56"/>
  <c r="E27" i="56"/>
  <c r="E26" i="56"/>
  <c r="E25" i="56"/>
  <c r="E24" i="56"/>
  <c r="E23" i="56"/>
  <c r="E22" i="56"/>
  <c r="E20" i="56"/>
  <c r="E19" i="56"/>
  <c r="E18" i="56"/>
  <c r="D37" i="56"/>
  <c r="D36" i="56"/>
  <c r="D35" i="56"/>
  <c r="D34" i="56"/>
  <c r="D33" i="56"/>
  <c r="E37" i="48"/>
  <c r="E36" i="48"/>
  <c r="E35" i="48"/>
  <c r="E34" i="48"/>
  <c r="E33" i="48"/>
  <c r="E32" i="48"/>
  <c r="E31" i="48"/>
  <c r="E30" i="48"/>
  <c r="E28" i="48"/>
  <c r="E27" i="48"/>
  <c r="E26" i="48"/>
  <c r="E25" i="48"/>
  <c r="E24" i="48"/>
  <c r="E23" i="48"/>
  <c r="E22" i="48"/>
  <c r="E20" i="48"/>
  <c r="E19" i="48"/>
  <c r="E18" i="48"/>
  <c r="D37" i="48"/>
  <c r="D36" i="48"/>
  <c r="D35" i="48"/>
  <c r="D34" i="48"/>
  <c r="D33" i="48"/>
  <c r="D32" i="48"/>
  <c r="D31" i="48"/>
  <c r="D30" i="48"/>
  <c r="D28" i="48"/>
  <c r="D27" i="48"/>
  <c r="E37" i="39"/>
  <c r="E38" i="39"/>
  <c r="E43" i="14"/>
  <c r="E46" i="12"/>
  <c r="E38" i="36"/>
  <c r="E39" i="36"/>
  <c r="E35" i="6"/>
  <c r="E49" i="6" s="1"/>
  <c r="B47" i="32"/>
  <c r="C47" i="32"/>
  <c r="D47" i="32"/>
  <c r="E47" i="32"/>
  <c r="E34" i="32"/>
  <c r="E22" i="32"/>
  <c r="E9" i="32"/>
  <c r="C10" i="6"/>
  <c r="D10" i="6"/>
  <c r="C11" i="6"/>
  <c r="D11" i="6"/>
  <c r="C12" i="6"/>
  <c r="D12" i="6"/>
  <c r="C13" i="6"/>
  <c r="D13" i="6"/>
  <c r="C14" i="6"/>
  <c r="D14" i="6"/>
  <c r="C15" i="6"/>
  <c r="D15" i="6"/>
  <c r="C16" i="6"/>
  <c r="D16" i="6"/>
  <c r="C17" i="6"/>
  <c r="D17" i="6"/>
  <c r="C18" i="6"/>
  <c r="D18" i="6"/>
  <c r="C19" i="6"/>
  <c r="D19" i="6"/>
  <c r="C20" i="6"/>
  <c r="D20" i="6"/>
  <c r="B11" i="6"/>
  <c r="B12" i="6"/>
  <c r="B13" i="6"/>
  <c r="B14" i="6"/>
  <c r="B15" i="6"/>
  <c r="B16" i="6"/>
  <c r="B17" i="6"/>
  <c r="B18" i="6"/>
  <c r="B19" i="6"/>
  <c r="B20" i="6"/>
  <c r="B10" i="6"/>
  <c r="F60" i="31"/>
  <c r="F61" i="31"/>
  <c r="F62" i="31"/>
  <c r="F63" i="31"/>
  <c r="F64" i="31"/>
  <c r="F47" i="54"/>
  <c r="F48" i="54"/>
  <c r="D12" i="55"/>
  <c r="E12" i="55"/>
  <c r="D13" i="55"/>
  <c r="E13" i="55"/>
  <c r="D14" i="55"/>
  <c r="E14" i="55"/>
  <c r="D15" i="55"/>
  <c r="E15" i="55"/>
  <c r="C15" i="55"/>
  <c r="F75" i="55"/>
  <c r="F79" i="3"/>
  <c r="E23" i="57" l="1"/>
  <c r="E19" i="57"/>
  <c r="E35" i="57"/>
  <c r="E32" i="57"/>
  <c r="E30" i="57"/>
  <c r="E28" i="57"/>
  <c r="E24" i="57"/>
  <c r="E22" i="57"/>
  <c r="E18" i="57"/>
  <c r="D21" i="57"/>
  <c r="E21" i="57"/>
  <c r="D29" i="57"/>
  <c r="E29" i="57"/>
  <c r="E31" i="57"/>
  <c r="E37" i="57"/>
  <c r="D38" i="57"/>
  <c r="E38" i="57"/>
  <c r="E25" i="57" l="1"/>
  <c r="E36" i="57"/>
  <c r="E33" i="57"/>
  <c r="E20" i="57"/>
  <c r="E27" i="57"/>
  <c r="E34" i="57"/>
  <c r="E26" i="57"/>
  <c r="F42" i="54" l="1"/>
  <c r="F43" i="54"/>
  <c r="F44" i="54"/>
  <c r="F45" i="54"/>
  <c r="F46" i="54"/>
  <c r="E36" i="39"/>
  <c r="E45" i="12"/>
  <c r="E36" i="36"/>
  <c r="E37" i="36"/>
  <c r="E26" i="35"/>
  <c r="E53" i="11"/>
  <c r="E27" i="34"/>
  <c r="E10" i="32"/>
  <c r="E11" i="32"/>
  <c r="E12" i="32"/>
  <c r="E13" i="32"/>
  <c r="E14" i="32"/>
  <c r="E15" i="32"/>
  <c r="E16" i="32"/>
  <c r="E17" i="32"/>
  <c r="E18" i="32"/>
  <c r="E19" i="32"/>
  <c r="E20" i="32"/>
  <c r="F57" i="31" l="1"/>
  <c r="F58" i="31"/>
  <c r="F59" i="31"/>
  <c r="F73" i="55"/>
  <c r="F74" i="55"/>
  <c r="D12" i="3"/>
  <c r="E12" i="3"/>
  <c r="D13" i="3"/>
  <c r="E13" i="3"/>
  <c r="D14" i="3"/>
  <c r="E14" i="3"/>
  <c r="D15" i="3"/>
  <c r="E15" i="3"/>
  <c r="F74" i="3"/>
  <c r="F75" i="3"/>
  <c r="F76" i="3"/>
  <c r="F77" i="3"/>
  <c r="F78"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D37" i="57" l="1"/>
  <c r="D22" i="48"/>
  <c r="D26" i="48"/>
  <c r="D25" i="48"/>
  <c r="D24" i="48"/>
  <c r="D23" i="48"/>
  <c r="E28" i="38"/>
  <c r="E37" i="13"/>
  <c r="E38" i="13"/>
  <c r="E39" i="13"/>
  <c r="E44" i="12"/>
  <c r="E24" i="35"/>
  <c r="E25" i="35"/>
  <c r="E26" i="34"/>
  <c r="F54" i="31"/>
  <c r="F55" i="31"/>
  <c r="F56" i="31"/>
  <c r="E15" i="31"/>
  <c r="D15" i="31"/>
  <c r="E14" i="31"/>
  <c r="D14" i="31"/>
  <c r="E13" i="31"/>
  <c r="D13" i="31"/>
  <c r="E12" i="31"/>
  <c r="D12" i="31"/>
  <c r="C15" i="31"/>
  <c r="C14" i="31"/>
  <c r="C13" i="31"/>
  <c r="C12" i="31"/>
  <c r="C14" i="55"/>
  <c r="C13" i="55"/>
  <c r="C13" i="3"/>
  <c r="F13" i="3" s="1"/>
  <c r="C12" i="55"/>
  <c r="C15" i="3"/>
  <c r="F15" i="3" s="1"/>
  <c r="C14" i="3"/>
  <c r="F14" i="3" s="1"/>
  <c r="F41" i="54"/>
  <c r="F71" i="55"/>
  <c r="F72" i="55"/>
  <c r="F13" i="31" l="1"/>
  <c r="F15" i="31"/>
  <c r="D36" i="57"/>
  <c r="F14" i="31"/>
  <c r="F12" i="31"/>
  <c r="F38" i="55"/>
  <c r="E17" i="46"/>
  <c r="E17" i="45"/>
  <c r="E34" i="39"/>
  <c r="E35" i="39"/>
  <c r="E42" i="14"/>
  <c r="E26" i="38"/>
  <c r="E27" i="38"/>
  <c r="E36" i="13"/>
  <c r="E24" i="37"/>
  <c r="E25" i="37"/>
  <c r="E43" i="12"/>
  <c r="E42" i="12"/>
  <c r="E32" i="36"/>
  <c r="E33" i="36"/>
  <c r="E34" i="36"/>
  <c r="E35" i="36"/>
  <c r="E51" i="11"/>
  <c r="E52" i="11"/>
  <c r="E21" i="35"/>
  <c r="E22" i="35"/>
  <c r="E23" i="35"/>
  <c r="E43" i="9"/>
  <c r="E24" i="34"/>
  <c r="E25" i="34"/>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E33" i="32"/>
  <c r="F51" i="31"/>
  <c r="F52" i="31"/>
  <c r="F53" i="31"/>
  <c r="E34" i="13" l="1"/>
  <c r="E35" i="13"/>
  <c r="E23" i="37"/>
  <c r="E40" i="12"/>
  <c r="E41" i="12"/>
  <c r="E23" i="34"/>
  <c r="E22" i="34"/>
  <c r="E50" i="28"/>
  <c r="E13" i="54" l="1"/>
  <c r="E14" i="54"/>
  <c r="E15" i="54"/>
  <c r="C14" i="54"/>
  <c r="C13" i="54"/>
  <c r="F69" i="55"/>
  <c r="F70" i="55"/>
  <c r="C15" i="54"/>
  <c r="C12" i="3"/>
  <c r="F12" i="3" s="1"/>
  <c r="D19" i="48"/>
  <c r="D15" i="48" l="1"/>
  <c r="D9" i="55"/>
  <c r="C12" i="54"/>
  <c r="D15" i="54"/>
  <c r="D13" i="48"/>
  <c r="E12" i="54"/>
  <c r="D14" i="48"/>
  <c r="D14" i="54"/>
  <c r="D18" i="48"/>
  <c r="D20" i="48"/>
  <c r="D12" i="54"/>
  <c r="D13" i="54"/>
  <c r="E9" i="55"/>
  <c r="C9" i="55"/>
  <c r="E30" i="39"/>
  <c r="E31" i="39"/>
  <c r="E32" i="39"/>
  <c r="E33" i="39"/>
  <c r="E25" i="38"/>
  <c r="E32" i="13"/>
  <c r="E33" i="13"/>
  <c r="E21" i="37"/>
  <c r="E22" i="37"/>
  <c r="E39" i="12"/>
  <c r="E29" i="36"/>
  <c r="E30" i="36"/>
  <c r="E31" i="36"/>
  <c r="E49" i="11"/>
  <c r="E50" i="11"/>
  <c r="E49" i="28"/>
  <c r="F47" i="31"/>
  <c r="F48" i="31"/>
  <c r="F49" i="31"/>
  <c r="F50" i="31"/>
  <c r="F37" i="54"/>
  <c r="F38" i="54"/>
  <c r="F39" i="54"/>
  <c r="F40" i="54"/>
  <c r="F61" i="55"/>
  <c r="F62" i="55"/>
  <c r="F63" i="55"/>
  <c r="D32" i="57" s="1"/>
  <c r="F64" i="55"/>
  <c r="D33" i="57" s="1"/>
  <c r="F65" i="55"/>
  <c r="F66" i="55"/>
  <c r="F67" i="55"/>
  <c r="F68" i="55"/>
  <c r="D35" i="57" l="1"/>
  <c r="D12" i="48"/>
  <c r="F9" i="3"/>
  <c r="E29" i="39"/>
  <c r="E39" i="14"/>
  <c r="E40" i="14"/>
  <c r="E41" i="14"/>
  <c r="E11" i="38"/>
  <c r="E12" i="38"/>
  <c r="E13" i="38"/>
  <c r="E14" i="38"/>
  <c r="E15" i="38"/>
  <c r="E16" i="38"/>
  <c r="E17" i="38"/>
  <c r="E18" i="38"/>
  <c r="E19" i="38"/>
  <c r="E20" i="38"/>
  <c r="E21" i="38"/>
  <c r="E22" i="38"/>
  <c r="E23" i="38"/>
  <c r="E24" i="38"/>
  <c r="E14" i="37"/>
  <c r="E35" i="12"/>
  <c r="E36" i="12"/>
  <c r="E37" i="12"/>
  <c r="E38" i="12"/>
  <c r="E28" i="36"/>
  <c r="E48" i="11"/>
  <c r="E42" i="11"/>
  <c r="E43" i="11"/>
  <c r="E44" i="11"/>
  <c r="E45" i="11"/>
  <c r="E46" i="11"/>
  <c r="E47" i="11"/>
  <c r="E14" i="35"/>
  <c r="E20" i="35"/>
  <c r="E19" i="35"/>
  <c r="E40" i="9"/>
  <c r="E41" i="9"/>
  <c r="E42" i="9"/>
  <c r="E19" i="34"/>
  <c r="E20" i="34"/>
  <c r="E21" i="34"/>
  <c r="E44" i="28"/>
  <c r="E45" i="28"/>
  <c r="E46" i="28"/>
  <c r="E47" i="28"/>
  <c r="E48" i="28"/>
  <c r="F42" i="31"/>
  <c r="F43" i="31"/>
  <c r="F44" i="31"/>
  <c r="F45" i="31"/>
  <c r="F46" i="31"/>
  <c r="F28" i="54"/>
  <c r="F29" i="54"/>
  <c r="F30" i="54"/>
  <c r="F31" i="54"/>
  <c r="F32" i="54"/>
  <c r="F33" i="54"/>
  <c r="F34" i="54"/>
  <c r="F35" i="54"/>
  <c r="F36" i="54"/>
  <c r="D34" i="57" l="1"/>
  <c r="J38" i="57"/>
  <c r="J37" i="57"/>
  <c r="J36" i="57"/>
  <c r="J35" i="57"/>
  <c r="J34" i="57"/>
  <c r="J33" i="57"/>
  <c r="J32" i="57"/>
  <c r="J31" i="57"/>
  <c r="J30" i="57"/>
  <c r="J29" i="57"/>
  <c r="J28" i="57"/>
  <c r="J27" i="57"/>
  <c r="J26" i="57"/>
  <c r="J25" i="57"/>
  <c r="J21" i="57"/>
  <c r="G15" i="57"/>
  <c r="G14" i="57"/>
  <c r="G13" i="57"/>
  <c r="G12" i="57"/>
  <c r="J24" i="57"/>
  <c r="J23" i="57"/>
  <c r="J22" i="57"/>
  <c r="J20" i="57"/>
  <c r="G9" i="57" l="1"/>
  <c r="J19" i="57"/>
  <c r="J18" i="57"/>
  <c r="E14" i="57"/>
  <c r="J14" i="57" s="1"/>
  <c r="E13" i="57"/>
  <c r="J13" i="57" s="1"/>
  <c r="E12" i="57"/>
  <c r="J12" i="57" s="1"/>
  <c r="E15" i="56"/>
  <c r="E13" i="56"/>
  <c r="E15" i="57"/>
  <c r="J15" i="57" s="1"/>
  <c r="E12" i="56"/>
  <c r="E14" i="56"/>
  <c r="E31" i="12" l="1"/>
  <c r="E32" i="12"/>
  <c r="E33" i="12"/>
  <c r="E34" i="12"/>
  <c r="E46" i="32"/>
  <c r="C22" i="32"/>
  <c r="D22" i="32"/>
  <c r="B22" i="32"/>
  <c r="F51" i="55"/>
  <c r="D26" i="56" s="1"/>
  <c r="D26" i="57" s="1"/>
  <c r="F52" i="55"/>
  <c r="F53" i="55"/>
  <c r="D27" i="56" s="1"/>
  <c r="D27" i="57" s="1"/>
  <c r="F54" i="55"/>
  <c r="F55" i="55"/>
  <c r="F56" i="55"/>
  <c r="F57" i="55"/>
  <c r="F58" i="55"/>
  <c r="F59" i="55"/>
  <c r="F60" i="55"/>
  <c r="D28" i="56" l="1"/>
  <c r="D28" i="57" s="1"/>
  <c r="D30" i="56"/>
  <c r="D30" i="57" s="1"/>
  <c r="F49" i="55"/>
  <c r="F50" i="55"/>
  <c r="D31" i="57" l="1"/>
  <c r="B9" i="33"/>
  <c r="E10" i="33"/>
  <c r="F47" i="55"/>
  <c r="F48" i="55"/>
  <c r="D25" i="56" s="1"/>
  <c r="D25" i="57" s="1"/>
  <c r="F18" i="55" l="1"/>
  <c r="C9" i="9"/>
  <c r="D9" i="9"/>
  <c r="B9" i="9"/>
  <c r="E17" i="28"/>
  <c r="F46" i="55"/>
  <c r="E23" i="32" l="1"/>
  <c r="B35" i="32"/>
  <c r="C9" i="32"/>
  <c r="D9" i="32"/>
  <c r="B9" i="32"/>
  <c r="E36" i="32" l="1"/>
  <c r="G15" i="56"/>
  <c r="G14" i="56"/>
  <c r="G13" i="56"/>
  <c r="G12" i="56"/>
  <c r="E25" i="33"/>
  <c r="D9" i="36"/>
  <c r="C9" i="36"/>
  <c r="B9" i="36"/>
  <c r="B9" i="34"/>
  <c r="C9" i="34"/>
  <c r="D9" i="31"/>
  <c r="D66" i="47" s="1"/>
  <c r="E66" i="47" s="1"/>
  <c r="E20" i="37"/>
  <c r="E27" i="36"/>
  <c r="E24" i="33"/>
  <c r="E24" i="32"/>
  <c r="E25" i="32"/>
  <c r="E26" i="32"/>
  <c r="E27" i="32"/>
  <c r="E28" i="32"/>
  <c r="E29" i="32"/>
  <c r="E30" i="32"/>
  <c r="E31" i="32"/>
  <c r="E32" i="32"/>
  <c r="D35" i="32"/>
  <c r="C35" i="32"/>
  <c r="F19" i="55"/>
  <c r="F20" i="55"/>
  <c r="F21" i="55"/>
  <c r="D19" i="56" s="1"/>
  <c r="F22" i="55"/>
  <c r="F23" i="55"/>
  <c r="F24" i="55"/>
  <c r="F25" i="55"/>
  <c r="F26" i="55"/>
  <c r="F27" i="55"/>
  <c r="F28" i="55"/>
  <c r="F29" i="55"/>
  <c r="F30" i="55"/>
  <c r="F31" i="55"/>
  <c r="F32" i="55"/>
  <c r="F33" i="55"/>
  <c r="F34" i="55"/>
  <c r="F35" i="55"/>
  <c r="F36" i="55"/>
  <c r="F37" i="55"/>
  <c r="F39" i="55"/>
  <c r="F40" i="55"/>
  <c r="F41" i="55"/>
  <c r="F42" i="55"/>
  <c r="F43" i="55"/>
  <c r="F44" i="55"/>
  <c r="F45" i="55"/>
  <c r="D24" i="56" s="1"/>
  <c r="F18" i="54"/>
  <c r="F19" i="54"/>
  <c r="F20" i="54"/>
  <c r="F21" i="54"/>
  <c r="F22" i="54"/>
  <c r="F23" i="54"/>
  <c r="F24" i="54"/>
  <c r="F25" i="54"/>
  <c r="F26" i="54"/>
  <c r="F27" i="54"/>
  <c r="F18" i="3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10" i="6"/>
  <c r="E11" i="6"/>
  <c r="E12" i="6"/>
  <c r="E13" i="6"/>
  <c r="E14" i="6"/>
  <c r="E15" i="6"/>
  <c r="E16" i="6"/>
  <c r="E17" i="6"/>
  <c r="E18" i="6"/>
  <c r="E19" i="6"/>
  <c r="E20" i="6"/>
  <c r="B23" i="6"/>
  <c r="C23" i="6"/>
  <c r="D23" i="6"/>
  <c r="E24" i="6"/>
  <c r="E25" i="6"/>
  <c r="E26" i="6"/>
  <c r="E27" i="6"/>
  <c r="E28" i="6"/>
  <c r="E29" i="6"/>
  <c r="E30" i="6"/>
  <c r="E31" i="6"/>
  <c r="E32" i="6"/>
  <c r="E33" i="6"/>
  <c r="E34" i="6"/>
  <c r="B37" i="6"/>
  <c r="C37" i="6"/>
  <c r="D37" i="6"/>
  <c r="B9" i="8"/>
  <c r="C9" i="8"/>
  <c r="D9" i="8"/>
  <c r="E11" i="8"/>
  <c r="E12" i="8"/>
  <c r="E13" i="8"/>
  <c r="E14" i="8"/>
  <c r="E15" i="8"/>
  <c r="E16" i="8"/>
  <c r="E17" i="8"/>
  <c r="E18" i="8"/>
  <c r="E19" i="8"/>
  <c r="E20" i="8"/>
  <c r="E21" i="8"/>
  <c r="E22" i="8"/>
  <c r="E23" i="8"/>
  <c r="E24" i="8"/>
  <c r="E25" i="8"/>
  <c r="E26" i="8"/>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B9" i="35"/>
  <c r="C9" i="35"/>
  <c r="D9" i="35"/>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5" i="37"/>
  <c r="E16" i="37"/>
  <c r="F76" i="47"/>
  <c r="E17" i="37"/>
  <c r="E18" i="37"/>
  <c r="F75" i="47"/>
  <c r="E19" i="37"/>
  <c r="B9" i="13"/>
  <c r="C9" i="13"/>
  <c r="D9" i="13"/>
  <c r="E11" i="13"/>
  <c r="E12" i="13"/>
  <c r="E13" i="13"/>
  <c r="E14" i="13"/>
  <c r="E15" i="13"/>
  <c r="E16" i="13"/>
  <c r="E17" i="13"/>
  <c r="E18" i="13"/>
  <c r="E19" i="13"/>
  <c r="E20" i="13"/>
  <c r="E21" i="13"/>
  <c r="E22" i="13"/>
  <c r="E23" i="13"/>
  <c r="E24" i="13"/>
  <c r="E25" i="13"/>
  <c r="E26" i="13"/>
  <c r="E27" i="13"/>
  <c r="E28" i="13"/>
  <c r="E29" i="13"/>
  <c r="E30" i="13"/>
  <c r="E31"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B9" i="39"/>
  <c r="C9" i="39"/>
  <c r="D9" i="39"/>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9" i="56"/>
  <c r="E74" i="47"/>
  <c r="E75" i="47"/>
  <c r="E76" i="47"/>
  <c r="D20" i="56" l="1"/>
  <c r="D20" i="57" s="1"/>
  <c r="D24" i="57"/>
  <c r="D22" i="56"/>
  <c r="D22" i="57" s="1"/>
  <c r="D19" i="57"/>
  <c r="D23" i="56"/>
  <c r="D23" i="57" s="1"/>
  <c r="D18" i="56"/>
  <c r="G9" i="48"/>
  <c r="F13" i="55"/>
  <c r="F13" i="54" s="1"/>
  <c r="D13" i="57" s="1"/>
  <c r="F15" i="55"/>
  <c r="F15" i="54" s="1"/>
  <c r="D15" i="57" s="1"/>
  <c r="E41" i="6"/>
  <c r="F14" i="55"/>
  <c r="F14" i="54" s="1"/>
  <c r="D14" i="57" s="1"/>
  <c r="F12" i="55"/>
  <c r="E40" i="32"/>
  <c r="E42" i="32"/>
  <c r="E35" i="32"/>
  <c r="E47" i="6"/>
  <c r="E48" i="6"/>
  <c r="E42" i="6"/>
  <c r="E46" i="6"/>
  <c r="E40" i="6"/>
  <c r="E45" i="6"/>
  <c r="E39" i="6"/>
  <c r="E45" i="32"/>
  <c r="E39" i="32"/>
  <c r="E44" i="32"/>
  <c r="E38" i="32"/>
  <c r="E43" i="32"/>
  <c r="E41" i="32"/>
  <c r="E44" i="6"/>
  <c r="E38" i="6"/>
  <c r="E43" i="6"/>
  <c r="D70" i="47"/>
  <c r="E70" i="47" s="1"/>
  <c r="E37" i="32"/>
  <c r="E9" i="9"/>
  <c r="E9" i="50"/>
  <c r="E9" i="45"/>
  <c r="D60" i="47"/>
  <c r="E9" i="28"/>
  <c r="F28" i="47"/>
  <c r="E9" i="53"/>
  <c r="E9" i="49"/>
  <c r="E9" i="38"/>
  <c r="E29" i="47"/>
  <c r="G9" i="56"/>
  <c r="E9" i="52"/>
  <c r="E9" i="46"/>
  <c r="E9" i="39"/>
  <c r="E9" i="14"/>
  <c r="E9" i="13"/>
  <c r="E9" i="37"/>
  <c r="E9" i="12"/>
  <c r="E30" i="47"/>
  <c r="F31" i="47"/>
  <c r="E9" i="36"/>
  <c r="E9" i="11"/>
  <c r="E9" i="35"/>
  <c r="E9" i="34"/>
  <c r="E9" i="33"/>
  <c r="E9" i="8"/>
  <c r="E23" i="6"/>
  <c r="D24" i="47" s="1"/>
  <c r="E24" i="47" s="1"/>
  <c r="E9" i="6"/>
  <c r="E9" i="31"/>
  <c r="D67" i="47" s="1"/>
  <c r="E9" i="3"/>
  <c r="E9" i="54" s="1"/>
  <c r="E9" i="57" s="1"/>
  <c r="E15" i="48"/>
  <c r="D36" i="47"/>
  <c r="D52" i="47"/>
  <c r="F52" i="47" s="1"/>
  <c r="E12" i="48"/>
  <c r="D9" i="3"/>
  <c r="E14" i="48"/>
  <c r="C9" i="3"/>
  <c r="D44" i="47"/>
  <c r="F66" i="47"/>
  <c r="E13" i="48"/>
  <c r="D18" i="57" l="1"/>
  <c r="D15" i="56"/>
  <c r="D13" i="56"/>
  <c r="F9" i="55"/>
  <c r="F9" i="54" s="1"/>
  <c r="D9" i="57" s="1"/>
  <c r="F12" i="54"/>
  <c r="D12" i="57" s="1"/>
  <c r="D14" i="56"/>
  <c r="D12" i="56"/>
  <c r="D19" i="47"/>
  <c r="F19" i="47" s="1"/>
  <c r="C9" i="54"/>
  <c r="D20" i="47"/>
  <c r="F20" i="47" s="1"/>
  <c r="D9" i="54"/>
  <c r="E37" i="6"/>
  <c r="D25" i="47" s="1"/>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D58" i="47"/>
  <c r="E58" i="47" s="1"/>
  <c r="D39" i="47"/>
  <c r="E39" i="47" s="1"/>
  <c r="D71" i="47"/>
  <c r="F71" i="47" s="1"/>
  <c r="F24" i="47"/>
  <c r="D21" i="47"/>
  <c r="D37" i="47"/>
  <c r="F37" i="47" s="1"/>
  <c r="E36" i="47"/>
  <c r="F36" i="47"/>
  <c r="D51" i="47"/>
  <c r="D35" i="47"/>
  <c r="D41" i="47"/>
  <c r="D57" i="47"/>
  <c r="F60" i="47"/>
  <c r="E60" i="47"/>
  <c r="E44" i="47"/>
  <c r="F44" i="47"/>
  <c r="D14" i="47" l="1"/>
  <c r="E14" i="47" s="1"/>
  <c r="D9" i="56"/>
  <c r="E20" i="47"/>
  <c r="E19" i="47"/>
  <c r="D11" i="47"/>
  <c r="D9" i="48"/>
  <c r="E43" i="47"/>
  <c r="F42" i="47"/>
  <c r="F14"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D50" i="47" l="1"/>
  <c r="F11" i="47"/>
  <c r="D15" i="47"/>
  <c r="D32" i="47"/>
  <c r="F32" i="47" s="1"/>
  <c r="E11" i="47"/>
  <c r="D46" i="47"/>
  <c r="E46" i="47" s="1"/>
  <c r="E50" i="47" l="1"/>
  <c r="F50" i="47"/>
  <c r="E15" i="47"/>
  <c r="F15" i="47"/>
  <c r="E32" i="47"/>
  <c r="F46" i="47"/>
  <c r="C9" i="31"/>
  <c r="F9" i="31" s="1"/>
  <c r="D12" i="47" s="1"/>
  <c r="D65" i="47" l="1"/>
  <c r="E65" i="47" s="1"/>
  <c r="E12" i="47"/>
  <c r="D10" i="47"/>
  <c r="F10" i="47" s="1"/>
  <c r="F12" i="47"/>
  <c r="D77" i="47"/>
  <c r="E77" i="47" s="1"/>
  <c r="F65" i="47" l="1"/>
  <c r="E10" i="47"/>
  <c r="F77" i="47"/>
</calcChain>
</file>

<file path=xl/sharedStrings.xml><?xml version="1.0" encoding="utf-8"?>
<sst xmlns="http://schemas.openxmlformats.org/spreadsheetml/2006/main" count="5794" uniqueCount="3671">
  <si>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</si>
  <si>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</si>
  <si>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</si>
  <si>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</si>
  <si>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</si>
  <si>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</si>
  <si>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</si>
  <si>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</si>
  <si>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</si>
  <si>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</si>
  <si>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</si>
  <si>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</si>
  <si>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</si>
  <si>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</si>
  <si>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</si>
  <si>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</si>
  <si>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</si>
  <si>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</si>
  <si>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</si>
  <si>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</si>
  <si>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</si>
  <si>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</si>
  <si>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</si>
  <si>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</si>
  <si>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</si>
  <si>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</si>
  <si>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</si>
  <si>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</si>
  <si>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</si>
  <si>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</si>
  <si>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</si>
  <si>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</si>
  <si>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</si>
  <si>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</si>
  <si>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</si>
  <si>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</si>
  <si>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</si>
  <si>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</si>
  <si>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</si>
  <si>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</si>
  <si>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</si>
  <si>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</si>
  <si>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</si>
  <si>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</si>
  <si>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</si>
  <si>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</si>
  <si>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</si>
  <si>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</si>
  <si>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</si>
  <si>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</si>
  <si>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</si>
  <si>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</si>
  <si>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</si>
  <si>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</si>
  <si>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</si>
  <si>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</si>
  <si>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</si>
  <si>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</si>
  <si>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</si>
  <si>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</si>
  <si>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</si>
  <si>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</si>
  <si>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</si>
  <si>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</si>
  <si>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</si>
  <si>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</si>
  <si>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</si>
  <si>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</si>
  <si>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</si>
  <si>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</si>
  <si>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</si>
  <si>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</si>
  <si>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</si>
  <si>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</si>
  <si>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</si>
  <si>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</si>
  <si>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</si>
  <si>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</si>
  <si>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</si>
  <si>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</si>
  <si>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</si>
  <si>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</si>
  <si>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</si>
  <si>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</si>
  <si>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</si>
  <si>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</si>
  <si>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</si>
  <si>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</si>
  <si>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</si>
  <si>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</si>
  <si>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</si>
  <si>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</si>
  <si>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</si>
  <si>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</si>
  <si>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</si>
  <si>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</si>
  <si>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</si>
  <si>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</si>
  <si>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</si>
  <si>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</si>
  <si>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</si>
  <si>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</si>
  <si>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</si>
  <si>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</si>
  <si>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</si>
  <si>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</si>
  <si>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</si>
  <si>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</si>
  <si>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</si>
  <si>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</si>
  <si>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</si>
  <si>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</si>
  <si>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</si>
  <si>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</si>
  <si>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</si>
  <si>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</si>
  <si>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</si>
  <si>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</si>
  <si>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</si>
  <si>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</si>
  <si>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</si>
  <si>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</si>
  <si>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</si>
  <si>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</si>
  <si>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</si>
  <si>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</si>
  <si>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</si>
  <si>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</si>
  <si>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</si>
  <si>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</si>
  <si>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</si>
  <si>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</si>
  <si>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</si>
  <si>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</si>
  <si>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</si>
  <si>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</si>
  <si>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</si>
  <si>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</si>
  <si>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</si>
  <si>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</si>
  <si>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</si>
  <si>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</si>
  <si>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</si>
  <si>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</si>
  <si>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</si>
  <si>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</si>
  <si>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</si>
  <si>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</si>
  <si>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</si>
  <si>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</si>
  <si>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</si>
  <si>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</si>
  <si>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</si>
  <si>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</si>
  <si>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</si>
  <si>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</si>
  <si>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</si>
  <si>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</si>
  <si>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</si>
  <si>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</si>
  <si>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</si>
  <si>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</si>
  <si>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</si>
  <si>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</si>
  <si>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</si>
  <si>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</si>
  <si>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</si>
  <si>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</si>
  <si>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</si>
  <si>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</si>
  <si>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</si>
  <si>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</si>
  <si>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</si>
  <si>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</si>
  <si>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</si>
  <si>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</si>
  <si>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</si>
  <si>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</si>
  <si>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</si>
  <si>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</si>
  <si>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</si>
  <si>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</si>
  <si>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</si>
  <si>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</si>
  <si>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</si>
  <si>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</si>
  <si>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</si>
  <si>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</si>
  <si>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</si>
  <si>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</si>
  <si>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</si>
  <si>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</si>
  <si>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</si>
  <si>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</si>
  <si>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</si>
  <si>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</si>
  <si>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</si>
  <si>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</si>
  <si>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</si>
  <si>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</si>
  <si>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</si>
  <si>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</si>
  <si>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</si>
  <si>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</si>
  <si>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</si>
  <si>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</si>
  <si>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</si>
  <si>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</si>
  <si>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</si>
  <si>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</si>
  <si>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</si>
  <si>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</si>
  <si>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</si>
  <si>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</si>
  <si>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</si>
  <si>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</si>
  <si>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</si>
  <si>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</si>
  <si>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</si>
  <si>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</si>
  <si>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</si>
  <si>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</si>
  <si>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</si>
  <si>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</si>
  <si>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</si>
  <si>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</si>
  <si>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</si>
  <si>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</si>
  <si>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</si>
  <si>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</si>
  <si>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</si>
  <si>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</si>
  <si>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</si>
  <si>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</si>
  <si>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</si>
  <si>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</si>
  <si>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</si>
  <si>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</si>
  <si>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</si>
  <si>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</si>
  <si>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</si>
  <si>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</si>
  <si>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</si>
  <si>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</si>
  <si>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</si>
  <si>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</si>
  <si>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</si>
  <si>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</si>
  <si>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</si>
  <si>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</si>
  <si>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</si>
  <si>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</si>
  <si>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</si>
  <si>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</si>
  <si>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</si>
  <si>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</si>
  <si>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</si>
  <si>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</si>
  <si>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</si>
  <si>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</si>
  <si>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</si>
  <si>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</si>
  <si>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</si>
  <si>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</si>
  <si>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</si>
  <si>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</si>
  <si>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</si>
  <si>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</si>
  <si>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</si>
  <si>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</si>
  <si>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</si>
  <si>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</si>
  <si>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</si>
  <si>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</si>
  <si>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</si>
  <si>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</si>
  <si>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</si>
  <si>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</si>
  <si>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</si>
  <si>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</si>
  <si>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</si>
  <si>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</si>
  <si>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</si>
  <si>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</si>
  <si>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</si>
  <si>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</si>
  <si>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</si>
  <si>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</si>
  <si>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</si>
  <si>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</si>
  <si>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</si>
  <si>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</si>
  <si>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</si>
  <si>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</si>
  <si>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</si>
  <si>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</si>
  <si>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</si>
  <si>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</si>
  <si>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</si>
  <si>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</si>
  <si>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</si>
  <si>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</si>
  <si>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</si>
  <si>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</si>
  <si>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</si>
  <si>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</si>
  <si>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</si>
  <si>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</si>
  <si>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</si>
  <si>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</si>
  <si>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</si>
  <si>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</si>
  <si>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</si>
  <si>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</si>
  <si>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</si>
  <si>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</si>
  <si>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</si>
  <si>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</si>
  <si>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</si>
  <si>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</si>
  <si>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</si>
  <si>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</si>
  <si>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</si>
  <si>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</si>
  <si>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</si>
  <si>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</si>
  <si>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</si>
  <si>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</si>
  <si>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</si>
  <si>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</si>
  <si>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</si>
  <si>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</si>
  <si>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</si>
  <si>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</si>
  <si>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</si>
  <si>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</si>
  <si>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</si>
  <si>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</si>
  <si>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</si>
  <si>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</si>
  <si>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</si>
  <si>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</si>
  <si>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</si>
  <si>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</si>
  <si>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</si>
  <si>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</si>
  <si>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</si>
  <si>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</si>
  <si>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</si>
  <si>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</si>
  <si>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</si>
  <si>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</si>
  <si>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</si>
  <si>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</si>
  <si>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</si>
  <si>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</si>
  <si>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</si>
  <si>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</si>
  <si>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</si>
  <si>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</si>
  <si>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</si>
  <si>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</si>
  <si>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</si>
  <si>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</si>
  <si>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</si>
  <si>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</si>
  <si>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</si>
  <si>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</si>
  <si>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</si>
  <si>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</si>
  <si>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</si>
  <si>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</si>
  <si>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</si>
  <si>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</si>
  <si>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</si>
  <si>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</si>
  <si>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</si>
  <si>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</si>
  <si>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</si>
  <si>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</si>
  <si>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</si>
  <si>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</si>
  <si>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</si>
  <si>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</si>
  <si>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</si>
  <si>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</si>
  <si>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</si>
  <si>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</si>
  <si>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</si>
  <si>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</si>
  <si>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</si>
  <si>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</si>
  <si>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</si>
  <si>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</si>
  <si>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</si>
  <si>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</si>
  <si>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</si>
  <si>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</si>
  <si>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</si>
  <si>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</si>
  <si>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</si>
  <si>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</si>
  <si>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</si>
  <si>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</si>
  <si>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</si>
  <si>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</si>
  <si>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</si>
  <si>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</si>
  <si>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</si>
  <si>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</si>
  <si>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</si>
  <si>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</si>
  <si>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</si>
  <si>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</si>
  <si>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</si>
  <si>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</si>
  <si>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</si>
  <si>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</si>
  <si>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</si>
  <si>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</si>
  <si>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</si>
  <si>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</si>
  <si>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</si>
  <si>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</si>
  <si>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</si>
  <si>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</si>
  <si>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</si>
  <si>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</si>
  <si>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</si>
  <si>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</si>
  <si>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</si>
  <si>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</si>
  <si>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</si>
  <si>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</si>
  <si>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</si>
  <si>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</si>
  <si>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</si>
  <si>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</si>
  <si>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</si>
  <si>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</si>
  <si>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</si>
  <si>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</si>
  <si>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</si>
  <si>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</si>
  <si>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</si>
  <si>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</si>
  <si>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</si>
  <si>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</si>
  <si>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</si>
  <si>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</si>
  <si>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</si>
  <si>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</si>
  <si>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</si>
  <si>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</si>
  <si>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</si>
  <si>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</si>
  <si>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</si>
  <si>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</si>
  <si>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</si>
  <si>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</si>
  <si>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</si>
  <si>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</si>
  <si>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</si>
  <si>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</si>
  <si>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</si>
  <si>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</si>
  <si>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</si>
  <si>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</si>
  <si>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</si>
  <si>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</si>
  <si>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</si>
  <si>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</si>
  <si>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</si>
  <si>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</si>
  <si>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</si>
  <si>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</si>
  <si>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</si>
  <si>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</si>
  <si>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</si>
  <si>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</si>
  <si>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</si>
  <si>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</si>
  <si>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</si>
  <si>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</si>
  <si>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</si>
  <si>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</si>
  <si>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</si>
  <si>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</si>
  <si>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</si>
  <si>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</si>
  <si>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</si>
  <si>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</si>
  <si>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</si>
  <si>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</si>
  <si>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</si>
  <si>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</si>
  <si>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</si>
  <si>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</si>
  <si>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</si>
  <si>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</si>
  <si>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</si>
  <si>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</si>
  <si>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</si>
  <si>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</si>
  <si>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</si>
  <si>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</si>
  <si>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</si>
  <si>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</si>
  <si>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</si>
  <si>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</si>
  <si>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</si>
  <si>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</si>
  <si>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</si>
  <si>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</si>
  <si>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</si>
  <si>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</si>
  <si>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</si>
  <si>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</si>
  <si>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</si>
  <si>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</si>
  <si>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</si>
  <si>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</si>
  <si>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</si>
  <si>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</si>
  <si>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</si>
  <si>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</si>
  <si>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</si>
  <si>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</si>
  <si>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</si>
  <si>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</si>
  <si>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</si>
  <si>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</si>
  <si>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</si>
  <si>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</si>
  <si>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</si>
  <si>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</si>
  <si>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</si>
  <si>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</si>
  <si>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</si>
  <si>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</si>
  <si>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</si>
  <si>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</si>
  <si>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</si>
  <si>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</si>
  <si>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</si>
  <si>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</si>
  <si>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</si>
  <si>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</si>
  <si>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</si>
  <si>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</si>
  <si>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</si>
  <si>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</si>
  <si>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</si>
  <si>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</si>
  <si>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</si>
  <si>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</si>
  <si>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</si>
  <si>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</si>
  <si>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</si>
  <si>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</si>
  <si>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</si>
  <si>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</si>
  <si>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</si>
  <si>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</si>
  <si>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</si>
  <si>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</si>
  <si>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</si>
  <si>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</si>
  <si>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</si>
  <si>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</si>
  <si>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</si>
  <si>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</si>
  <si>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</si>
  <si>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</si>
  <si>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</si>
  <si>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</si>
  <si>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</si>
  <si>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</si>
  <si>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</si>
  <si>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</si>
  <si>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</si>
  <si>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</si>
  <si>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</si>
  <si>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</si>
  <si>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</si>
  <si>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</si>
  <si>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</si>
  <si>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</si>
  <si>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</si>
  <si>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</si>
  <si>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</si>
  <si>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</si>
  <si>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</si>
  <si>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</si>
  <si>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</si>
  <si>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</si>
  <si>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</si>
  <si>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</si>
  <si>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</si>
  <si>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</si>
  <si>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</si>
  <si>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</si>
  <si>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</si>
  <si>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</si>
  <si>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</si>
  <si>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</si>
  <si>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</si>
  <si>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</si>
  <si>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</si>
  <si>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</si>
  <si>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</si>
  <si>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</si>
  <si>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</si>
  <si>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</si>
  <si>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</si>
  <si>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</si>
  <si>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</si>
  <si>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</si>
  <si>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</si>
  <si>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</si>
  <si>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</si>
  <si>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</si>
  <si>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</si>
  <si>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</si>
  <si>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</si>
  <si>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</si>
  <si>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</si>
  <si>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</si>
  <si>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</si>
  <si>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</si>
  <si>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</si>
  <si>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</si>
  <si>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</si>
  <si>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</si>
  <si>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</si>
  <si>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</si>
  <si>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</si>
  <si>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</si>
  <si>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</si>
  <si>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</si>
  <si>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</si>
  <si>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</si>
  <si>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</si>
  <si>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</si>
  <si>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</si>
  <si>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</si>
  <si>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</si>
  <si>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</si>
  <si>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</si>
  <si>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</si>
  <si>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</si>
  <si>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</si>
  <si>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</si>
  <si>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</si>
  <si>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</si>
  <si>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</si>
  <si>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</si>
  <si>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</si>
  <si>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</si>
  <si>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</si>
  <si>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</si>
  <si>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</si>
  <si>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</si>
  <si>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</si>
  <si>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</si>
  <si>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</si>
  <si>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</si>
  <si>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</si>
  <si>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</si>
  <si>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</si>
  <si>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</si>
  <si>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</si>
  <si>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</si>
  <si>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</si>
  <si>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</si>
  <si>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</si>
  <si>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</si>
  <si>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</si>
  <si>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</si>
  <si>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</si>
  <si>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</si>
  <si>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</si>
  <si>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</si>
  <si>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</si>
  <si>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</si>
  <si>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</si>
  <si>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</si>
  <si>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</si>
  <si>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</si>
  <si>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</si>
  <si>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</si>
  <si>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</si>
  <si>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</si>
  <si>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</si>
  <si>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</si>
  <si>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</si>
  <si>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</si>
  <si>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</si>
  <si>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</si>
  <si>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</si>
  <si>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</si>
  <si>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</si>
  <si>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</si>
  <si>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</si>
  <si>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</si>
  <si>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</si>
  <si>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</si>
  <si>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</si>
  <si>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</si>
  <si>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</si>
  <si>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</si>
  <si>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</si>
  <si>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</si>
  <si>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</si>
  <si>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</si>
  <si>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</si>
  <si>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</si>
  <si>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</si>
  <si>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</si>
  <si>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</si>
  <si>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</si>
  <si>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</si>
  <si>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</si>
  <si>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</si>
  <si>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</si>
  <si>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</si>
  <si>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</si>
  <si>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</si>
  <si>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</si>
  <si>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</si>
  <si>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</si>
  <si>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</si>
  <si>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</si>
  <si>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</si>
  <si>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</si>
  <si>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</si>
  <si>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</si>
  <si>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</si>
  <si>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</si>
  <si>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</si>
  <si>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</si>
  <si>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</si>
  <si>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</si>
  <si>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</si>
  <si>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</si>
  <si>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</si>
  <si>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</si>
  <si>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</si>
  <si>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</si>
  <si>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</si>
  <si>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</si>
  <si>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</si>
  <si>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</si>
  <si>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</si>
  <si>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</si>
  <si>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</si>
  <si>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</si>
  <si>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</si>
  <si>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</si>
  <si>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</si>
  <si>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</si>
  <si>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</si>
  <si>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</si>
  <si>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</si>
  <si>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</si>
  <si>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</si>
  <si>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</si>
  <si>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</si>
  <si>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</si>
  <si>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</si>
  <si>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</si>
  <si>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</si>
  <si>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</si>
  <si>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</si>
  <si>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</si>
  <si>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</si>
  <si>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</si>
  <si>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</si>
  <si>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</si>
  <si>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</si>
  <si>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</si>
  <si>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</si>
  <si>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</si>
  <si>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</si>
  <si>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</si>
  <si>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</si>
  <si>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</si>
  <si>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</si>
  <si>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</si>
  <si>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</si>
  <si>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</si>
  <si>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</si>
  <si>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</si>
  <si>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</si>
  <si>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</si>
  <si>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</si>
  <si>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</si>
  <si>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</si>
  <si>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</si>
  <si>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</si>
  <si>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</si>
  <si>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</si>
  <si>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</si>
  <si>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</si>
  <si>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</si>
  <si>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</si>
  <si>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</si>
  <si>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</si>
  <si>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</si>
  <si>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</si>
  <si>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</si>
  <si>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</si>
  <si>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</si>
  <si>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</si>
  <si>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</si>
  <si>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</si>
  <si>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</si>
  <si>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</si>
  <si>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</si>
  <si>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</si>
  <si>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</si>
  <si>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</si>
  <si>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</si>
  <si>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</si>
  <si>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</si>
  <si>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</si>
  <si>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</si>
  <si>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</si>
  <si>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</si>
  <si>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</si>
  <si>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</si>
  <si>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</si>
  <si>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</si>
  <si>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</si>
  <si>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</si>
  <si>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</si>
  <si>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</si>
  <si>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</si>
  <si>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</si>
  <si>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</si>
  <si>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</si>
  <si>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</si>
  <si>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</si>
  <si>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</si>
  <si>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</si>
  <si>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</si>
  <si>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</si>
  <si>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</si>
  <si>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</si>
  <si>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</si>
  <si>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</si>
  <si>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</si>
  <si>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</si>
  <si>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</si>
  <si>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</si>
  <si>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</si>
  <si>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</si>
  <si>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</si>
  <si>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</si>
  <si>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</si>
  <si>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</si>
  <si>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</si>
  <si>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</si>
  <si>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</si>
  <si>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</si>
  <si>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</si>
  <si>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</si>
  <si>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</si>
  <si>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</si>
  <si>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</si>
  <si>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</si>
  <si>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</si>
  <si>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</si>
  <si>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</si>
  <si>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</si>
  <si>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</si>
  <si>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</si>
  <si>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</si>
  <si>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</si>
  <si>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</si>
  <si>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</si>
  <si>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</si>
  <si>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</si>
  <si>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</si>
  <si>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</si>
  <si>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</si>
  <si>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</si>
  <si>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</si>
  <si>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</si>
  <si>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</si>
  <si>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</si>
  <si>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</si>
  <si>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</si>
  <si>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</si>
  <si>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</si>
  <si>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</si>
  <si>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</si>
  <si>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</si>
  <si>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</si>
  <si>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</si>
  <si>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</si>
  <si>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</si>
  <si>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</si>
  <si>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</si>
  <si>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</si>
  <si>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</si>
  <si>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</si>
  <si>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</si>
  <si>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</si>
  <si>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</si>
  <si>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</si>
  <si>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</si>
  <si>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</si>
  <si>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</si>
  <si>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</si>
  <si>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</si>
  <si>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</si>
  <si>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</si>
  <si>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</si>
  <si>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</si>
  <si>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</si>
  <si>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</si>
  <si>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</si>
  <si>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</si>
  <si>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</si>
  <si>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</si>
  <si>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</si>
  <si>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</si>
  <si>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</si>
  <si>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</si>
  <si>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</si>
  <si>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</si>
  <si>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</si>
  <si>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</si>
  <si>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</si>
  <si>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</si>
  <si>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</si>
  <si>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</si>
  <si>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</si>
  <si>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</si>
  <si>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</si>
  <si>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</si>
  <si>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</si>
  <si>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</si>
  <si>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</si>
  <si>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</si>
  <si>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</si>
  <si>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</si>
  <si>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</si>
  <si>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</si>
  <si>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</si>
  <si>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</si>
  <si>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</si>
  <si>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</si>
  <si>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</si>
  <si>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</si>
  <si>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</si>
  <si>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</si>
  <si>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</si>
  <si>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</si>
  <si>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</si>
  <si>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</si>
  <si>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</si>
  <si>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</si>
  <si>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</si>
  <si>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</si>
  <si>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</si>
  <si>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</si>
  <si>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</si>
  <si>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</si>
  <si>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</si>
  <si>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</si>
  <si>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</si>
  <si>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</si>
  <si>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</si>
  <si>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</si>
  <si>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</si>
  <si>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</si>
  <si>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</si>
  <si>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</si>
  <si>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</si>
  <si>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</si>
  <si>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</si>
  <si>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</si>
  <si>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</si>
  <si>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</si>
  <si>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</si>
  <si>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</si>
  <si>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</si>
  <si>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</si>
  <si>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</si>
  <si>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</si>
  <si>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</si>
  <si>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</si>
  <si>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</si>
  <si>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</si>
  <si>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</si>
  <si>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</si>
  <si>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</si>
  <si>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</si>
  <si>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</si>
  <si>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</si>
  <si>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</si>
  <si>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</si>
  <si>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</si>
  <si>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</si>
  <si>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</si>
  <si>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</si>
  <si>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</si>
  <si>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</si>
  <si>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</si>
  <si>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</si>
  <si>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</si>
  <si>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</si>
  <si>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</si>
  <si>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</si>
  <si>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</si>
  <si>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</si>
  <si>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</si>
  <si>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</si>
  <si>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</si>
  <si>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</si>
  <si>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</si>
  <si>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</si>
  <si>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</si>
  <si>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</si>
  <si>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</si>
  <si>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</si>
  <si>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</si>
  <si>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</si>
  <si>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</si>
  <si>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</si>
  <si>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</si>
  <si>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</si>
  <si>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</si>
  <si>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</si>
  <si>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</si>
  <si>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</si>
  <si>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</si>
  <si>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</si>
  <si>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</si>
  <si>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</si>
  <si>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</si>
  <si>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</si>
  <si>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</si>
  <si>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</si>
  <si>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</si>
  <si>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</si>
  <si>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</si>
  <si>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</si>
  <si>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</si>
  <si>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</si>
  <si>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</si>
  <si>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</si>
  <si>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</si>
  <si>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</si>
  <si>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</si>
  <si>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</si>
  <si>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</si>
  <si>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</si>
  <si>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</si>
  <si>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</si>
  <si>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</si>
  <si>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</si>
  <si>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</si>
  <si>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</si>
  <si>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</si>
  <si>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</si>
  <si>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</si>
  <si>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</si>
  <si>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</si>
  <si>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</si>
  <si>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</si>
  <si>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</si>
  <si>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</si>
  <si>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</si>
  <si>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</si>
  <si>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</si>
  <si>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</si>
  <si>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</si>
  <si>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</si>
  <si>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</si>
  <si>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</si>
  <si>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</si>
  <si>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</si>
  <si>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</si>
  <si>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</si>
  <si>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</si>
  <si>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</si>
  <si>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</si>
  <si>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</si>
  <si>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</si>
  <si>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</si>
  <si>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</si>
  <si>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</si>
  <si>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</si>
  <si>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</si>
  <si>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</si>
  <si>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</si>
  <si>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</si>
  <si>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</si>
  <si>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</si>
  <si>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</si>
  <si>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</si>
  <si>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</si>
  <si>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</si>
  <si>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</si>
  <si>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</si>
  <si>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</si>
  <si>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</si>
  <si>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</si>
  <si>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</si>
  <si>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</si>
  <si>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</si>
  <si>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</si>
  <si>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</si>
  <si>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</si>
  <si>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</si>
  <si>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</si>
  <si>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</si>
  <si>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</si>
  <si>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</si>
  <si>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</si>
  <si>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</si>
  <si>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</si>
  <si>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</si>
  <si>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</si>
  <si>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</si>
  <si>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</si>
  <si>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</si>
  <si>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</si>
  <si>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</si>
  <si>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</si>
  <si>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</si>
  <si>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</si>
  <si>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</si>
  <si>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</si>
  <si>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</si>
  <si>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</si>
  <si>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</si>
  <si>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</si>
  <si>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</si>
  <si>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</si>
  <si>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</si>
  <si>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</si>
  <si>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</si>
  <si>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</si>
  <si>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</si>
  <si>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</si>
  <si>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</si>
  <si>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</si>
  <si>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</si>
  <si>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</si>
  <si>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</si>
  <si>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</si>
  <si>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</si>
  <si>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</si>
  <si>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</si>
  <si>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</si>
  <si>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</si>
  <si>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</si>
  <si>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</si>
  <si>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</si>
  <si>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</si>
  <si>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</si>
  <si>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</si>
  <si>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</si>
  <si>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</si>
  <si>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</si>
  <si>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</si>
  <si>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</si>
  <si>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</si>
  <si>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</si>
  <si>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</si>
  <si>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</si>
  <si>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</si>
  <si>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</si>
  <si>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</si>
  <si>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</si>
  <si>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</si>
  <si>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</si>
  <si>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</si>
  <si>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</si>
  <si>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</si>
  <si>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</si>
  <si>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</si>
  <si>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</si>
  <si>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</si>
  <si>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</si>
  <si>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</si>
  <si>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</si>
  <si>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</si>
  <si>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</si>
  <si>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</si>
  <si>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</si>
  <si>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</si>
  <si>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</si>
  <si>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</si>
  <si>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</si>
  <si>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</si>
  <si>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</si>
  <si>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</si>
  <si>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</si>
  <si>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</si>
  <si>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</si>
  <si>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</si>
  <si>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</si>
  <si>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</si>
  <si>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</si>
  <si>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</si>
  <si>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</si>
  <si>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</si>
  <si>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</si>
  <si>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</si>
  <si>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</si>
  <si>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</si>
  <si>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</si>
  <si>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</si>
  <si>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</si>
  <si>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</si>
  <si>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</si>
  <si>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</si>
  <si>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</si>
  <si>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</si>
  <si>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</si>
  <si>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</si>
  <si>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</si>
  <si>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</si>
  <si>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</si>
  <si>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</si>
  <si>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</si>
  <si>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</si>
  <si>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</si>
  <si>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</si>
  <si>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</si>
  <si>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</si>
  <si>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</si>
  <si>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</si>
  <si>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</si>
  <si>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</si>
  <si>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</si>
  <si>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</si>
  <si>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</si>
  <si>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</si>
  <si>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</si>
  <si>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</si>
  <si>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</si>
  <si>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</si>
  <si>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</si>
  <si>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</si>
  <si>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</si>
  <si>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</si>
  <si>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</si>
  <si>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</si>
  <si>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</si>
  <si>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</si>
  <si>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</si>
  <si>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</si>
  <si>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</si>
  <si>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</si>
  <si>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</si>
  <si>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</si>
  <si>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</si>
  <si>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</si>
  <si>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</si>
  <si>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</si>
  <si>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</si>
  <si>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</si>
  <si>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</si>
  <si>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</si>
  <si>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</si>
  <si>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</si>
  <si>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</si>
  <si>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</si>
  <si>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</si>
  <si>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</si>
  <si>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</si>
  <si>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</si>
  <si>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</si>
  <si>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</si>
  <si>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</si>
  <si>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</si>
  <si>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</si>
  <si>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</si>
  <si>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</si>
  <si>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</si>
  <si>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</si>
  <si>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</si>
  <si>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</si>
  <si>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</si>
  <si>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</si>
  <si>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</si>
  <si>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</si>
  <si>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</si>
  <si>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</si>
  <si>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</si>
  <si>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</si>
  <si>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</si>
  <si>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</si>
  <si>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</si>
  <si>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</si>
  <si>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</si>
  <si>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</si>
  <si>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</si>
  <si>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</si>
  <si>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</si>
  <si>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</si>
  <si>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</si>
  <si>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</si>
  <si>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</si>
  <si>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</si>
  <si>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</si>
  <si>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</si>
  <si>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</si>
  <si>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</si>
  <si>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</si>
  <si>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</si>
  <si>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</si>
  <si>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</si>
  <si>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</si>
  <si>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</si>
  <si>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</si>
  <si>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</si>
  <si>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</si>
  <si>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</si>
  <si>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</si>
  <si>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</si>
  <si>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</si>
  <si>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</si>
  <si>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</si>
  <si>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</si>
  <si>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</si>
  <si>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</si>
  <si>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</si>
  <si>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</si>
  <si>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</si>
  <si>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</si>
  <si>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</si>
  <si>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</si>
  <si>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</si>
  <si>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</si>
  <si>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</si>
  <si>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</si>
  <si>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</si>
  <si>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</si>
  <si>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</si>
  <si>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</si>
  <si>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</si>
  <si>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</si>
  <si>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</si>
  <si>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</si>
  <si>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</si>
  <si>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</si>
  <si>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</si>
  <si>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</si>
  <si>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</si>
  <si>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</si>
  <si>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</si>
  <si>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</si>
  <si>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</si>
  <si>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</si>
  <si>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</si>
  <si>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</si>
  <si>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</si>
  <si>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</si>
  <si>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</si>
  <si>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</si>
  <si>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</si>
  <si>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</si>
  <si>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</si>
  <si>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</si>
  <si>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</si>
  <si>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</si>
  <si>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</si>
  <si>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</si>
  <si>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</si>
  <si>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</si>
  <si>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</si>
  <si>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</si>
  <si>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</si>
  <si>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</si>
  <si>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</si>
  <si>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</si>
  <si>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</si>
  <si>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</si>
  <si>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</si>
  <si>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</si>
  <si>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</si>
  <si>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</si>
  <si>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</si>
  <si>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</si>
  <si>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</si>
  <si>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</si>
  <si>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</si>
  <si>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</si>
  <si>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</si>
  <si>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</si>
  <si>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</si>
  <si>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</si>
  <si>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</si>
  <si>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</si>
  <si>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</si>
  <si>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</si>
  <si>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</si>
  <si>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</si>
  <si>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</si>
  <si>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</si>
  <si>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</si>
  <si>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</si>
  <si>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</si>
  <si>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</si>
  <si>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</si>
  <si>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</si>
  <si>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</si>
  <si>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</si>
  <si>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</si>
  <si>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</si>
  <si>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</si>
  <si>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</si>
  <si>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</si>
  <si>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</si>
  <si>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</si>
  <si>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</si>
  <si>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</si>
  <si>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</si>
  <si>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</si>
  <si>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</si>
  <si>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</si>
  <si>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</si>
  <si>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</si>
  <si>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</si>
  <si>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</si>
  <si>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</si>
  <si>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</si>
  <si>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</si>
  <si>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</si>
  <si>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</si>
  <si>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</si>
  <si>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</si>
  <si>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</si>
  <si>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</si>
  <si>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</si>
  <si>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</si>
  <si>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</si>
  <si>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</si>
  <si>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</si>
  <si>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</si>
  <si>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</si>
  <si>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</si>
  <si>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</si>
  <si>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</si>
  <si>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</si>
  <si>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</si>
  <si>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</si>
  <si>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</si>
  <si>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</si>
  <si>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</si>
  <si>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</si>
  <si>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</si>
  <si>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</si>
  <si>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</si>
  <si>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</si>
  <si>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</si>
  <si>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</si>
  <si>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</si>
  <si>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</si>
  <si>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</si>
  <si>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</si>
  <si>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</si>
  <si>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</si>
  <si>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</si>
  <si>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</si>
  <si>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</si>
  <si>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</si>
  <si>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</si>
  <si>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</si>
  <si>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</si>
  <si>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</si>
  <si>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</si>
  <si>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</si>
  <si>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</si>
  <si>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</si>
  <si>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</si>
  <si>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</si>
  <si>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</si>
  <si>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</si>
  <si>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</si>
  <si>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</si>
  <si>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</si>
  <si>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</si>
  <si>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</si>
  <si>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</si>
  <si>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</si>
  <si>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</si>
  <si>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</si>
  <si>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</si>
  <si>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</si>
  <si>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</si>
  <si>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</si>
  <si>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</si>
  <si>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</si>
  <si>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</si>
  <si>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</si>
  <si>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</si>
  <si>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</si>
  <si>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</si>
  <si>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</si>
  <si>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</si>
  <si>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</si>
  <si>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</si>
  <si>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</si>
  <si>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</si>
  <si>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</si>
  <si>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</si>
  <si>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</si>
  <si>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</si>
  <si>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</si>
  <si>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</si>
  <si>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</si>
  <si>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</si>
  <si>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</si>
  <si>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</si>
  <si>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</si>
  <si>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</si>
  <si>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</si>
  <si>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</si>
  <si>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</si>
  <si>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</si>
  <si>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</si>
  <si>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</si>
  <si>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</si>
  <si>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</si>
  <si>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</si>
  <si>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</si>
  <si>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</si>
  <si>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</si>
  <si>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</si>
  <si>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</si>
  <si>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</si>
  <si>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</si>
  <si>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</si>
  <si>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</si>
  <si>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</si>
  <si>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</si>
  <si>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</si>
  <si>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</si>
  <si>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</si>
  <si>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</si>
  <si>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</si>
  <si>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</si>
  <si>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</si>
  <si>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</si>
  <si>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</si>
  <si>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</si>
  <si>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</si>
  <si>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</si>
  <si>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</si>
  <si>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</si>
  <si>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</si>
  <si>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</si>
  <si>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</si>
  <si>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</si>
  <si>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</si>
  <si>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</si>
  <si>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</si>
  <si>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</si>
  <si>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</si>
  <si>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</si>
  <si>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</si>
  <si>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</si>
  <si>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</si>
  <si>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</si>
  <si>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</si>
  <si>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</si>
  <si>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</si>
  <si>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</si>
  <si>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</si>
  <si>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</si>
  <si>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</si>
  <si>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</si>
  <si>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</si>
  <si>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</si>
  <si>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</si>
  <si>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</si>
  <si>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</si>
  <si>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</si>
  <si>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</si>
  <si>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</si>
  <si>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</si>
  <si>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</si>
  <si>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</si>
  <si>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</si>
  <si>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</si>
  <si>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</si>
  <si>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</si>
  <si>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</si>
  <si>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</si>
  <si>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</si>
  <si>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</si>
  <si>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</si>
  <si>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</si>
  <si>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</si>
  <si>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</si>
  <si>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</si>
  <si>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</si>
  <si>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</si>
  <si>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</si>
  <si>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</si>
  <si>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</si>
  <si>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</si>
  <si>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</si>
  <si>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</si>
  <si>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</si>
  <si>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</si>
  <si>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</si>
  <si>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</si>
  <si>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</si>
  <si>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</si>
  <si>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</si>
  <si>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</si>
  <si>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</si>
  <si>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</si>
  <si>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</si>
  <si>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</si>
  <si>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</si>
  <si>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</si>
  <si>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</si>
  <si>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</si>
  <si>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</si>
  <si>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</si>
  <si>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</si>
  <si>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</si>
  <si>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</si>
  <si>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</si>
  <si>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</si>
  <si>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</si>
  <si>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</si>
  <si>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</si>
  <si>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</si>
  <si>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</si>
  <si>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</si>
  <si>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</si>
  <si>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</si>
  <si>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</si>
  <si>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</si>
  <si>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</si>
  <si>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</si>
  <si>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</si>
  <si>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</si>
  <si>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</si>
  <si>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</si>
  <si>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</si>
  <si>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</si>
  <si>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</si>
  <si>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</si>
  <si>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</si>
  <si>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</si>
  <si>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</si>
  <si>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</si>
  <si>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</si>
  <si>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</si>
  <si>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</si>
  <si>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</si>
  <si>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</si>
  <si>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</si>
  <si>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</si>
  <si>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</si>
  <si>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</si>
  <si>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</si>
  <si>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</si>
  <si>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</si>
  <si>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</si>
  <si>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</si>
  <si>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</si>
  <si>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</si>
  <si>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</si>
  <si>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</si>
  <si>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</si>
  <si>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</si>
  <si>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</si>
  <si>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</si>
  <si>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</si>
  <si>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</si>
  <si>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</si>
  <si>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</si>
  <si>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</si>
  <si>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</si>
  <si>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</si>
  <si>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</si>
  <si>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</si>
  <si>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</si>
  <si>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</si>
  <si>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</si>
  <si>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</si>
  <si>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</si>
  <si>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</si>
  <si>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</si>
  <si>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</si>
  <si>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</si>
  <si>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</si>
  <si>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</si>
  <si>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</si>
  <si>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</si>
  <si>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</si>
  <si>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</si>
  <si>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</si>
  <si>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</si>
  <si>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</si>
  <si>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</si>
  <si>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</si>
  <si>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</si>
  <si>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</si>
  <si>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</si>
  <si>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</si>
  <si>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</si>
  <si>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</si>
  <si>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</si>
  <si>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</si>
  <si>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</si>
  <si>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</si>
  <si>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</si>
  <si>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</si>
  <si>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</si>
  <si>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</si>
  <si>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</si>
  <si>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</si>
  <si>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</si>
  <si>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</si>
  <si>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</si>
  <si>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</si>
  <si>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</si>
  <si>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</si>
  <si>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</si>
  <si>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</si>
  <si>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</si>
  <si>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</si>
  <si>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</si>
  <si>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</si>
  <si>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</si>
  <si>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</si>
  <si>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</si>
  <si>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</si>
  <si>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</si>
  <si>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</si>
  <si>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</si>
  <si>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</si>
  <si>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</si>
  <si>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</si>
  <si>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</si>
  <si>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</si>
  <si>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</si>
  <si>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</si>
  <si>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</si>
  <si>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</si>
  <si>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</si>
  <si>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</si>
  <si>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</si>
  <si>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</si>
  <si>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</si>
  <si>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</si>
  <si>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</si>
  <si>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</si>
  <si>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</si>
  <si>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</si>
  <si>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</si>
  <si>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</si>
  <si>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</si>
  <si>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</si>
  <si>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</si>
  <si>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</si>
  <si>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</si>
  <si>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</si>
  <si>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</si>
  <si>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</si>
  <si>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</si>
  <si>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</si>
  <si>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</si>
  <si>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</si>
  <si>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</si>
  <si>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</si>
  <si>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</si>
  <si>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</si>
  <si>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</si>
  <si>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</si>
  <si>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</si>
  <si>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</si>
  <si>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</si>
  <si>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</si>
  <si>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</si>
  <si>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</si>
  <si>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</si>
  <si>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</si>
  <si>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</si>
  <si>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</si>
  <si>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</si>
  <si>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</si>
  <si>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</si>
  <si>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</si>
  <si>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</si>
  <si>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</si>
  <si>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</si>
  <si>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</si>
  <si>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</si>
  <si>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</si>
  <si>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</si>
  <si>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</si>
  <si>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</si>
  <si>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</si>
  <si>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</si>
  <si>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</si>
  <si>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</si>
  <si>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</si>
  <si>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</si>
  <si>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</si>
  <si>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</si>
  <si>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</si>
  <si>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</si>
  <si>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</si>
  <si>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</si>
  <si>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</si>
  <si>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</si>
  <si>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</si>
  <si>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</si>
  <si>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</si>
  <si>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</si>
  <si>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</si>
  <si>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</si>
  <si>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</si>
  <si>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</si>
  <si>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</si>
  <si>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</si>
  <si>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</si>
  <si>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</si>
  <si>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</si>
  <si>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</si>
  <si>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</si>
  <si>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</si>
  <si>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</si>
  <si>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</si>
  <si>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</si>
  <si>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</si>
  <si>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</si>
  <si>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</si>
  <si>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</si>
  <si>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</si>
  <si>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</si>
  <si>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</si>
  <si>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</si>
  <si>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</si>
  <si>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</si>
  <si>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</si>
  <si>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</si>
  <si>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</si>
  <si>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</si>
  <si>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</si>
  <si>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</si>
  <si>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</si>
  <si>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</si>
  <si>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</si>
  <si>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</si>
  <si>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</si>
  <si>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</si>
  <si>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</si>
  <si>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</si>
  <si>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</si>
  <si>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</si>
  <si>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</si>
  <si>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</si>
  <si>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</si>
  <si>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</si>
  <si>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</si>
  <si>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</si>
  <si>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</si>
  <si>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</si>
  <si>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</si>
  <si>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</si>
  <si>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</si>
  <si>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</si>
  <si>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</si>
  <si>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</si>
  <si>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</si>
  <si>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</si>
  <si>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</si>
  <si>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</si>
  <si>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</si>
  <si>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</si>
  <si>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</si>
  <si>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</si>
  <si>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</si>
  <si>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</si>
  <si>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</si>
  <si>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</si>
  <si>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</si>
  <si>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</si>
  <si>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</si>
  <si>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</si>
  <si>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</si>
  <si>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</si>
  <si>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</si>
  <si>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</si>
  <si>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</si>
  <si>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</si>
  <si>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</si>
  <si>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</si>
  <si>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</si>
  <si>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</si>
  <si>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</si>
  <si>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</si>
  <si>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</si>
  <si>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</si>
  <si>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</si>
  <si>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</si>
  <si>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</si>
  <si>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</si>
  <si>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</si>
  <si>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</si>
  <si>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</si>
  <si>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</si>
  <si>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</si>
  <si>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</si>
  <si>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</si>
  <si>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</si>
  <si>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</si>
  <si>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</si>
  <si>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</si>
  <si>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</si>
  <si>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</si>
  <si>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</si>
  <si>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</si>
  <si>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</si>
  <si>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</si>
  <si>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</si>
  <si>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</si>
  <si>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</si>
  <si>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</si>
  <si>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</si>
  <si>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</si>
  <si>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</si>
  <si>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</si>
  <si>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</si>
  <si>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</si>
  <si>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</si>
  <si>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</si>
  <si>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</si>
  <si>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</si>
  <si>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</si>
  <si>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</si>
  <si>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</si>
  <si>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</si>
  <si>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</si>
  <si>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</si>
  <si>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</si>
  <si>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</si>
  <si>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</si>
  <si>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</si>
  <si>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</si>
  <si>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</si>
  <si>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</si>
  <si>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</si>
  <si>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</si>
  <si>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</si>
  <si>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</si>
  <si>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</si>
  <si>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</si>
  <si>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</si>
  <si>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</si>
  <si>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</si>
  <si>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</si>
  <si>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</si>
  <si>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</si>
  <si>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</si>
  <si>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</si>
  <si>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</si>
  <si>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</si>
  <si>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</si>
  <si>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</si>
  <si>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</si>
  <si>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</si>
  <si>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</si>
  <si>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</si>
  <si>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</si>
  <si>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</si>
  <si>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</si>
  <si>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</si>
  <si>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</si>
  <si>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</si>
  <si>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</si>
  <si>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</si>
  <si>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</si>
  <si>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</si>
  <si>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</si>
  <si>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</si>
  <si>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</si>
  <si>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</si>
  <si>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</si>
  <si>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</si>
  <si>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</si>
  <si>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</si>
  <si>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</si>
  <si>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</si>
  <si>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</si>
  <si>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</si>
  <si>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</si>
  <si>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</si>
  <si>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</si>
  <si>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</si>
  <si>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</si>
  <si>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</si>
  <si>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</si>
  <si>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</si>
  <si>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</si>
  <si>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</si>
  <si>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</si>
  <si>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</si>
  <si>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</si>
  <si>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</si>
  <si>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</si>
  <si>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</si>
  <si>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</si>
  <si>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</si>
  <si>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</si>
  <si>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</si>
  <si>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</si>
  <si>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</si>
  <si>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</si>
  <si>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</si>
  <si>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</si>
  <si>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</si>
  <si>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</si>
  <si>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</si>
  <si>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</si>
  <si>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</si>
  <si>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</si>
  <si>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</si>
  <si>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</si>
  <si>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</si>
  <si>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</si>
  <si>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</si>
  <si>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</si>
  <si>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</si>
  <si>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</si>
  <si>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</si>
  <si>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</si>
  <si>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</si>
  <si>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</si>
  <si>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</si>
  <si>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</si>
  <si>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</si>
  <si>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</si>
  <si>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</si>
  <si>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</si>
  <si>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</si>
  <si>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</si>
  <si>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</si>
  <si>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</si>
  <si>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</si>
  <si>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</si>
  <si>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</si>
  <si>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</si>
  <si>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</si>
  <si>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</si>
  <si>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</si>
  <si>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</si>
  <si>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</si>
  <si>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</si>
  <si>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</si>
  <si>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</si>
  <si>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</si>
  <si>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</si>
  <si>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</si>
  <si>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</si>
  <si>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</si>
  <si>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</si>
  <si>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</si>
  <si>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</si>
  <si>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</si>
  <si>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</si>
  <si>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</si>
  <si>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</si>
  <si>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</si>
  <si>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</si>
  <si>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</si>
  <si>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</si>
  <si>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</si>
  <si>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</si>
  <si>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</si>
  <si>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</si>
  <si>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</si>
  <si>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</si>
  <si>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</si>
  <si>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</si>
  <si>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</si>
  <si>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</si>
  <si>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</si>
  <si>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</si>
  <si>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</si>
  <si>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</si>
  <si>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</si>
  <si>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</si>
  <si>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</si>
  <si>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</si>
  <si>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</si>
  <si>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</si>
  <si>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</si>
  <si>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</si>
  <si>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</si>
  <si>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</si>
  <si>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</si>
  <si>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</si>
  <si>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</si>
  <si>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</si>
  <si>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</si>
  <si>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</si>
  <si>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</si>
  <si>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</si>
  <si>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</si>
  <si>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</si>
  <si>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</si>
  <si>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</si>
  <si>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</si>
  <si>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</si>
  <si>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</si>
  <si>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</si>
  <si>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</si>
  <si>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</si>
  <si>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</si>
  <si>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</si>
  <si>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</si>
  <si>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</si>
  <si>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</si>
  <si>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</si>
  <si>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</si>
  <si>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</si>
  <si>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</si>
  <si>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</si>
  <si>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</si>
  <si>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</si>
  <si>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</si>
  <si>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</si>
  <si>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</si>
  <si>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</si>
  <si>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</si>
  <si>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</si>
  <si>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</si>
  <si>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</si>
  <si>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</si>
  <si>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</si>
  <si>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</si>
  <si>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</si>
  <si>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</si>
  <si>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</si>
  <si>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</si>
  <si>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</si>
  <si>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</si>
  <si>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</si>
  <si>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</si>
  <si>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</si>
  <si>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</si>
  <si>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</si>
  <si>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</si>
  <si>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</si>
  <si>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</si>
  <si>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</si>
  <si>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</si>
  <si>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</si>
  <si>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</si>
  <si>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</si>
  <si>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</si>
  <si>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</si>
  <si>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</si>
  <si>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</si>
  <si>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</si>
  <si>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</si>
  <si>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</si>
  <si>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</si>
  <si>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</si>
  <si>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</si>
  <si>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</si>
  <si>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</si>
  <si>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</si>
  <si>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</si>
  <si>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</si>
  <si>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</si>
  <si>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</si>
  <si>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</si>
  <si>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</si>
  <si>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</si>
  <si>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</si>
  <si>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</si>
  <si>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</si>
  <si>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</si>
  <si>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</si>
  <si>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</si>
  <si>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</si>
  <si>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</si>
  <si>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</si>
  <si>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</si>
  <si>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</si>
  <si>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</si>
  <si>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</si>
  <si>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</si>
  <si>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</si>
  <si>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</si>
  <si>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</si>
  <si>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</si>
  <si>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</si>
  <si>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</si>
  <si>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</si>
  <si>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</si>
  <si>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</si>
  <si>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</si>
  <si>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</si>
  <si>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</si>
  <si>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</si>
  <si>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</si>
  <si>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</si>
  <si>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</si>
  <si>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</si>
  <si>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</si>
  <si>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</si>
  <si>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</si>
  <si>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</si>
  <si>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</si>
  <si>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</si>
  <si>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</si>
  <si>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</si>
  <si>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</si>
  <si>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</si>
  <si>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</si>
  <si>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</si>
  <si>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</si>
  <si>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</si>
  <si>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</si>
  <si>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</si>
  <si>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</si>
  <si>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</si>
  <si>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</si>
  <si>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</si>
  <si>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</si>
  <si>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</si>
  <si>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</si>
  <si>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</si>
  <si>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</si>
  <si>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</si>
  <si>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</si>
  <si>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</si>
  <si>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</si>
  <si>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</si>
  <si>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</si>
  <si>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</si>
  <si>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</si>
  <si>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</si>
  <si>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</si>
  <si>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</si>
  <si>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</si>
  <si>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</si>
  <si>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</si>
  <si>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</si>
  <si>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</si>
  <si>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</si>
  <si>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</si>
  <si>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</si>
  <si>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</si>
  <si>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</si>
  <si>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</si>
  <si>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</si>
  <si>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</si>
  <si>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</si>
  <si>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</si>
  <si>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</si>
  <si>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</si>
  <si>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</si>
  <si>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</si>
  <si>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</si>
  <si>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</si>
  <si>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</si>
  <si>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</si>
  <si>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</si>
  <si>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</si>
  <si>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</si>
  <si>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</si>
  <si>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</si>
  <si>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</si>
  <si>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</si>
  <si>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</si>
  <si>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</si>
  <si>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</si>
  <si>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</si>
  <si>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</si>
  <si>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</si>
  <si>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</si>
  <si>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</si>
  <si>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</si>
  <si>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</si>
  <si>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</si>
  <si>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</si>
  <si>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</si>
  <si>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</si>
  <si>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</si>
  <si>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</si>
  <si>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</si>
  <si>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</si>
  <si>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</si>
  <si>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</si>
  <si>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</si>
  <si>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</si>
  <si>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</si>
  <si>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</si>
  <si>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</si>
  <si>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</si>
  <si>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</si>
  <si>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</si>
  <si>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</si>
  <si>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</si>
  <si>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</si>
  <si>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</si>
  <si>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</si>
  <si>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</si>
  <si>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</si>
  <si>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</si>
  <si>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</si>
  <si>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</si>
  <si>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</si>
  <si>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</si>
  <si>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</si>
  <si>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</si>
  <si>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</si>
  <si>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</si>
  <si>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</si>
  <si>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</si>
  <si>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</si>
  <si>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</si>
  <si>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</si>
  <si>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</si>
  <si>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</si>
  <si>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</si>
  <si>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</si>
  <si>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</si>
  <si>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</si>
  <si>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</si>
  <si>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</si>
  <si>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</si>
  <si>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</si>
  <si>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</si>
  <si>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</si>
  <si>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</si>
  <si>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</si>
  <si>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</si>
  <si>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</si>
  <si>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</si>
  <si>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</si>
  <si>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</si>
  <si>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</si>
  <si>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</si>
  <si>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</si>
  <si>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</si>
  <si>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</si>
  <si>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</si>
  <si>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</si>
  <si>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</si>
  <si>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</si>
  <si>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</si>
  <si>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</si>
  <si>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</si>
  <si>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</si>
  <si>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</si>
  <si>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</si>
  <si>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</si>
  <si>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</si>
  <si>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</si>
  <si>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</si>
  <si>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</si>
  <si>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</si>
  <si>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</si>
  <si>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</si>
  <si>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</si>
  <si>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</si>
  <si>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</si>
  <si>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</si>
  <si>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</si>
  <si>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</si>
  <si>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</si>
  <si>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</si>
  <si>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</si>
  <si>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</si>
  <si>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</si>
  <si>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</si>
  <si>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</si>
  <si>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</si>
  <si>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</si>
  <si>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</si>
  <si>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</si>
  <si>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</si>
  <si>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</si>
  <si>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</si>
  <si>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</si>
  <si>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</si>
  <si>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</si>
  <si>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</si>
  <si>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</si>
  <si>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</si>
  <si>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</si>
  <si>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</si>
  <si>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</si>
  <si>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</si>
  <si>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</si>
  <si>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</si>
  <si>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</si>
  <si>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</si>
  <si>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</si>
  <si>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</si>
  <si>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</si>
  <si>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</si>
  <si>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</si>
  <si>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</si>
  <si>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</si>
  <si>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</si>
  <si>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</si>
  <si>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</si>
  <si>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</si>
  <si>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</si>
  <si>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</si>
  <si>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</si>
  <si>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</si>
  <si>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</si>
  <si>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</si>
  <si>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</si>
  <si>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</si>
  <si>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</si>
  <si>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</si>
  <si>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</si>
  <si>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</si>
  <si>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</si>
  <si>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</si>
  <si>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</si>
  <si>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</si>
  <si>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</si>
  <si>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</si>
  <si>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</si>
  <si>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</si>
  <si>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</si>
  <si>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</si>
  <si>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</si>
  <si>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</si>
  <si>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</si>
  <si>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</si>
  <si>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</si>
  <si>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</si>
  <si>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</si>
  <si>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</si>
  <si>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</si>
  <si>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</si>
  <si>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</si>
  <si>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</si>
  <si>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</si>
  <si>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</si>
  <si>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</si>
  <si>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</si>
  <si>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</si>
  <si>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</si>
  <si>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</si>
  <si>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</si>
  <si>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</si>
  <si>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</si>
  <si>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</si>
  <si>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</si>
  <si>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</si>
  <si>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</si>
  <si>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</si>
  <si>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</si>
  <si>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</si>
  <si>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</si>
  <si>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</si>
  <si>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</si>
  <si>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</si>
  <si>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</si>
  <si>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</si>
  <si>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</si>
  <si>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</si>
  <si>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</si>
  <si>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</si>
  <si>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</si>
  <si>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</si>
  <si>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</si>
  <si>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</si>
  <si>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</si>
  <si>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</si>
  <si>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</si>
  <si>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</si>
  <si>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</si>
  <si>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</si>
  <si>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</si>
  <si>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</si>
  <si>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</si>
  <si>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</si>
  <si>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</si>
  <si>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</si>
  <si>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</si>
  <si>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</si>
  <si>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</si>
  <si>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</si>
  <si>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</si>
  <si>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</si>
  <si>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</si>
  <si>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</si>
  <si>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</si>
  <si>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</si>
  <si>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</si>
  <si>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</si>
  <si>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</si>
  <si>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</si>
  <si>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</si>
  <si>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</si>
  <si>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</si>
  <si>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</si>
  <si>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</si>
  <si>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</si>
  <si>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</si>
  <si>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</si>
  <si>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</si>
  <si>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</si>
  <si>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</si>
  <si>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</si>
  <si>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</si>
  <si>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</si>
  <si>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</si>
  <si>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</si>
  <si>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</si>
  <si>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</si>
  <si>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</si>
  <si>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</si>
  <si>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</si>
  <si>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</si>
  <si>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</si>
  <si>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</si>
  <si>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</si>
  <si>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</si>
  <si>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</si>
  <si>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</si>
  <si>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</si>
  <si>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</si>
  <si>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</si>
  <si>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</si>
  <si>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</si>
  <si>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</si>
  <si>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</si>
  <si>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</si>
  <si>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</si>
  <si>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</si>
  <si>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</si>
  <si>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</si>
  <si>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</si>
  <si>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</si>
  <si>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</si>
  <si>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</si>
  <si>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</si>
  <si>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</si>
  <si>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</si>
  <si>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</si>
  <si>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</si>
  <si>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</si>
  <si>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</si>
  <si>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</si>
  <si>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</si>
  <si>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</si>
  <si>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</si>
  <si>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</si>
  <si>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</si>
  <si>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</si>
  <si>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</si>
  <si>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</si>
  <si>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</si>
  <si>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</si>
  <si>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</si>
  <si>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</si>
  <si>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</si>
  <si>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</si>
  <si>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</si>
  <si>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</si>
  <si>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</si>
  <si>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</si>
  <si>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</si>
  <si>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</si>
  <si>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</si>
  <si>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</si>
  <si>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</si>
  <si>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</si>
  <si>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</si>
  <si>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</si>
  <si>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</si>
  <si>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</si>
  <si>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</si>
  <si>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</si>
  <si>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</si>
  <si>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</si>
  <si>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</si>
  <si>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</si>
  <si>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</si>
  <si>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</si>
  <si>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</si>
  <si>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</si>
  <si>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</si>
  <si>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</si>
  <si>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</si>
  <si>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</si>
  <si>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</si>
  <si>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</si>
  <si>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</si>
  <si>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</si>
  <si>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</si>
  <si>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</si>
  <si>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</si>
  <si>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</si>
  <si>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</si>
  <si>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</si>
  <si>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</si>
  <si>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</si>
  <si>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</si>
  <si>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</si>
  <si>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</si>
  <si>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</si>
  <si>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</si>
  <si>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</si>
  <si>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</si>
  <si>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</si>
  <si>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</si>
  <si>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</si>
  <si>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</si>
  <si>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</si>
  <si>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</si>
  <si>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</si>
  <si>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</si>
  <si>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</si>
  <si>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</si>
  <si>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</si>
  <si>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</si>
  <si>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</si>
  <si>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</si>
  <si>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</si>
  <si>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</si>
  <si>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</si>
  <si>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</si>
  <si>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</si>
  <si>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</si>
  <si>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</si>
  <si>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</si>
  <si>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</si>
  <si>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</si>
  <si>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</si>
  <si>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</si>
  <si>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</si>
  <si>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</si>
  <si>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</si>
  <si>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</si>
  <si>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</si>
  <si>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</si>
  <si>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</si>
  <si>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</si>
  <si>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</si>
  <si>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</si>
  <si>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</si>
  <si>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</si>
  <si>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</si>
  <si>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</si>
  <si>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</si>
  <si>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</si>
  <si>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</si>
  <si>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</si>
  <si>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</si>
  <si>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</si>
  <si>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</si>
  <si>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</si>
  <si>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</si>
  <si>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</si>
  <si>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</si>
  <si>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</si>
  <si>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</si>
  <si>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</si>
  <si>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</si>
  <si>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</si>
  <si>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</si>
  <si>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</si>
  <si>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</si>
  <si>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</si>
  <si>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</si>
  <si>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</si>
  <si>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</si>
  <si>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</si>
  <si>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</si>
  <si>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</si>
  <si>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</si>
  <si>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</si>
  <si>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</si>
  <si>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</si>
  <si>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</si>
  <si>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</si>
  <si>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</si>
  <si>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</si>
  <si>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</si>
  <si>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</si>
  <si>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</si>
  <si>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</si>
  <si>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</si>
  <si>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</si>
  <si>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</si>
  <si>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</si>
  <si>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</si>
  <si>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</si>
  <si>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</si>
  <si>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</si>
  <si>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</si>
  <si>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</si>
  <si>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</si>
  <si>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</si>
  <si>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</si>
  <si>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</si>
  <si>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</si>
  <si>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</si>
  <si>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</si>
  <si>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</si>
  <si>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</si>
  <si>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</si>
  <si>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</si>
  <si>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</si>
  <si>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</si>
  <si>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</si>
  <si>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</si>
  <si>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</si>
  <si>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</si>
  <si>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</si>
  <si>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</si>
  <si>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</si>
  <si>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</si>
  <si>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</si>
  <si>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</si>
  <si>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</si>
  <si>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</si>
  <si>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</si>
  <si>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</si>
  <si>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</si>
  <si>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</si>
  <si>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</si>
  <si>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</si>
  <si>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</si>
  <si>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</si>
  <si>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</si>
  <si>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</si>
  <si>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</si>
  <si>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</si>
  <si>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</si>
  <si>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</si>
  <si>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</si>
  <si>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</si>
  <si>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</si>
  <si>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</si>
  <si>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</si>
  <si>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</si>
  <si>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</si>
  <si>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</si>
  <si>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</si>
  <si>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</si>
  <si>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</si>
  <si>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</si>
  <si>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</si>
  <si>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</si>
  <si>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</si>
  <si>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</si>
  <si>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</si>
  <si>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</si>
  <si>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</si>
  <si>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</si>
  <si>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</si>
  <si>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</si>
  <si>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</si>
  <si>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</si>
  <si>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</si>
  <si>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</si>
  <si>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</si>
  <si>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</si>
  <si>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</si>
  <si>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</si>
  <si>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</si>
  <si>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</si>
  <si>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</si>
  <si>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</si>
  <si>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</si>
  <si>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</si>
  <si>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</si>
  <si>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</si>
  <si>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</si>
  <si>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</si>
  <si>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</si>
  <si>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</si>
  <si>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</si>
  <si>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</si>
  <si>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</si>
  <si>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</si>
  <si>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</si>
  <si>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</si>
  <si>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</si>
  <si>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</si>
  <si>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</si>
  <si>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</si>
  <si>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</si>
  <si>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</si>
  <si>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</si>
  <si>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</si>
  <si>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</si>
  <si>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</si>
  <si>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</si>
  <si>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</si>
  <si>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</si>
  <si>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</si>
  <si>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</si>
  <si>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</si>
  <si>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</si>
  <si>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</si>
  <si>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</si>
  <si>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</si>
  <si>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</si>
  <si>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</si>
  <si>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</si>
  <si>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</si>
  <si>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</si>
  <si>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</si>
  <si>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</si>
  <si>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</si>
  <si>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</si>
  <si>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</si>
  <si>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</si>
  <si>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</si>
  <si>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</si>
  <si>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</si>
  <si>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</si>
  <si>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</si>
  <si>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</si>
  <si>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</si>
  <si>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</si>
  <si>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</si>
  <si>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</si>
  <si>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</si>
  <si>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</si>
  <si>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</si>
  <si>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</si>
  <si>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</si>
  <si>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</si>
  <si>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</si>
  <si>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</si>
  <si>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</si>
  <si>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</si>
  <si>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</si>
  <si>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</si>
  <si>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</si>
  <si>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</si>
  <si>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</si>
  <si>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</si>
  <si>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</si>
  <si>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</si>
  <si>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</si>
  <si>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</si>
  <si>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</si>
  <si>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</si>
  <si>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</si>
  <si>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</si>
  <si>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</si>
  <si>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</si>
  <si>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</si>
  <si>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</si>
  <si>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</si>
  <si>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</si>
  <si>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</si>
  <si>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</si>
  <si>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</si>
  <si>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</si>
  <si>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</si>
  <si>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</si>
  <si>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</si>
  <si>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</si>
  <si>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</si>
  <si>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</si>
  <si>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</si>
  <si>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</si>
  <si>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</si>
  <si>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</si>
  <si>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</si>
  <si>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</si>
  <si>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</si>
  <si>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</si>
  <si>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</si>
  <si>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</si>
  <si>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</si>
  <si>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</si>
  <si>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</si>
  <si>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</si>
  <si>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</si>
  <si>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</si>
  <si>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</si>
  <si>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</si>
  <si>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</si>
  <si>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</si>
  <si>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</si>
  <si>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</si>
  <si>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</si>
  <si>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</si>
  <si>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</si>
  <si>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</si>
  <si>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</si>
  <si>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</si>
  <si>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</si>
  <si>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</si>
  <si>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</si>
  <si>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</si>
  <si>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</si>
  <si>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</si>
  <si>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</si>
  <si>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</si>
  <si>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</si>
  <si>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</si>
  <si>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</si>
  <si>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</si>
  <si>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</si>
  <si>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</si>
  <si>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</si>
  <si>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</si>
  <si>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</si>
  <si>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</si>
  <si>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</si>
  <si>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</si>
  <si>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</si>
  <si>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</si>
  <si>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</si>
  <si>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</si>
  <si>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</si>
  <si>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</si>
  <si>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</si>
  <si>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</si>
  <si>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</si>
  <si>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</si>
  <si>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</si>
  <si>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</si>
  <si>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</si>
  <si>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</si>
  <si>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</si>
  <si>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</si>
  <si>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</si>
  <si>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</si>
  <si>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</si>
  <si>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</si>
  <si>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</si>
  <si>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</si>
  <si>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</si>
  <si>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</si>
  <si>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</si>
  <si>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</si>
  <si>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</si>
  <si>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</si>
  <si>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</si>
  <si>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</si>
  <si>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</si>
  <si>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</si>
  <si>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</si>
  <si>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</si>
  <si>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</si>
  <si>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</si>
  <si>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</si>
  <si>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</si>
  <si>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</si>
  <si>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</si>
  <si>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</si>
  <si>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</si>
  <si>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</si>
  <si>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</si>
  <si>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</si>
  <si>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</si>
  <si>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</si>
  <si>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</si>
  <si>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</si>
  <si>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</si>
  <si>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</si>
  <si>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</si>
  <si>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</si>
  <si>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</si>
  <si>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</si>
  <si>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</si>
  <si>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</si>
  <si>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</si>
  <si>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</si>
  <si>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</si>
  <si>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</si>
  <si>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</si>
  <si>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</si>
  <si>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</si>
  <si>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</si>
  <si>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</si>
  <si>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</si>
  <si>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</si>
  <si>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</si>
  <si>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</si>
  <si>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</si>
  <si>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</si>
  <si>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</si>
  <si>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</si>
  <si>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</si>
  <si>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</si>
  <si>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</si>
  <si>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</si>
  <si>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</si>
  <si>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</si>
  <si>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</si>
  <si>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</si>
  <si>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</si>
  <si>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</si>
  <si>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</si>
  <si>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</si>
  <si>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</si>
  <si>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</si>
  <si>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</si>
  <si>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</si>
  <si>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</si>
  <si>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</si>
  <si>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</si>
  <si>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</si>
  <si>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</si>
  <si>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</si>
  <si>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</si>
  <si>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</si>
  <si>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</si>
  <si>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</si>
  <si>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</si>
  <si>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</si>
  <si>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</si>
  <si>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</si>
  <si>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</si>
  <si>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</si>
  <si>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</si>
  <si>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</si>
  <si>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</si>
  <si>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</si>
  <si>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</si>
  <si>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</si>
  <si>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</si>
  <si>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</si>
  <si>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</si>
  <si>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</si>
  <si>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</si>
  <si>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</si>
  <si>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</si>
  <si>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</si>
  <si>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</si>
  <si>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</si>
  <si>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</si>
  <si>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</si>
  <si>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</si>
  <si>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</si>
  <si>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</si>
  <si>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</si>
  <si>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</si>
  <si>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</si>
  <si>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</si>
  <si>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</si>
  <si>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</si>
  <si>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</si>
  <si>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</si>
  <si>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</si>
  <si>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</si>
  <si>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</si>
  <si>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</si>
  <si>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</si>
  <si>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</si>
  <si>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</si>
  <si>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</si>
  <si>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</si>
  <si>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</si>
  <si>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</si>
  <si>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</si>
  <si>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</si>
  <si>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</si>
  <si>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</si>
  <si>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</si>
  <si>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</si>
  <si>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</si>
  <si>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</si>
  <si>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</si>
  <si>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</si>
  <si>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</si>
  <si>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</si>
  <si>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</si>
  <si>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</si>
  <si>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</si>
  <si>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</si>
  <si>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</si>
  <si>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</si>
  <si>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</si>
  <si>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</si>
  <si>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</si>
  <si>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</si>
  <si>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</si>
  <si>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</si>
  <si>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</si>
  <si>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</si>
  <si>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</si>
  <si>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</si>
  <si>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</si>
  <si>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</si>
  <si>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</si>
  <si>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</si>
  <si>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</si>
  <si>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</si>
  <si>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</si>
  <si>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</si>
  <si>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</si>
  <si>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</si>
  <si>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</si>
  <si>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</si>
  <si>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</si>
  <si>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</si>
  <si>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</si>
  <si>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</si>
  <si>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</si>
  <si>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</si>
  <si>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</si>
  <si>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</si>
  <si>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</si>
  <si>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</si>
  <si>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</si>
  <si>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</si>
  <si>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</si>
  <si>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</si>
  <si>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</si>
  <si>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</si>
  <si>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</si>
  <si>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</si>
  <si>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</si>
  <si>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</si>
  <si>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</si>
  <si>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</si>
  <si>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</si>
  <si>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</si>
  <si>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</si>
  <si>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</si>
  <si>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</si>
  <si>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</si>
  <si>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</si>
  <si>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</si>
  <si>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</si>
  <si>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</si>
  <si>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</si>
  <si>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</si>
  <si>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</si>
  <si>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</si>
  <si>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</si>
  <si>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</si>
  <si>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</si>
  <si>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</si>
  <si>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</si>
  <si>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</si>
  <si>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</si>
  <si>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</si>
  <si>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</si>
  <si>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</si>
  <si>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</si>
  <si>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</si>
  <si>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</si>
  <si>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</si>
  <si>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</si>
  <si>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</si>
  <si>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</si>
  <si>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</si>
  <si>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</si>
  <si>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</si>
  <si>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</si>
  <si>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</si>
  <si>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</si>
  <si>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</si>
  <si>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</si>
  <si>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</si>
  <si>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</si>
  <si>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</si>
  <si>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</si>
  <si>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</si>
  <si>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</si>
  <si>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</si>
  <si>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</si>
  <si>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</si>
  <si>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</si>
  <si>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</si>
  <si>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</si>
  <si>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</si>
  <si>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</si>
  <si>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</si>
  <si>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</si>
  <si>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</si>
  <si>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</si>
  <si>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</si>
  <si>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</si>
  <si>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</si>
  <si>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</si>
  <si>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</si>
  <si>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</si>
  <si>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</si>
  <si>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</si>
  <si>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</si>
  <si>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</si>
  <si>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</si>
  <si>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</si>
  <si>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</si>
  <si>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</si>
  <si>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</si>
  <si>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</si>
  <si>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</si>
  <si>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</si>
  <si>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</si>
  <si>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</si>
  <si>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</si>
  <si>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</si>
  <si>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</si>
  <si>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</si>
  <si>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</si>
  <si>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</si>
  <si>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</si>
  <si>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</si>
  <si>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</si>
  <si>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</si>
  <si>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</si>
  <si>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</si>
  <si>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</si>
  <si>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</si>
  <si>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</si>
  <si>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</si>
  <si>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</si>
  <si>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</si>
  <si>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</si>
  <si>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</si>
  <si>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</si>
  <si>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</si>
  <si>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</si>
  <si>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</si>
  <si>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</si>
  <si>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</si>
  <si>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</si>
  <si>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</si>
  <si>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</si>
  <si>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</si>
  <si>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</si>
  <si>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</si>
  <si>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</si>
  <si>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</si>
  <si>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</si>
  <si>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</si>
  <si>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</si>
  <si>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</si>
  <si>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</si>
  <si>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</si>
  <si>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</si>
  <si>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</si>
  <si>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</si>
  <si>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</si>
  <si>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</si>
  <si>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</si>
  <si>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</si>
  <si>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</si>
  <si>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</si>
  <si>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</si>
  <si>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</si>
  <si>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</si>
  <si>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</si>
  <si>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</si>
  <si>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</si>
  <si>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</si>
  <si>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</si>
  <si>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</si>
  <si>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</si>
  <si>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</si>
  <si>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</si>
  <si>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</si>
  <si>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</si>
  <si>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</si>
  <si>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</si>
  <si>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</si>
  <si>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</si>
  <si>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</si>
  <si>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</si>
  <si>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</si>
  <si>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</si>
  <si>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</si>
  <si>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</si>
  <si>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</si>
  <si>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</si>
  <si>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</si>
  <si>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</si>
  <si>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</si>
  <si>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</si>
  <si>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</si>
  <si>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</si>
  <si>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</si>
  <si>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</si>
  <si>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</si>
  <si>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</si>
  <si>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</si>
  <si>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</si>
  <si>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</si>
  <si>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</si>
  <si>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</si>
  <si>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</si>
  <si>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</si>
  <si>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</si>
  <si>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</si>
  <si>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</si>
  <si>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</si>
  <si>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</si>
  <si>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</si>
  <si>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</si>
  <si>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</si>
  <si>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</si>
  <si>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</si>
  <si>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</si>
  <si>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</si>
  <si>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</si>
  <si>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</si>
  <si>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</si>
  <si>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</si>
  <si>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</si>
  <si>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</si>
  <si>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</si>
  <si>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</si>
  <si>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</si>
  <si>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</si>
  <si>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</si>
  <si>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</si>
  <si>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</si>
  <si>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</si>
  <si>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</si>
  <si>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</si>
  <si>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</si>
  <si>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</si>
  <si>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</si>
  <si>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</si>
  <si>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</si>
  <si>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</si>
  <si>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</si>
  <si>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</si>
  <si>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</si>
  <si>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</si>
  <si>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</si>
  <si>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</si>
  <si>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</si>
  <si>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</si>
  <si>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</si>
  <si>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</si>
  <si>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</si>
  <si>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</si>
  <si>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</si>
  <si>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</si>
  <si>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</si>
  <si>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</si>
  <si>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</si>
  <si>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</si>
  <si>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</si>
  <si>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</si>
  <si>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</si>
  <si>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</si>
  <si>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</si>
  <si>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</si>
  <si>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</si>
  <si>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</si>
  <si>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</si>
  <si>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</si>
  <si>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</si>
  <si>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</si>
  <si>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</si>
  <si>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</si>
  <si>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</si>
  <si>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</si>
  <si>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</si>
  <si>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</si>
  <si>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</si>
  <si>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</si>
  <si>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</si>
  <si>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</si>
  <si>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</si>
  <si>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</si>
  <si>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</si>
  <si>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</si>
  <si>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</si>
  <si>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</si>
  <si>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</si>
  <si>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</si>
  <si>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</si>
  <si>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</si>
  <si>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</si>
  <si>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</si>
  <si>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</si>
  <si>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</si>
  <si>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</si>
  <si>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</si>
  <si>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</si>
  <si>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</si>
  <si>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</si>
  <si>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</si>
  <si>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</si>
  <si>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</si>
  <si>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</si>
  <si>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</si>
  <si>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</si>
  <si>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</si>
  <si>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</si>
  <si>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</si>
  <si>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</si>
  <si>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</si>
  <si>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</si>
  <si>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</si>
  <si>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</si>
  <si>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</si>
  <si>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</si>
  <si>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</si>
  <si>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</si>
  <si>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</si>
  <si>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</si>
  <si>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</si>
  <si>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</si>
  <si>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</si>
  <si>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</si>
  <si>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</si>
  <si>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</si>
  <si>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</si>
  <si>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</si>
  <si>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</si>
  <si>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</si>
  <si>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</si>
  <si>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</si>
  <si>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</si>
  <si>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</si>
  <si>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</si>
  <si>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</si>
  <si>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</si>
  <si>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</si>
  <si>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</si>
  <si>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</si>
  <si>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</si>
  <si>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</si>
  <si>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</si>
  <si>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</si>
  <si>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</si>
  <si>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</si>
  <si>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</si>
  <si>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</si>
  <si>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</si>
  <si>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</si>
  <si>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</si>
  <si>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</si>
  <si>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</si>
  <si>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</si>
  <si>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</si>
  <si>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</si>
  <si>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</si>
  <si>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</si>
  <si>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</si>
  <si>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</si>
  <si>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</si>
  <si>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</si>
  <si>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</si>
  <si>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</si>
  <si>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90.- Infartos, derrames cerebrales y otras patologías no traumáticas</t>
  </si>
  <si>
    <t>062.- Quemaduras químicas (corrosión)</t>
  </si>
  <si>
    <t>130.- Infartos, derrames cerebrales y otras patologías no traumáticas</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</si>
  <si>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</si>
  <si>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</si>
  <si>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</si>
  <si>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</si>
  <si>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</si>
  <si>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</si>
  <si>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</si>
  <si>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</si>
  <si>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</si>
  <si>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</si>
  <si>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</si>
  <si>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</si>
  <si>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</si>
  <si>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</si>
  <si>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</si>
  <si>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</si>
  <si>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</si>
  <si>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</si>
  <si>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</si>
  <si>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</si>
  <si>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</si>
  <si>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</si>
  <si>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</si>
  <si>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</si>
  <si>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</si>
  <si>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</si>
  <si>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</si>
  <si>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</si>
  <si>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</si>
  <si>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</si>
  <si>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</si>
  <si>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</si>
  <si>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</si>
  <si>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</si>
  <si>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</si>
  <si>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089.- Otros tipos de ahogamientos y asfixias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</si>
  <si>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</si>
  <si>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</si>
  <si>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</si>
  <si>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000.- Ninguna información</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</si>
  <si>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</si>
  <si>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</si>
  <si>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</si>
  <si>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</si>
  <si>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</si>
  <si>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12.- Contacto directo con la electricidad, recibir una descarga eléctrica en el cuerpo</t>
  </si>
  <si>
    <t>64.- Amputación, seccionamiento de un miembro, una mano o un dedo</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</si>
  <si>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</si>
  <si>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</si>
  <si>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</si>
  <si>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</si>
  <si>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</si>
  <si>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29.- Otra desviación conocida del grupo 20 pero no mencionada anteriormente</t>
  </si>
  <si>
    <t>85.- Presencia de la víctima o de una tercera persona que represente en sí misma un peligro para ella misma y, en su caso, para otros</t>
  </si>
  <si>
    <t>89.- Otra Desviación conocida del grupo 80 pero no mencionada anteriormente</t>
  </si>
  <si>
    <t>051.- Conmociones y lesiones intracraneales</t>
  </si>
  <si>
    <t>072.- Infecciones agudas</t>
  </si>
  <si>
    <t>72.- Exposición a radiaciones, ruido, luz o presión</t>
  </si>
  <si>
    <t>73.- Trauma psíquico</t>
  </si>
  <si>
    <t>099.- Otros efectos del ruido, la vibración y la presión</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</si>
  <si>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</si>
  <si>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</si>
  <si>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</si>
  <si>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</si>
  <si>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</si>
  <si>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</si>
  <si>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</si>
  <si>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</si>
  <si>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</si>
  <si>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</si>
  <si>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</si>
  <si>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</si>
  <si>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</si>
  <si>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</si>
  <si>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</si>
  <si>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</si>
  <si>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</si>
  <si>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</si>
  <si>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</si>
  <si>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</si>
  <si>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32 Otras industrias manufactureras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</si>
  <si>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</si>
  <si>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</si>
  <si>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</si>
  <si>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</si>
  <si>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</si>
  <si>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</si>
  <si>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</si>
  <si>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</si>
  <si>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</si>
  <si>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</si>
  <si>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</si>
  <si>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</si>
  <si>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</si>
  <si>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</si>
  <si>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</si>
  <si>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72 Investigación y desarrollo</t>
  </si>
  <si>
    <t>77 Actividades de alquiler</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</si>
  <si>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</si>
  <si>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</si>
  <si>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</si>
  <si>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</si>
  <si>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</si>
  <si>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</si>
  <si>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</si>
  <si>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</si>
  <si>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</si>
  <si>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92 Actividades de juegos de azar y apuestas</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</si>
  <si>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</si>
  <si>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</si>
  <si>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</si>
  <si>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</si>
  <si>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</si>
  <si>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26 Fabricación de productos informáticos, electrónicos y ópticos</t>
  </si>
  <si>
    <t>37 Recogida y tratamiento de aguas residuales</t>
  </si>
  <si>
    <t>62 Programación, consultoría y otras actividades relacionadas con la informática</t>
  </si>
  <si>
    <t>64 Servicios financieros, excepto seguros y fondos de pensiones</t>
  </si>
  <si>
    <t>69 Actividades jurídicas y de contabilidad</t>
  </si>
  <si>
    <t>Q- Ocupaciones militares</t>
  </si>
  <si>
    <t>024.- Obras subterráneas</t>
  </si>
  <si>
    <t>089.- Otros Tipos de lugar conocidos del grupo 080, pero no mencionados anteriormente</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</si>
  <si>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</si>
  <si>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</si>
  <si>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</si>
  <si>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</si>
  <si>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44.- Lanzar, proyectar lejos</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</si>
  <si>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</si>
  <si>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</si>
  <si>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</si>
  <si>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</si>
  <si>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</si>
  <si>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</si>
  <si>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</si>
  <si>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</si>
  <si>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</si>
  <si>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11.- Problema eléctrico causado por fallo en la instalación-que da lugar a un contacto indirecto</t>
  </si>
  <si>
    <t>12.- Problema eléctrico-que da lugar a un contacto directo</t>
  </si>
  <si>
    <t>14.- Incendio, fuego</t>
  </si>
  <si>
    <t>21.- En estado de sólido-desbordamiento, vuelco</t>
  </si>
  <si>
    <t>22.- En estado líquido-escape, rezumamiento, derrame, salpicadura, aspersión</t>
  </si>
  <si>
    <t>23.- En estado gaseoso-vaporización, formación de aerosoles, formación de gases</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</si>
  <si>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</si>
  <si>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</si>
  <si>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</si>
  <si>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</si>
  <si>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</si>
  <si>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</si>
  <si>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</si>
  <si>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</si>
  <si>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45.- Pérdida (total o parcial) de control-de animal</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</si>
  <si>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</si>
  <si>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</si>
  <si>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</si>
  <si>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</si>
  <si>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</si>
  <si>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</si>
  <si>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</si>
  <si>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</si>
  <si>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</si>
  <si>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</si>
  <si>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23.- Envuelto por, rodeado de gases o de partículas en suspensión</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</si>
  <si>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</si>
  <si>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</si>
  <si>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</si>
  <si>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</si>
  <si>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</si>
  <si>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</si>
  <si>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</si>
  <si>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</si>
  <si>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</si>
  <si>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</si>
  <si>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</si>
  <si>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</si>
  <si>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</si>
  <si>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</si>
  <si>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</si>
  <si>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</si>
  <si>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</si>
  <si>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</si>
  <si>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</si>
  <si>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</si>
  <si>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102.- Efectos de la radiación no térmica (rayos X, sustancias radiactivas, radiación ionizante, «ojos de soldador», etc )</t>
  </si>
  <si>
    <t>119.- Otros tipos de choques ( desastres naturales, choque anafiláctico, etc)</t>
  </si>
  <si>
    <t>14.- Oreja(s)</t>
  </si>
  <si>
    <t>06.- Otros</t>
  </si>
  <si>
    <t>99.- No consta</t>
  </si>
  <si>
    <t>75 Actividades veterinarias</t>
  </si>
  <si>
    <t>91 Actividades de bibliotecas, archivos, museos y otras actividades culturales</t>
  </si>
  <si>
    <t>81.- Mordedura</t>
  </si>
  <si>
    <t>071.- Envenenamientos agudos</t>
  </si>
  <si>
    <t>111.- Daños psicológicos debidos a agresiones y amenazas</t>
  </si>
  <si>
    <t>112.- Choques traumáticos (eléctrico, provocados por un rayo, etc)</t>
  </si>
  <si>
    <t>59 Actividades cinematográficas, de vídeo y de programas de televisión, grabación de sonido y edición musical</t>
  </si>
  <si>
    <t>73 Publicidad y estudios de mercado</t>
  </si>
  <si>
    <t>74 Otras actividades profesionales, científicas y técnicas</t>
  </si>
  <si>
    <t>66 Actividades auxiliares a los servicios financieros y a los seguros</t>
  </si>
  <si>
    <t>61.- Pisar un objeto cortante</t>
  </si>
  <si>
    <t>82.- Picadura de un insecto, un pez</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</si>
  <si>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</si>
  <si>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</si>
  <si>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</si>
  <si>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58 Edición</t>
  </si>
  <si>
    <t>No consta</t>
  </si>
  <si>
    <t>enero-agosto 2021</t>
  </si>
  <si>
    <t>11.- Contacto indirecto con un arco eléctrico, rayo (pasivo)</t>
  </si>
  <si>
    <t>112.- Lagos, ríos, puertos - a bordo de todo tipo de navíos, plataformas, buques, barcos,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</si>
</sst>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4">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47" fillId="6" borderId="0" xfId="0" applyNumberFormat="1" applyFont="1" applyFill="1" applyBorder="1" applyAlignment="1">
      <alignment horizontal="right" vertical="top"/>
    </xf>
    <xf numFmtId="0" fontId="50" fillId="6" borderId="0" xfId="0" applyFont="1" applyFill="1" applyBorder="1" applyAlignment="1">
      <alignment horizontal="justify" wrapTex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17" fontId="55" fillId="6" borderId="0" xfId="0" applyNumberFormat="1" applyFont="1" applyFill="1" applyBorder="1" applyAlignment="1">
      <alignment horizontal="left"/>
    </xf>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3" fontId="48" fillId="3" borderId="0" xfId="0" applyNumberFormat="1" applyFont="1" applyFill="1" applyAlignment="1">
      <alignment horizontal="right" vertical="center"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8" fillId="6" borderId="0" xfId="0" applyFont="1" applyFill="1" applyBorder="1" applyAlignment="1">
      <alignment vertical="center" wrapText="1"/>
    </xf>
    <xf numFmtId="0" fontId="9" fillId="6" borderId="0" xfId="0" applyFont="1" applyFill="1" applyBorder="1" applyAlignment="1">
      <alignment vertical="center" wrapText="1"/>
    </xf>
    <xf numFmtId="0" fontId="9" fillId="6" borderId="0" xfId="0" applyFont="1" applyFill="1" applyAlignment="1">
      <alignment vertical="center"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xf numFmtId="0" fontId="9" fillId="3" borderId="0" xfId="0" applyNumberFormat="1" applyFont="1" applyFill="1" applyAlignment="1">
      <alignment horizontal="justify"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3" t="s">
        <v>83</v>
      </c>
      <c r="B8" s="324"/>
    </row>
    <row r="9" spans="1:2" s="27" customFormat="1" ht="2.25" customHeight="1">
      <c r="A9" s="25"/>
      <c r="B9" s="26"/>
    </row>
    <row r="10" spans="1:2" ht="13.5" customHeight="1">
      <c r="A10" s="21" t="s">
        <v>21</v>
      </c>
      <c r="B10" s="22" t="s">
        <v>3433</v>
      </c>
    </row>
    <row r="11" spans="1:2" ht="13.5" customHeight="1">
      <c r="A11" s="21" t="s">
        <v>3434</v>
      </c>
      <c r="B11" s="22" t="s">
        <v>3435</v>
      </c>
    </row>
    <row r="12" spans="1:2" ht="13.5" customHeight="1">
      <c r="A12" s="21" t="s">
        <v>3436</v>
      </c>
      <c r="B12" s="22" t="s">
        <v>3439</v>
      </c>
    </row>
    <row r="13" spans="1:2" ht="13.5" customHeight="1">
      <c r="A13" s="21" t="s">
        <v>3438</v>
      </c>
      <c r="B13" s="22" t="s">
        <v>3437</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3440</v>
      </c>
      <c r="B31" s="22" t="s">
        <v>3441</v>
      </c>
    </row>
    <row r="32" spans="1:2" ht="13.5" customHeight="1">
      <c r="A32" s="21" t="s">
        <v>3442</v>
      </c>
      <c r="B32" s="22" t="s">
        <v>3443</v>
      </c>
    </row>
    <row r="33" spans="1:2" ht="13.5" customHeight="1">
      <c r="A33" s="21" t="s">
        <v>3444</v>
      </c>
      <c r="B33" s="22" t="s">
        <v>3445</v>
      </c>
    </row>
    <row r="34" spans="1:2" ht="13.5" customHeight="1">
      <c r="A34" s="21" t="s">
        <v>3446</v>
      </c>
      <c r="B34" s="22" t="s">
        <v>3447</v>
      </c>
    </row>
    <row r="35" spans="1:2" ht="13.5" customHeight="1">
      <c r="A35" s="21" t="s">
        <v>3448</v>
      </c>
      <c r="B35" s="22" t="s">
        <v>3449</v>
      </c>
    </row>
    <row r="36" spans="1:2" ht="13.5" customHeight="1">
      <c r="A36" s="21" t="s">
        <v>3450</v>
      </c>
      <c r="B36" s="22" t="s">
        <v>3451</v>
      </c>
    </row>
    <row r="37" spans="1:2" s="2" customFormat="1" ht="27" customHeight="1">
      <c r="A37" s="321" t="s">
        <v>4</v>
      </c>
      <c r="B37" s="322"/>
    </row>
    <row r="38" spans="1:2" ht="2.25" customHeight="1">
      <c r="A38" s="30"/>
      <c r="B38" s="31"/>
    </row>
    <row r="39" spans="1:2" ht="13.5" customHeight="1">
      <c r="A39" s="21" t="s">
        <v>3452</v>
      </c>
      <c r="B39" s="22" t="s">
        <v>3453</v>
      </c>
    </row>
    <row r="40" spans="1:2" ht="13.5" customHeight="1">
      <c r="A40" s="21" t="s">
        <v>3454</v>
      </c>
      <c r="B40" s="22" t="s">
        <v>3455</v>
      </c>
    </row>
    <row r="41" spans="1:2" ht="13.5" customHeight="1">
      <c r="A41" s="21" t="s">
        <v>3456</v>
      </c>
      <c r="B41" s="22" t="s">
        <v>3457</v>
      </c>
    </row>
    <row r="42" spans="1:2" ht="12" customHeight="1">
      <c r="A42" s="28"/>
      <c r="B42" s="29"/>
    </row>
    <row r="43" spans="1:2" s="2" customFormat="1" ht="27" customHeight="1">
      <c r="A43" s="321" t="s">
        <v>1641</v>
      </c>
      <c r="B43" s="322"/>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1" t="s">
        <v>2</v>
      </c>
      <c r="B48" s="322"/>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tabSelected="1" topLeftCell="A49" zoomScaleNormal="100" workbookViewId="0">
      <selection activeCell="D59" sqref="B59:D59"/>
    </sheetView>
  </sheetViews>
  <sheetFormatPr baseColWidth="10" defaultColWidth="11.44140625" defaultRowHeight="13.2"/>
  <cols>
    <col min="1" max="1" width="3.33203125" style="181" customWidth="1"/>
    <col min="2" max="2" width="67" style="64" customWidth="1"/>
    <col min="3" max="3" width="9.6640625" style="64"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327" t="s">
        <v>33</v>
      </c>
      <c r="B1" s="328"/>
      <c r="C1" s="328"/>
      <c r="D1" s="329"/>
      <c r="E1" s="1"/>
      <c r="F1" s="330" t="s">
        <v>102</v>
      </c>
      <c r="G1" s="330"/>
    </row>
    <row r="2" spans="1:7" s="2" customFormat="1" ht="5.25" customHeight="1">
      <c r="A2" s="146"/>
      <c r="B2" s="48"/>
      <c r="C2" s="48"/>
      <c r="D2" s="1"/>
      <c r="E2" s="1"/>
      <c r="F2" s="1"/>
      <c r="G2" s="1"/>
    </row>
    <row r="3" spans="1:7" s="2" customFormat="1" ht="15" customHeight="1">
      <c r="A3" s="147" t="s">
        <v>3327</v>
      </c>
      <c r="B3" s="42"/>
      <c r="C3" s="42"/>
      <c r="D3" s="4"/>
      <c r="E3" s="4"/>
      <c r="F3" s="4"/>
      <c r="G3" s="4"/>
    </row>
    <row r="4" spans="1:7" s="2" customFormat="1" ht="15" customHeight="1">
      <c r="A4" s="148"/>
      <c r="B4" s="43"/>
      <c r="C4" s="43"/>
      <c r="D4" s="5"/>
      <c r="E4" s="5"/>
      <c r="F4" s="5"/>
      <c r="G4" s="5"/>
    </row>
    <row r="5" spans="1:7" s="8" customFormat="1" ht="6" customHeight="1">
      <c r="A5" s="149"/>
      <c r="B5" s="50"/>
      <c r="C5" s="50"/>
      <c r="D5" s="7"/>
      <c r="E5" s="7"/>
      <c r="F5" s="7"/>
      <c r="G5" s="7"/>
    </row>
    <row r="6" spans="1:7" s="8" customFormat="1" ht="15" customHeight="1" thickBot="1">
      <c r="A6" s="331" t="s">
        <v>3668</v>
      </c>
      <c r="B6" s="332"/>
      <c r="C6" s="332"/>
      <c r="D6" s="150"/>
      <c r="E6" s="150"/>
      <c r="F6" s="151"/>
    </row>
    <row r="7" spans="1:7" s="2" customFormat="1" ht="31.5" customHeight="1">
      <c r="A7" s="46"/>
      <c r="B7" s="46"/>
      <c r="C7" s="333" t="s">
        <v>3328</v>
      </c>
      <c r="D7" s="333"/>
      <c r="E7" s="334" t="s">
        <v>3329</v>
      </c>
      <c r="F7" s="334"/>
      <c r="G7" s="152"/>
    </row>
    <row r="8" spans="1:7" s="2" customFormat="1" ht="15.75" customHeight="1" thickBot="1">
      <c r="A8" s="153"/>
      <c r="B8" s="153"/>
      <c r="C8" s="154">
        <v>2020</v>
      </c>
      <c r="D8" s="154">
        <v>2021</v>
      </c>
      <c r="E8" s="155" t="s">
        <v>3330</v>
      </c>
      <c r="F8" s="155" t="s">
        <v>3331</v>
      </c>
      <c r="G8" s="46"/>
    </row>
    <row r="9" spans="1:7" s="8" customFormat="1" ht="24.9" customHeight="1">
      <c r="A9" s="156" t="s">
        <v>3332</v>
      </c>
      <c r="B9" s="54"/>
      <c r="D9" s="157"/>
      <c r="E9" s="157"/>
      <c r="F9" s="157"/>
      <c r="G9" s="114"/>
    </row>
    <row r="10" spans="1:7" s="8" customFormat="1" ht="24.9" customHeight="1">
      <c r="A10" s="234" t="s">
        <v>3361</v>
      </c>
      <c r="C10" s="157">
        <v>2373</v>
      </c>
      <c r="D10" s="114">
        <f>SUM(D11:D12)</f>
        <v>3031</v>
      </c>
      <c r="E10" s="114">
        <f>D10-C10</f>
        <v>658</v>
      </c>
      <c r="F10" s="160">
        <f>((D10/C10)-1)</f>
        <v>0.27728613569321525</v>
      </c>
      <c r="G10" s="114"/>
    </row>
    <row r="11" spans="1:7" s="8" customFormat="1" ht="15" customHeight="1">
      <c r="A11" s="158"/>
      <c r="B11" s="159" t="s">
        <v>3333</v>
      </c>
      <c r="C11" s="114">
        <v>2201</v>
      </c>
      <c r="D11" s="114">
        <f>'ATR-A2.1'!F9</f>
        <v>2769</v>
      </c>
      <c r="E11" s="114">
        <f>D11-C11</f>
        <v>568</v>
      </c>
      <c r="F11" s="160">
        <f>((D11/C11)-1)</f>
        <v>0.25806451612903225</v>
      </c>
      <c r="G11" s="161"/>
    </row>
    <row r="12" spans="1:7" s="8" customFormat="1" ht="15" customHeight="1">
      <c r="A12" s="158"/>
      <c r="B12" s="159" t="s">
        <v>3334</v>
      </c>
      <c r="C12" s="114">
        <v>172</v>
      </c>
      <c r="D12" s="114">
        <f>'ATR-A2_II'!F9</f>
        <v>262</v>
      </c>
      <c r="E12" s="114">
        <f>D12-C12</f>
        <v>90</v>
      </c>
      <c r="F12" s="160">
        <f>((D12/C12)-1)</f>
        <v>0.52325581395348841</v>
      </c>
      <c r="G12" s="161"/>
    </row>
    <row r="13" spans="1:7" s="8" customFormat="1" ht="8.4" customHeight="1">
      <c r="A13" s="158"/>
      <c r="B13" s="159"/>
      <c r="C13" s="114"/>
      <c r="D13" s="114"/>
      <c r="E13" s="114"/>
      <c r="F13" s="160"/>
      <c r="G13" s="161"/>
    </row>
    <row r="14" spans="1:7" s="8" customFormat="1" ht="15" customHeight="1">
      <c r="A14" s="158"/>
      <c r="B14" s="159" t="s">
        <v>3484</v>
      </c>
      <c r="C14" s="114">
        <v>2042</v>
      </c>
      <c r="D14" s="249">
        <f>'ATR-A2.2'!F9</f>
        <v>2586</v>
      </c>
      <c r="E14" s="114">
        <f>D14-C14</f>
        <v>544</v>
      </c>
      <c r="F14" s="160">
        <f>((D14/C14)-1)</f>
        <v>0.26640548481880511</v>
      </c>
      <c r="G14" s="161"/>
    </row>
    <row r="15" spans="1:7" s="8" customFormat="1" ht="15" customHeight="1">
      <c r="A15" s="158"/>
      <c r="B15" s="159" t="s">
        <v>3485</v>
      </c>
      <c r="C15" s="114">
        <v>159</v>
      </c>
      <c r="D15" s="249">
        <f>D11-D14</f>
        <v>183</v>
      </c>
      <c r="E15" s="114">
        <f>D15-C15</f>
        <v>24</v>
      </c>
      <c r="F15" s="160">
        <f>((D15/C15)-1)</f>
        <v>0.15094339622641506</v>
      </c>
      <c r="G15" s="161"/>
    </row>
    <row r="16" spans="1:7" s="8" customFormat="1" ht="9.9" customHeight="1">
      <c r="A16" s="162"/>
      <c r="B16" s="57"/>
      <c r="C16" s="114"/>
      <c r="D16" s="157"/>
      <c r="E16" s="163"/>
      <c r="F16" s="163"/>
      <c r="G16" s="116"/>
    </row>
    <row r="17" spans="1:7" s="8" customFormat="1" ht="15" customHeight="1">
      <c r="A17" s="164" t="s">
        <v>3335</v>
      </c>
      <c r="B17" s="57"/>
      <c r="C17" s="114"/>
      <c r="D17" s="157"/>
      <c r="E17" s="163"/>
      <c r="F17" s="163"/>
      <c r="G17" s="116"/>
    </row>
    <row r="18" spans="1:7" s="8" customFormat="1" ht="15" customHeight="1">
      <c r="A18" s="164" t="s">
        <v>3336</v>
      </c>
      <c r="B18" s="57"/>
      <c r="C18" s="114"/>
      <c r="D18" s="157"/>
      <c r="E18" s="163"/>
      <c r="F18" s="163"/>
      <c r="G18" s="116"/>
    </row>
    <row r="19" spans="1:7" s="8" customFormat="1" ht="15" customHeight="1">
      <c r="A19" s="162"/>
      <c r="B19" s="57" t="s">
        <v>35</v>
      </c>
      <c r="C19" s="114">
        <v>2175</v>
      </c>
      <c r="D19" s="157">
        <f>'ATR-A2.1'!C9</f>
        <v>2738</v>
      </c>
      <c r="E19" s="114">
        <f>D19-C19</f>
        <v>563</v>
      </c>
      <c r="F19" s="160">
        <f>((D19/C19)-1)</f>
        <v>0.25885057471264372</v>
      </c>
      <c r="G19" s="116"/>
    </row>
    <row r="20" spans="1:7" s="8" customFormat="1" ht="15" customHeight="1">
      <c r="A20" s="162"/>
      <c r="B20" s="57" t="s">
        <v>36</v>
      </c>
      <c r="C20" s="114">
        <v>21</v>
      </c>
      <c r="D20" s="157">
        <f>'ATR-A2.1'!D9</f>
        <v>27</v>
      </c>
      <c r="E20" s="114">
        <f>D20-C20</f>
        <v>6</v>
      </c>
      <c r="F20" s="160">
        <f>((D20/C20)-1)</f>
        <v>0.28571428571428581</v>
      </c>
      <c r="G20" s="116"/>
    </row>
    <row r="21" spans="1:7" s="8" customFormat="1" ht="15" customHeight="1">
      <c r="A21" s="162"/>
      <c r="B21" s="57" t="s">
        <v>3337</v>
      </c>
      <c r="C21" s="114">
        <v>5</v>
      </c>
      <c r="D21" s="157">
        <f>'ATR-A2.1'!E9</f>
        <v>4</v>
      </c>
      <c r="E21" s="114">
        <f>D21-C21</f>
        <v>-1</v>
      </c>
      <c r="F21" s="160">
        <f>((D21/C21)-1)</f>
        <v>-0.19999999999999996</v>
      </c>
      <c r="G21" s="116"/>
    </row>
    <row r="22" spans="1:7" s="8" customFormat="1" ht="9.9" customHeight="1">
      <c r="A22" s="164"/>
      <c r="B22" s="55"/>
      <c r="C22" s="114"/>
      <c r="D22" s="157"/>
      <c r="E22" s="163"/>
      <c r="F22" s="163"/>
      <c r="G22" s="116"/>
    </row>
    <row r="23" spans="1:7" s="88" customFormat="1" ht="15" customHeight="1">
      <c r="A23" s="165" t="s">
        <v>3338</v>
      </c>
      <c r="B23" s="166"/>
      <c r="C23" s="114"/>
      <c r="D23" s="157"/>
      <c r="E23" s="163"/>
      <c r="F23" s="163"/>
      <c r="G23" s="116"/>
    </row>
    <row r="24" spans="1:7" s="88" customFormat="1" ht="15" customHeight="1">
      <c r="A24" s="167"/>
      <c r="B24" s="168" t="s">
        <v>3339</v>
      </c>
      <c r="C24" s="114">
        <v>1594</v>
      </c>
      <c r="D24" s="157">
        <f>'ATR-A3'!E23</f>
        <v>1961</v>
      </c>
      <c r="E24" s="114">
        <f>D24-C24</f>
        <v>367</v>
      </c>
      <c r="F24" s="160">
        <f>((D24/C24)-1)</f>
        <v>0.2302383939774153</v>
      </c>
      <c r="G24" s="116"/>
    </row>
    <row r="25" spans="1:7" s="88" customFormat="1" ht="15" customHeight="1">
      <c r="A25" s="167"/>
      <c r="B25" s="169" t="s">
        <v>3340</v>
      </c>
      <c r="C25" s="114">
        <v>607</v>
      </c>
      <c r="D25" s="157">
        <f>'ATR-A3'!E37</f>
        <v>808</v>
      </c>
      <c r="E25" s="114">
        <f>D25-C25</f>
        <v>201</v>
      </c>
      <c r="F25" s="160">
        <f>((D25/C25)-1)</f>
        <v>0.33113673805601307</v>
      </c>
      <c r="G25" s="116"/>
    </row>
    <row r="26" spans="1:7" s="88" customFormat="1" ht="9.9" customHeight="1">
      <c r="A26" s="164"/>
      <c r="B26" s="55"/>
      <c r="C26" s="114"/>
      <c r="D26" s="157"/>
      <c r="E26" s="163"/>
      <c r="F26" s="163"/>
      <c r="G26" s="116"/>
    </row>
    <row r="27" spans="1:7" s="88" customFormat="1" ht="15" customHeight="1">
      <c r="A27" s="165" t="s">
        <v>3341</v>
      </c>
      <c r="B27" s="170"/>
      <c r="C27" s="114"/>
      <c r="D27" s="157"/>
      <c r="E27" s="163"/>
      <c r="F27" s="163"/>
      <c r="G27" s="116"/>
    </row>
    <row r="28" spans="1:7" s="88" customFormat="1" ht="15" customHeight="1">
      <c r="A28" s="164"/>
      <c r="B28" s="169" t="s">
        <v>3342</v>
      </c>
      <c r="C28" s="114">
        <v>856</v>
      </c>
      <c r="D28" s="114">
        <v>1039</v>
      </c>
      <c r="E28" s="114">
        <f>D28-C28</f>
        <v>183</v>
      </c>
      <c r="F28" s="160">
        <f>((D28/C28)-1)</f>
        <v>0.21378504672897192</v>
      </c>
      <c r="G28" s="116"/>
    </row>
    <row r="29" spans="1:7" s="88" customFormat="1" ht="15" customHeight="1">
      <c r="A29" s="167"/>
      <c r="B29" s="169" t="s">
        <v>3343</v>
      </c>
      <c r="C29" s="114">
        <v>551</v>
      </c>
      <c r="D29" s="114">
        <v>668</v>
      </c>
      <c r="E29" s="114">
        <f>D29-C29</f>
        <v>117</v>
      </c>
      <c r="F29" s="160">
        <f>((D29/C29)-1)</f>
        <v>0.21234119782214167</v>
      </c>
      <c r="G29" s="116"/>
    </row>
    <row r="30" spans="1:7" s="88" customFormat="1" ht="15" customHeight="1">
      <c r="A30" s="167"/>
      <c r="B30" s="169" t="s">
        <v>3344</v>
      </c>
      <c r="C30" s="114">
        <v>365</v>
      </c>
      <c r="D30" s="114">
        <v>438</v>
      </c>
      <c r="E30" s="114">
        <f>D30-C30</f>
        <v>73</v>
      </c>
      <c r="F30" s="160">
        <f>((D30/C30)-1)</f>
        <v>0.19999999999999996</v>
      </c>
      <c r="G30" s="116"/>
    </row>
    <row r="31" spans="1:7" s="88" customFormat="1" ht="15" customHeight="1">
      <c r="A31" s="167"/>
      <c r="B31" s="169" t="s">
        <v>3345</v>
      </c>
      <c r="C31" s="114">
        <v>241</v>
      </c>
      <c r="D31" s="114">
        <v>290</v>
      </c>
      <c r="E31" s="114">
        <f>D31-C31</f>
        <v>49</v>
      </c>
      <c r="F31" s="160">
        <f>((D31/C31)-1)</f>
        <v>0.20331950207468874</v>
      </c>
      <c r="G31" s="116"/>
    </row>
    <row r="32" spans="1:7" s="88" customFormat="1" ht="15" customHeight="1">
      <c r="A32" s="167"/>
      <c r="B32" s="169" t="s">
        <v>3346</v>
      </c>
      <c r="C32" s="114">
        <v>188</v>
      </c>
      <c r="D32" s="114">
        <f>D11-SUM(D28:D31)</f>
        <v>334</v>
      </c>
      <c r="E32" s="114">
        <f>D32-C32</f>
        <v>146</v>
      </c>
      <c r="F32" s="160">
        <f>((D32/C32)-1)</f>
        <v>0.77659574468085113</v>
      </c>
      <c r="G32" s="116"/>
    </row>
    <row r="33" spans="1:7" s="88" customFormat="1" ht="9.9" customHeight="1">
      <c r="A33" s="167"/>
      <c r="B33" s="169"/>
      <c r="D33" s="157"/>
      <c r="E33" s="163"/>
      <c r="F33" s="163"/>
      <c r="G33" s="116"/>
    </row>
    <row r="34" spans="1:7" s="88" customFormat="1" ht="15" customHeight="1">
      <c r="A34" s="165" t="s">
        <v>3347</v>
      </c>
      <c r="B34" s="169"/>
      <c r="D34" s="157"/>
      <c r="E34" s="163"/>
      <c r="F34" s="163"/>
      <c r="G34" s="116"/>
    </row>
    <row r="35" spans="1:7" s="88" customFormat="1" ht="15" customHeight="1">
      <c r="A35" s="167"/>
      <c r="B35" s="169" t="s">
        <v>3348</v>
      </c>
      <c r="C35" s="157">
        <v>155</v>
      </c>
      <c r="D35" s="157">
        <f>'ATR-I2.1'!D18</f>
        <v>181</v>
      </c>
      <c r="E35" s="114">
        <f t="shared" ref="E35:E46" si="0">D35-C35</f>
        <v>26</v>
      </c>
      <c r="F35" s="160">
        <f t="shared" ref="F35:F46" si="1">((D35/C35)-1)</f>
        <v>0.16774193548387095</v>
      </c>
      <c r="G35" s="116"/>
    </row>
    <row r="36" spans="1:7" s="88" customFormat="1" ht="15" customHeight="1">
      <c r="A36" s="167"/>
      <c r="B36" s="169" t="s">
        <v>3349</v>
      </c>
      <c r="C36" s="157">
        <v>3</v>
      </c>
      <c r="D36" s="157">
        <f>'ATR-I2.1'!D19</f>
        <v>5</v>
      </c>
      <c r="E36" s="114">
        <f t="shared" si="0"/>
        <v>2</v>
      </c>
      <c r="F36" s="160">
        <f t="shared" si="1"/>
        <v>0.66666666666666674</v>
      </c>
      <c r="G36" s="116"/>
    </row>
    <row r="37" spans="1:7" s="88" customFormat="1" ht="15" customHeight="1">
      <c r="A37" s="167"/>
      <c r="B37" s="169" t="s">
        <v>3350</v>
      </c>
      <c r="C37" s="157">
        <v>753</v>
      </c>
      <c r="D37" s="157">
        <f>'ATR-I2.1'!D20</f>
        <v>783</v>
      </c>
      <c r="E37" s="114">
        <f t="shared" si="0"/>
        <v>30</v>
      </c>
      <c r="F37" s="160">
        <f t="shared" si="1"/>
        <v>3.9840637450199168E-2</v>
      </c>
      <c r="G37" s="116"/>
    </row>
    <row r="38" spans="1:7" s="88" customFormat="1" ht="15" customHeight="1">
      <c r="A38" s="167"/>
      <c r="B38" s="169" t="s">
        <v>3351</v>
      </c>
      <c r="C38" s="157">
        <v>37</v>
      </c>
      <c r="D38" s="157">
        <f>'ATR-I2.1'!D22</f>
        <v>40</v>
      </c>
      <c r="E38" s="114">
        <f t="shared" si="0"/>
        <v>3</v>
      </c>
      <c r="F38" s="160">
        <f t="shared" si="1"/>
        <v>8.1081081081081141E-2</v>
      </c>
      <c r="G38" s="116"/>
    </row>
    <row r="39" spans="1:7" s="88" customFormat="1" ht="15" customHeight="1">
      <c r="A39" s="167"/>
      <c r="B39" s="169" t="s">
        <v>3352</v>
      </c>
      <c r="C39" s="157">
        <v>312</v>
      </c>
      <c r="D39" s="157">
        <f>'ATR-I2.1'!D23</f>
        <v>402</v>
      </c>
      <c r="E39" s="114">
        <f t="shared" si="0"/>
        <v>90</v>
      </c>
      <c r="F39" s="160">
        <f t="shared" si="1"/>
        <v>0.28846153846153855</v>
      </c>
      <c r="G39" s="116"/>
    </row>
    <row r="40" spans="1:7" s="88" customFormat="1" ht="15" customHeight="1">
      <c r="A40" s="167"/>
      <c r="B40" s="169" t="s">
        <v>3353</v>
      </c>
      <c r="C40" s="157">
        <v>270</v>
      </c>
      <c r="D40" s="157">
        <f>'ATR-I2.1'!D24</f>
        <v>314</v>
      </c>
      <c r="E40" s="114">
        <f t="shared" si="0"/>
        <v>44</v>
      </c>
      <c r="F40" s="160">
        <f t="shared" si="1"/>
        <v>0.16296296296296298</v>
      </c>
      <c r="G40" s="116"/>
    </row>
    <row r="41" spans="1:7" s="88" customFormat="1" ht="15" customHeight="1">
      <c r="A41" s="167"/>
      <c r="B41" s="168" t="s">
        <v>3354</v>
      </c>
      <c r="C41" s="157">
        <v>122</v>
      </c>
      <c r="D41" s="157">
        <f>'ATR-I2.1'!D25</f>
        <v>137</v>
      </c>
      <c r="E41" s="114">
        <f t="shared" si="0"/>
        <v>15</v>
      </c>
      <c r="F41" s="160">
        <f t="shared" si="1"/>
        <v>0.12295081967213117</v>
      </c>
      <c r="G41" s="116"/>
    </row>
    <row r="42" spans="1:7" s="88" customFormat="1" ht="13.8" customHeight="1">
      <c r="A42" s="167"/>
      <c r="B42" s="169" t="s">
        <v>3355</v>
      </c>
      <c r="C42" s="157">
        <v>110</v>
      </c>
      <c r="D42" s="157">
        <f>'ATR-I2.1'!D26</f>
        <v>125</v>
      </c>
      <c r="E42" s="114">
        <f t="shared" si="0"/>
        <v>15</v>
      </c>
      <c r="F42" s="160">
        <f t="shared" si="1"/>
        <v>0.13636363636363646</v>
      </c>
      <c r="G42" s="116"/>
    </row>
    <row r="43" spans="1:7" s="88" customFormat="1" ht="15" customHeight="1">
      <c r="A43" s="167"/>
      <c r="B43" s="168" t="s">
        <v>3356</v>
      </c>
      <c r="C43" s="157">
        <v>91</v>
      </c>
      <c r="D43" s="157">
        <f>'ATR-I2.1'!D31</f>
        <v>258</v>
      </c>
      <c r="E43" s="114">
        <f t="shared" si="0"/>
        <v>167</v>
      </c>
      <c r="F43" s="160">
        <f t="shared" si="1"/>
        <v>1.8351648351648353</v>
      </c>
      <c r="G43" s="116"/>
    </row>
    <row r="44" spans="1:7" s="88" customFormat="1" ht="15" customHeight="1">
      <c r="A44" s="167"/>
      <c r="B44" s="169" t="s">
        <v>3357</v>
      </c>
      <c r="C44" s="157">
        <v>68</v>
      </c>
      <c r="D44" s="157">
        <f>'ATR-I2.1'!D32</f>
        <v>121</v>
      </c>
      <c r="E44" s="114">
        <f t="shared" si="0"/>
        <v>53</v>
      </c>
      <c r="F44" s="160">
        <f t="shared" si="1"/>
        <v>0.77941176470588225</v>
      </c>
      <c r="G44" s="116"/>
    </row>
    <row r="45" spans="1:7" s="88" customFormat="1" ht="15" customHeight="1">
      <c r="A45" s="167"/>
      <c r="B45" s="62" t="s">
        <v>3358</v>
      </c>
      <c r="C45" s="157">
        <v>192</v>
      </c>
      <c r="D45" s="157">
        <f>'ATR-I2.1'!D34</f>
        <v>284</v>
      </c>
      <c r="E45" s="114">
        <f t="shared" si="0"/>
        <v>92</v>
      </c>
      <c r="F45" s="160">
        <f t="shared" si="1"/>
        <v>0.47916666666666674</v>
      </c>
      <c r="G45" s="116"/>
    </row>
    <row r="46" spans="1:7" s="88" customFormat="1" ht="15" customHeight="1">
      <c r="A46" s="167"/>
      <c r="B46" s="169" t="s">
        <v>3359</v>
      </c>
      <c r="C46" s="157">
        <v>88</v>
      </c>
      <c r="D46" s="157">
        <f>D11-SUM(D35:D45)</f>
        <v>119</v>
      </c>
      <c r="E46" s="114">
        <f t="shared" si="0"/>
        <v>31</v>
      </c>
      <c r="F46" s="160">
        <f t="shared" si="1"/>
        <v>0.35227272727272729</v>
      </c>
      <c r="G46" s="116"/>
    </row>
    <row r="47" spans="1:7" s="88" customFormat="1" ht="9.9" customHeight="1">
      <c r="A47" s="167"/>
      <c r="B47" s="169"/>
      <c r="D47" s="157"/>
      <c r="E47" s="163"/>
      <c r="F47" s="163"/>
      <c r="G47" s="116"/>
    </row>
    <row r="48" spans="1:7" s="88" customFormat="1" ht="15" customHeight="1">
      <c r="A48" s="164" t="s">
        <v>3360</v>
      </c>
      <c r="B48" s="55"/>
      <c r="D48" s="157"/>
      <c r="E48" s="163"/>
      <c r="F48" s="163"/>
      <c r="G48" s="116"/>
    </row>
    <row r="49" spans="1:211" s="88" customFormat="1" ht="15" customHeight="1">
      <c r="A49" s="165" t="s">
        <v>3347</v>
      </c>
      <c r="B49" s="169"/>
      <c r="D49" s="157"/>
      <c r="E49" s="163"/>
      <c r="F49" s="163"/>
      <c r="G49" s="116"/>
    </row>
    <row r="50" spans="1:211" s="88" customFormat="1" ht="15" customHeight="1">
      <c r="A50" s="164"/>
      <c r="B50" s="159" t="s">
        <v>3361</v>
      </c>
      <c r="C50" s="114">
        <v>223.0785447292246</v>
      </c>
      <c r="D50" s="114">
        <f>'ATR-I2.1'!I9</f>
        <v>276.05747259364421</v>
      </c>
      <c r="E50" s="114">
        <f t="shared" ref="E50:E61" si="2">D50-C50</f>
        <v>52.978927864419603</v>
      </c>
      <c r="F50" s="160">
        <f t="shared" ref="F50:F61" si="3">((D50/C50)-1)</f>
        <v>0.23749001917116708</v>
      </c>
      <c r="G50" s="116"/>
    </row>
    <row r="51" spans="1:211" s="88" customFormat="1" ht="15" customHeight="1">
      <c r="A51" s="167"/>
      <c r="B51" s="168" t="s">
        <v>3348</v>
      </c>
      <c r="C51" s="114">
        <v>275.97258078874745</v>
      </c>
      <c r="D51" s="114">
        <f>'ATR-I2.1'!I18</f>
        <v>315.95300853596802</v>
      </c>
      <c r="E51" s="114">
        <f t="shared" si="2"/>
        <v>39.980427747220574</v>
      </c>
      <c r="F51" s="160">
        <f t="shared" si="3"/>
        <v>0.14487101447888029</v>
      </c>
      <c r="G51" s="116"/>
    </row>
    <row r="52" spans="1:211" s="88" customFormat="1" ht="15" customHeight="1">
      <c r="A52" s="167"/>
      <c r="B52" s="168" t="s">
        <v>3349</v>
      </c>
      <c r="C52" s="114">
        <v>274.22303473491775</v>
      </c>
      <c r="D52" s="114">
        <f>'ATR-I2.1'!I19</f>
        <v>454.54545454545456</v>
      </c>
      <c r="E52" s="114">
        <f t="shared" si="2"/>
        <v>180.32241981053681</v>
      </c>
      <c r="F52" s="160">
        <f t="shared" si="3"/>
        <v>0.65757575757575748</v>
      </c>
      <c r="G52" s="116"/>
    </row>
    <row r="53" spans="1:211" s="88" customFormat="1" ht="15" customHeight="1">
      <c r="A53" s="167"/>
      <c r="B53" s="168" t="s">
        <v>3350</v>
      </c>
      <c r="C53" s="114">
        <v>382.66083951621101</v>
      </c>
      <c r="D53" s="114">
        <f>'ATR-I2.1'!I20</f>
        <v>397.24213506232593</v>
      </c>
      <c r="E53" s="114">
        <f t="shared" si="2"/>
        <v>14.581295546114916</v>
      </c>
      <c r="F53" s="160">
        <f t="shared" si="3"/>
        <v>3.8105011123034327E-2</v>
      </c>
      <c r="G53" s="116"/>
    </row>
    <row r="54" spans="1:211" s="88" customFormat="1" ht="15" customHeight="1">
      <c r="A54" s="164"/>
      <c r="B54" s="159" t="s">
        <v>3351</v>
      </c>
      <c r="C54" s="114">
        <v>435.9095193213949</v>
      </c>
      <c r="D54" s="114">
        <f>'ATR-I2.1'!I22</f>
        <v>459.08412716630323</v>
      </c>
      <c r="E54" s="114">
        <f t="shared" si="2"/>
        <v>23.174607844908337</v>
      </c>
      <c r="F54" s="160">
        <f t="shared" si="3"/>
        <v>5.3163803077724836E-2</v>
      </c>
      <c r="G54" s="116"/>
    </row>
    <row r="55" spans="1:211" s="88" customFormat="1" ht="15" customHeight="1">
      <c r="A55" s="167"/>
      <c r="B55" s="169" t="s">
        <v>3352</v>
      </c>
      <c r="C55" s="114">
        <v>474.6257758305951</v>
      </c>
      <c r="D55" s="114">
        <f>'ATR-I2.1'!I23</f>
        <v>588.70908691513512</v>
      </c>
      <c r="E55" s="114">
        <f t="shared" si="2"/>
        <v>114.08331108454001</v>
      </c>
      <c r="F55" s="160">
        <f t="shared" si="3"/>
        <v>0.24036476081581171</v>
      </c>
      <c r="G55" s="116"/>
    </row>
    <row r="56" spans="1:211" s="88" customFormat="1" ht="15" customHeight="1">
      <c r="A56" s="167"/>
      <c r="B56" s="169" t="s">
        <v>3353</v>
      </c>
      <c r="C56" s="114">
        <v>176.32768213996499</v>
      </c>
      <c r="D56" s="114">
        <f>'ATR-I2.1'!I24</f>
        <v>205.5794525301331</v>
      </c>
      <c r="E56" s="114">
        <f t="shared" si="2"/>
        <v>29.251770390168105</v>
      </c>
      <c r="F56" s="160">
        <f t="shared" si="3"/>
        <v>0.16589437367496673</v>
      </c>
      <c r="G56" s="116"/>
    </row>
    <row r="57" spans="1:211" s="88" customFormat="1" ht="15" customHeight="1">
      <c r="A57" s="167"/>
      <c r="B57" s="168" t="s">
        <v>3354</v>
      </c>
      <c r="C57" s="114">
        <v>340.07916596978311</v>
      </c>
      <c r="D57" s="114">
        <f>'ATR-I2.1'!I25</f>
        <v>375.80578795775614</v>
      </c>
      <c r="E57" s="114">
        <f t="shared" si="2"/>
        <v>35.726621987973033</v>
      </c>
      <c r="F57" s="160">
        <f t="shared" si="3"/>
        <v>0.10505383911447086</v>
      </c>
      <c r="G57" s="116"/>
    </row>
    <row r="58" spans="1:211" s="88" customFormat="1" ht="15" customHeight="1">
      <c r="A58" s="164"/>
      <c r="B58" s="159" t="s">
        <v>3355</v>
      </c>
      <c r="C58" s="114">
        <v>150.16039860760358</v>
      </c>
      <c r="D58" s="114">
        <f>'ATR-I2.1'!I26</f>
        <v>184.09696755475045</v>
      </c>
      <c r="E58" s="114">
        <f t="shared" si="2"/>
        <v>33.936568947146867</v>
      </c>
      <c r="F58" s="160">
        <f t="shared" si="3"/>
        <v>0.22600212347484039</v>
      </c>
      <c r="G58" s="116"/>
    </row>
    <row r="59" spans="1:211" s="88" customFormat="1" ht="15" customHeight="1">
      <c r="A59" s="167"/>
      <c r="B59" s="169" t="s">
        <v>3356</v>
      </c>
      <c r="C59" s="114">
        <v>166.58428982005236</v>
      </c>
      <c r="D59" s="114">
        <f>'ATR-I2.1'!I31</f>
        <v>455.34768796328979</v>
      </c>
      <c r="E59" s="114">
        <f t="shared" si="2"/>
        <v>288.7633981432374</v>
      </c>
      <c r="F59" s="160">
        <f t="shared" si="3"/>
        <v>1.733437159381388</v>
      </c>
      <c r="G59" s="116"/>
    </row>
    <row r="60" spans="1:211" s="88" customFormat="1" ht="15" customHeight="1">
      <c r="A60" s="167"/>
      <c r="B60" s="169" t="s">
        <v>3357</v>
      </c>
      <c r="C60" s="114">
        <v>130.61600814429227</v>
      </c>
      <c r="D60" s="114">
        <f>'ATR-I2.1'!I32</f>
        <v>218.45492787376554</v>
      </c>
      <c r="E60" s="114">
        <f t="shared" si="2"/>
        <v>87.838919729473275</v>
      </c>
      <c r="F60" s="160">
        <f t="shared" si="3"/>
        <v>0.6724973529464866</v>
      </c>
      <c r="G60" s="116"/>
    </row>
    <row r="61" spans="1:211" s="88" customFormat="1" ht="15" customHeight="1">
      <c r="A61" s="167"/>
      <c r="B61" s="62" t="s">
        <v>3358</v>
      </c>
      <c r="C61" s="114">
        <v>205.87604546429338</v>
      </c>
      <c r="D61" s="114">
        <f>'ATR-I2.1'!I34</f>
        <v>297.29192182478619</v>
      </c>
      <c r="E61" s="114">
        <f t="shared" si="2"/>
        <v>91.415876360492803</v>
      </c>
      <c r="F61" s="160">
        <f t="shared" si="3"/>
        <v>0.44403357444685199</v>
      </c>
      <c r="G61" s="116"/>
    </row>
    <row r="62" spans="1:211" s="88" customFormat="1" ht="9.9" customHeight="1">
      <c r="A62" s="164"/>
      <c r="B62" s="55"/>
      <c r="D62" s="157"/>
      <c r="E62" s="163"/>
      <c r="F62" s="163"/>
      <c r="G62" s="171"/>
      <c r="H62" s="171"/>
      <c r="I62" s="172"/>
      <c r="J62" s="171"/>
      <c r="K62" s="172"/>
      <c r="L62" s="171"/>
      <c r="M62" s="172"/>
      <c r="N62" s="171"/>
      <c r="O62" s="172"/>
      <c r="P62" s="171"/>
      <c r="Q62" s="172"/>
      <c r="R62" s="171"/>
      <c r="S62" s="172"/>
      <c r="T62" s="171"/>
      <c r="U62" s="172"/>
      <c r="V62" s="171"/>
      <c r="W62" s="172"/>
      <c r="X62" s="171"/>
      <c r="Y62" s="172"/>
      <c r="Z62" s="171"/>
      <c r="AA62" s="172"/>
      <c r="AB62" s="171"/>
      <c r="AC62" s="172"/>
      <c r="AD62" s="171"/>
      <c r="AE62" s="172"/>
      <c r="AF62" s="171"/>
      <c r="AG62" s="172"/>
      <c r="AH62" s="171"/>
      <c r="AI62" s="172"/>
      <c r="AJ62" s="171"/>
      <c r="AK62" s="172"/>
      <c r="AL62" s="171"/>
      <c r="AM62" s="172"/>
      <c r="AN62" s="171"/>
      <c r="AO62" s="172"/>
      <c r="AP62" s="171"/>
      <c r="AQ62" s="172"/>
      <c r="AR62" s="171"/>
      <c r="AS62" s="172"/>
      <c r="AT62" s="171"/>
      <c r="AU62" s="172"/>
      <c r="AV62" s="171"/>
      <c r="AW62" s="172"/>
      <c r="AX62" s="171"/>
      <c r="AY62" s="172"/>
      <c r="AZ62" s="171"/>
      <c r="BA62" s="172"/>
      <c r="BB62" s="171"/>
      <c r="BC62" s="172"/>
      <c r="BD62" s="171"/>
      <c r="BE62" s="172"/>
      <c r="BF62" s="171"/>
      <c r="BG62" s="172"/>
      <c r="BH62" s="171"/>
      <c r="BI62" s="172"/>
      <c r="BJ62" s="171"/>
      <c r="BK62" s="172"/>
      <c r="BL62" s="171"/>
      <c r="BM62" s="172"/>
      <c r="BN62" s="171"/>
      <c r="BO62" s="172"/>
      <c r="BP62" s="171"/>
      <c r="BQ62" s="172"/>
      <c r="BR62" s="171"/>
      <c r="BS62" s="172"/>
      <c r="BT62" s="171"/>
      <c r="BU62" s="172"/>
      <c r="BV62" s="171"/>
      <c r="BW62" s="172"/>
      <c r="BX62" s="171"/>
      <c r="BY62" s="172"/>
      <c r="BZ62" s="171"/>
      <c r="CA62" s="172"/>
      <c r="CB62" s="171"/>
      <c r="CC62" s="172"/>
      <c r="CD62" s="171"/>
      <c r="CE62" s="172"/>
      <c r="CF62" s="171"/>
      <c r="CG62" s="172"/>
      <c r="CH62" s="171"/>
      <c r="CI62" s="172"/>
      <c r="CJ62" s="171"/>
      <c r="CK62" s="172"/>
      <c r="CL62" s="171"/>
      <c r="CM62" s="172"/>
      <c r="CN62" s="171"/>
      <c r="CO62" s="172"/>
      <c r="CP62" s="171"/>
      <c r="CQ62" s="172"/>
      <c r="CR62" s="171"/>
      <c r="CS62" s="172"/>
      <c r="CT62" s="171"/>
      <c r="CU62" s="172"/>
      <c r="CV62" s="171"/>
      <c r="CW62" s="172"/>
      <c r="CX62" s="171"/>
      <c r="CY62" s="172"/>
      <c r="CZ62" s="171"/>
      <c r="DA62" s="172"/>
      <c r="DB62" s="171"/>
      <c r="DC62" s="172"/>
      <c r="DD62" s="171"/>
      <c r="DE62" s="172"/>
      <c r="DF62" s="171"/>
      <c r="DG62" s="172"/>
      <c r="DH62" s="171"/>
      <c r="DI62" s="172"/>
      <c r="DJ62" s="171"/>
      <c r="DK62" s="172"/>
      <c r="DL62" s="171"/>
      <c r="DM62" s="172"/>
      <c r="DN62" s="171"/>
      <c r="DO62" s="172"/>
      <c r="DP62" s="171"/>
      <c r="DQ62" s="172"/>
      <c r="DR62" s="171"/>
      <c r="DS62" s="172"/>
      <c r="DT62" s="171"/>
      <c r="DU62" s="172"/>
      <c r="DV62" s="171"/>
      <c r="DW62" s="172"/>
      <c r="DX62" s="171"/>
      <c r="DY62" s="172"/>
      <c r="DZ62" s="171"/>
      <c r="EA62" s="172"/>
      <c r="EB62" s="171"/>
      <c r="EC62" s="172"/>
      <c r="ED62" s="171"/>
      <c r="EE62" s="172"/>
      <c r="EF62" s="171"/>
      <c r="EG62" s="172"/>
      <c r="EH62" s="171"/>
      <c r="EI62" s="172"/>
      <c r="EJ62" s="171"/>
      <c r="EK62" s="172"/>
      <c r="EL62" s="171"/>
      <c r="EM62" s="172"/>
      <c r="EN62" s="171"/>
      <c r="EO62" s="172"/>
      <c r="EP62" s="171"/>
      <c r="EQ62" s="172"/>
      <c r="ER62" s="171"/>
      <c r="ES62" s="172"/>
      <c r="ET62" s="171"/>
      <c r="EU62" s="172"/>
      <c r="EV62" s="171"/>
      <c r="EW62" s="172"/>
      <c r="EX62" s="171"/>
      <c r="EY62" s="172"/>
      <c r="EZ62" s="171"/>
      <c r="FA62" s="172"/>
      <c r="FB62" s="171"/>
      <c r="FC62" s="172"/>
      <c r="FD62" s="171"/>
      <c r="FE62" s="172"/>
      <c r="FF62" s="171"/>
      <c r="FG62" s="172"/>
      <c r="FH62" s="171"/>
      <c r="FI62" s="172"/>
      <c r="FJ62" s="171"/>
      <c r="FK62" s="172"/>
      <c r="FL62" s="171"/>
      <c r="FM62" s="172"/>
      <c r="FN62" s="171"/>
      <c r="FO62" s="172"/>
      <c r="FP62" s="171"/>
      <c r="FQ62" s="172"/>
      <c r="FR62" s="171"/>
      <c r="FS62" s="172"/>
      <c r="FT62" s="171"/>
      <c r="FU62" s="172"/>
      <c r="FV62" s="171"/>
      <c r="FW62" s="172"/>
      <c r="FX62" s="171"/>
      <c r="FY62" s="172"/>
      <c r="FZ62" s="171"/>
      <c r="GA62" s="172"/>
      <c r="GB62" s="171"/>
      <c r="GC62" s="172"/>
      <c r="GD62" s="171"/>
      <c r="GE62" s="172"/>
      <c r="GF62" s="171"/>
      <c r="GG62" s="172"/>
      <c r="GH62" s="171"/>
      <c r="GI62" s="172"/>
      <c r="GJ62" s="171"/>
      <c r="GK62" s="172"/>
      <c r="GL62" s="171"/>
      <c r="GM62" s="172"/>
      <c r="GN62" s="171"/>
      <c r="GO62" s="172"/>
      <c r="GP62" s="171"/>
      <c r="GQ62" s="172"/>
      <c r="GR62" s="171"/>
      <c r="GS62" s="172"/>
      <c r="GT62" s="171"/>
      <c r="GU62" s="172"/>
      <c r="GV62" s="171"/>
      <c r="GW62" s="172"/>
      <c r="GX62" s="171"/>
      <c r="GY62" s="172"/>
      <c r="GZ62" s="171"/>
      <c r="HA62" s="172"/>
      <c r="HB62" s="171"/>
      <c r="HC62" s="172"/>
    </row>
    <row r="63" spans="1:211" s="88" customFormat="1" ht="15" customHeight="1">
      <c r="A63" s="165" t="s">
        <v>3362</v>
      </c>
      <c r="B63" s="169"/>
      <c r="D63" s="157"/>
      <c r="E63" s="163"/>
      <c r="F63" s="163"/>
      <c r="G63" s="116"/>
    </row>
    <row r="64" spans="1:211" s="88" customFormat="1" ht="15" customHeight="1">
      <c r="A64" s="173" t="s">
        <v>3336</v>
      </c>
      <c r="B64" s="168"/>
      <c r="D64" s="157"/>
      <c r="E64" s="163"/>
      <c r="F64" s="163"/>
      <c r="G64" s="116"/>
    </row>
    <row r="65" spans="1:7" s="88" customFormat="1" ht="15" customHeight="1">
      <c r="A65" s="174"/>
      <c r="B65" s="168" t="s">
        <v>35</v>
      </c>
      <c r="C65" s="157">
        <v>167</v>
      </c>
      <c r="D65" s="157">
        <f>'ATR-A2_II'!C9</f>
        <v>260</v>
      </c>
      <c r="E65" s="114">
        <f>D65-C65</f>
        <v>93</v>
      </c>
      <c r="F65" s="160">
        <f>((D65/C65)-1)</f>
        <v>0.55688622754491024</v>
      </c>
      <c r="G65" s="116"/>
    </row>
    <row r="66" spans="1:7" s="88" customFormat="1" ht="15" customHeight="1">
      <c r="A66" s="164"/>
      <c r="B66" s="168" t="s">
        <v>36</v>
      </c>
      <c r="C66" s="157">
        <v>4</v>
      </c>
      <c r="D66" s="157">
        <f>'ATR-A2_II'!D9</f>
        <v>1</v>
      </c>
      <c r="E66" s="114">
        <f>D66-C66</f>
        <v>-3</v>
      </c>
      <c r="F66" s="160">
        <f>((D66/C66)-1)</f>
        <v>-0.75</v>
      </c>
      <c r="G66" s="116"/>
    </row>
    <row r="67" spans="1:7" s="88" customFormat="1" ht="15" customHeight="1">
      <c r="A67" s="174"/>
      <c r="B67" s="168" t="s">
        <v>3337</v>
      </c>
      <c r="C67" s="157">
        <v>1</v>
      </c>
      <c r="D67" s="157">
        <f>'ATR-A2_II'!E9</f>
        <v>1</v>
      </c>
      <c r="E67" s="114">
        <v>0</v>
      </c>
      <c r="F67" s="163"/>
      <c r="G67" s="115"/>
    </row>
    <row r="68" spans="1:7" s="88" customFormat="1" ht="9.9" customHeight="1">
      <c r="A68" s="167"/>
      <c r="B68" s="169"/>
      <c r="D68" s="157"/>
      <c r="E68" s="163"/>
      <c r="F68" s="163"/>
      <c r="G68" s="116"/>
    </row>
    <row r="69" spans="1:7" s="88" customFormat="1" ht="15" customHeight="1">
      <c r="A69" s="164" t="s">
        <v>3338</v>
      </c>
      <c r="B69" s="55"/>
      <c r="D69" s="157"/>
      <c r="E69" s="163"/>
      <c r="F69" s="163"/>
      <c r="G69" s="116"/>
    </row>
    <row r="70" spans="1:7" s="88" customFormat="1" ht="15" customHeight="1">
      <c r="A70" s="167"/>
      <c r="B70" s="169" t="s">
        <v>3339</v>
      </c>
      <c r="C70" s="157">
        <v>81</v>
      </c>
      <c r="D70" s="157">
        <f>'ATR-A3_II'!E22</f>
        <v>123</v>
      </c>
      <c r="E70" s="114">
        <f>D70-C70</f>
        <v>42</v>
      </c>
      <c r="F70" s="160">
        <f>((D70/C70)-1)</f>
        <v>0.5185185185185186</v>
      </c>
      <c r="G70" s="116"/>
    </row>
    <row r="71" spans="1:7" s="88" customFormat="1" ht="15" customHeight="1">
      <c r="A71" s="167"/>
      <c r="B71" s="168" t="s">
        <v>3340</v>
      </c>
      <c r="C71" s="157">
        <v>91</v>
      </c>
      <c r="D71" s="157">
        <f>'ATR-A3_II'!E35</f>
        <v>139</v>
      </c>
      <c r="E71" s="114">
        <f>D71-C71</f>
        <v>48</v>
      </c>
      <c r="F71" s="160">
        <f>((D71/C71)-1)</f>
        <v>0.52747252747252737</v>
      </c>
      <c r="G71" s="116"/>
    </row>
    <row r="72" spans="1:7" s="88" customFormat="1" ht="9.9" customHeight="1">
      <c r="A72" s="164"/>
      <c r="B72" s="55"/>
      <c r="D72" s="157"/>
      <c r="E72" s="163"/>
      <c r="F72" s="163"/>
      <c r="G72" s="116"/>
    </row>
    <row r="73" spans="1:7" s="88" customFormat="1" ht="15" customHeight="1">
      <c r="A73" s="165" t="s">
        <v>3341</v>
      </c>
      <c r="B73" s="168"/>
      <c r="D73" s="157"/>
      <c r="E73" s="163"/>
      <c r="F73" s="163"/>
      <c r="G73" s="116"/>
    </row>
    <row r="74" spans="1:7" s="88" customFormat="1" ht="15" customHeight="1">
      <c r="A74" s="167"/>
      <c r="B74" s="168" t="s">
        <v>3363</v>
      </c>
      <c r="C74" s="157">
        <v>51</v>
      </c>
      <c r="D74" s="157">
        <v>107</v>
      </c>
      <c r="E74" s="114">
        <f>D74-C74</f>
        <v>56</v>
      </c>
      <c r="F74" s="160">
        <f>((D74/C74)-1)</f>
        <v>1.0980392156862746</v>
      </c>
      <c r="G74" s="116"/>
    </row>
    <row r="75" spans="1:7" s="88" customFormat="1" ht="15" customHeight="1">
      <c r="A75" s="164"/>
      <c r="B75" s="168" t="s">
        <v>3342</v>
      </c>
      <c r="C75" s="157">
        <v>12</v>
      </c>
      <c r="D75" s="157">
        <v>14</v>
      </c>
      <c r="E75" s="114">
        <f>D75-C75</f>
        <v>2</v>
      </c>
      <c r="F75" s="160">
        <f>((D75/C75)-1)</f>
        <v>0.16666666666666674</v>
      </c>
      <c r="G75" s="116"/>
    </row>
    <row r="76" spans="1:7" s="88" customFormat="1" ht="15" customHeight="1">
      <c r="A76" s="167"/>
      <c r="B76" s="168" t="s">
        <v>3344</v>
      </c>
      <c r="C76" s="157">
        <v>103</v>
      </c>
      <c r="D76" s="157">
        <v>134</v>
      </c>
      <c r="E76" s="114">
        <f>D76-C76</f>
        <v>31</v>
      </c>
      <c r="F76" s="160">
        <f>((D76/C76)-1)</f>
        <v>0.30097087378640786</v>
      </c>
      <c r="G76" s="116"/>
    </row>
    <row r="77" spans="1:7" s="88" customFormat="1" ht="15" customHeight="1">
      <c r="A77" s="167"/>
      <c r="B77" s="168" t="s">
        <v>3346</v>
      </c>
      <c r="C77" s="157">
        <v>6</v>
      </c>
      <c r="D77" s="157">
        <f>D12-SUM(D74:D76)</f>
        <v>7</v>
      </c>
      <c r="E77" s="114">
        <f>D77-C77</f>
        <v>1</v>
      </c>
      <c r="F77" s="160">
        <f>((D77/C77)-1)</f>
        <v>0.16666666666666674</v>
      </c>
      <c r="G77" s="116"/>
    </row>
    <row r="78" spans="1:7" s="2" customFormat="1" ht="9.9" customHeight="1">
      <c r="A78" s="175"/>
      <c r="B78" s="76"/>
      <c r="C78" s="76"/>
      <c r="D78" s="76"/>
      <c r="E78" s="76"/>
      <c r="F78" s="76"/>
      <c r="G78" s="76"/>
    </row>
    <row r="79" spans="1:7" s="2" customFormat="1" ht="21" customHeight="1">
      <c r="A79" s="325" t="s">
        <v>3364</v>
      </c>
      <c r="B79" s="326"/>
      <c r="C79" s="326"/>
      <c r="D79" s="326"/>
      <c r="E79" s="326"/>
      <c r="F79" s="326"/>
      <c r="G79" s="326"/>
    </row>
    <row r="80" spans="1:7" s="15" customFormat="1" ht="15" customHeight="1">
      <c r="A80" s="176"/>
      <c r="B80" s="55"/>
      <c r="C80" s="55"/>
      <c r="D80" s="66"/>
      <c r="E80" s="66"/>
      <c r="F80" s="66"/>
      <c r="G80" s="66"/>
    </row>
    <row r="81" spans="1:7" s="15" customFormat="1" ht="15" customHeight="1">
      <c r="A81" s="174"/>
      <c r="B81" s="159"/>
      <c r="C81" s="159"/>
      <c r="D81" s="66"/>
      <c r="E81" s="66"/>
      <c r="F81" s="66"/>
      <c r="G81" s="66"/>
    </row>
    <row r="82" spans="1:7" s="15" customFormat="1" ht="15" customHeight="1">
      <c r="A82" s="176"/>
      <c r="B82" s="55"/>
      <c r="C82" s="55"/>
      <c r="D82" s="66"/>
      <c r="E82" s="66"/>
      <c r="F82" s="66"/>
      <c r="G82" s="66"/>
    </row>
    <row r="83" spans="1:7" s="15" customFormat="1" ht="15" customHeight="1">
      <c r="A83" s="167"/>
      <c r="B83" s="56"/>
      <c r="C83" s="56"/>
      <c r="D83" s="66"/>
      <c r="E83" s="66"/>
      <c r="F83" s="66"/>
      <c r="G83" s="66"/>
    </row>
    <row r="84" spans="1:7" s="15" customFormat="1" ht="24.75" customHeight="1">
      <c r="A84" s="167"/>
      <c r="B84" s="62"/>
      <c r="C84" s="62"/>
      <c r="D84" s="66"/>
      <c r="E84" s="66"/>
      <c r="F84" s="66"/>
      <c r="G84" s="66"/>
    </row>
    <row r="85" spans="1:7" s="15" customFormat="1" ht="24.75" customHeight="1">
      <c r="A85" s="167"/>
      <c r="B85" s="62"/>
      <c r="C85" s="62"/>
      <c r="D85" s="66"/>
      <c r="E85" s="66"/>
      <c r="F85" s="66"/>
      <c r="G85" s="66"/>
    </row>
    <row r="86" spans="1:7" s="15" customFormat="1" ht="15" customHeight="1">
      <c r="A86" s="167"/>
      <c r="B86" s="56"/>
      <c r="C86" s="56"/>
      <c r="D86" s="66"/>
      <c r="E86" s="66"/>
      <c r="F86" s="66"/>
      <c r="G86" s="66"/>
    </row>
    <row r="87" spans="1:7" s="15" customFormat="1" ht="15" customHeight="1">
      <c r="A87" s="167"/>
      <c r="B87" s="56"/>
      <c r="C87" s="56"/>
      <c r="D87" s="66"/>
      <c r="E87" s="66"/>
      <c r="F87" s="66"/>
      <c r="G87" s="66"/>
    </row>
    <row r="88" spans="1:7" s="15" customFormat="1" ht="15" customHeight="1">
      <c r="A88" s="167"/>
      <c r="B88" s="62"/>
      <c r="C88" s="62"/>
      <c r="D88" s="66"/>
      <c r="E88" s="66"/>
      <c r="F88" s="66"/>
      <c r="G88" s="66"/>
    </row>
    <row r="89" spans="1:7" s="15" customFormat="1" ht="15" customHeight="1">
      <c r="A89" s="167"/>
      <c r="B89" s="56"/>
      <c r="C89" s="56"/>
      <c r="D89" s="66"/>
      <c r="E89" s="66"/>
      <c r="F89" s="66"/>
      <c r="G89" s="66"/>
    </row>
    <row r="90" spans="1:7" s="15" customFormat="1" ht="15" customHeight="1">
      <c r="A90" s="177"/>
      <c r="B90" s="178"/>
      <c r="C90" s="178"/>
      <c r="D90" s="66"/>
      <c r="E90" s="66"/>
      <c r="F90" s="66"/>
      <c r="G90" s="66"/>
    </row>
    <row r="91" spans="1:7" s="15" customFormat="1" ht="15" customHeight="1">
      <c r="A91" s="167"/>
      <c r="B91" s="56"/>
      <c r="C91" s="56"/>
      <c r="D91" s="66"/>
      <c r="E91" s="66"/>
      <c r="F91" s="66"/>
      <c r="G91" s="66"/>
    </row>
    <row r="92" spans="1:7" s="15" customFormat="1" ht="15" customHeight="1">
      <c r="A92" s="167"/>
      <c r="B92" s="56"/>
      <c r="C92" s="56"/>
      <c r="D92" s="66"/>
      <c r="E92" s="66"/>
      <c r="F92" s="66"/>
      <c r="G92" s="66"/>
    </row>
    <row r="93" spans="1:7" s="15" customFormat="1" ht="24.75" customHeight="1">
      <c r="A93" s="167"/>
      <c r="B93" s="62"/>
      <c r="C93" s="62"/>
      <c r="D93" s="66"/>
      <c r="E93" s="66"/>
      <c r="F93" s="66"/>
      <c r="G93" s="66"/>
    </row>
    <row r="94" spans="1:7" s="15" customFormat="1" ht="15" customHeight="1">
      <c r="A94" s="167"/>
      <c r="B94" s="56"/>
      <c r="C94" s="56"/>
      <c r="D94" s="66"/>
      <c r="E94" s="66"/>
      <c r="F94" s="66"/>
      <c r="G94" s="66"/>
    </row>
    <row r="95" spans="1:7" s="15" customFormat="1" ht="15" customHeight="1">
      <c r="A95" s="167"/>
      <c r="B95" s="56"/>
      <c r="C95" s="56"/>
      <c r="D95" s="66"/>
      <c r="E95" s="66"/>
      <c r="F95" s="66"/>
      <c r="G95" s="66"/>
    </row>
    <row r="96" spans="1:7" s="15" customFormat="1" ht="24.75" customHeight="1">
      <c r="A96" s="167"/>
      <c r="B96" s="62"/>
      <c r="C96" s="62"/>
      <c r="D96" s="66"/>
      <c r="E96" s="66"/>
      <c r="F96" s="66"/>
      <c r="G96" s="66"/>
    </row>
    <row r="97" spans="1:7" s="15" customFormat="1" ht="15" customHeight="1">
      <c r="A97" s="176"/>
      <c r="B97" s="63"/>
      <c r="C97" s="63"/>
      <c r="D97" s="66"/>
      <c r="E97" s="66"/>
      <c r="F97" s="66"/>
      <c r="G97" s="66"/>
    </row>
    <row r="98" spans="1:7" s="15" customFormat="1" ht="15" customHeight="1">
      <c r="A98" s="174"/>
      <c r="B98" s="62"/>
      <c r="C98" s="62"/>
      <c r="D98" s="66"/>
      <c r="E98" s="66"/>
      <c r="F98" s="66"/>
      <c r="G98" s="66"/>
    </row>
    <row r="99" spans="1:7" s="15" customFormat="1" ht="15" customHeight="1">
      <c r="A99" s="176"/>
      <c r="B99" s="55"/>
      <c r="C99" s="55"/>
      <c r="D99" s="66"/>
      <c r="E99" s="66"/>
      <c r="F99" s="66"/>
      <c r="G99" s="66"/>
    </row>
    <row r="100" spans="1:7" s="15" customFormat="1" ht="15" customHeight="1">
      <c r="A100" s="174"/>
      <c r="B100" s="159"/>
      <c r="C100" s="159"/>
      <c r="D100" s="66"/>
      <c r="E100" s="66"/>
      <c r="F100" s="66"/>
      <c r="G100" s="66"/>
    </row>
    <row r="101" spans="1:7" s="15" customFormat="1" ht="15" customHeight="1">
      <c r="A101" s="176"/>
      <c r="B101" s="55"/>
      <c r="C101" s="55"/>
      <c r="D101" s="66"/>
      <c r="E101" s="66"/>
      <c r="F101" s="66"/>
      <c r="G101" s="66"/>
    </row>
    <row r="102" spans="1:7" s="15" customFormat="1" ht="15" customHeight="1">
      <c r="A102" s="167"/>
      <c r="B102" s="56"/>
      <c r="C102" s="56"/>
      <c r="D102" s="66"/>
      <c r="E102" s="66"/>
      <c r="F102" s="66"/>
      <c r="G102" s="66"/>
    </row>
    <row r="103" spans="1:7" s="15" customFormat="1" ht="15" customHeight="1">
      <c r="A103" s="167"/>
      <c r="B103" s="56"/>
      <c r="C103" s="56"/>
      <c r="D103" s="66"/>
      <c r="E103" s="66"/>
      <c r="F103" s="66"/>
      <c r="G103" s="66"/>
    </row>
    <row r="104" spans="1:7" s="15" customFormat="1" ht="15" customHeight="1">
      <c r="A104" s="167"/>
      <c r="B104" s="56"/>
      <c r="C104" s="56"/>
      <c r="D104" s="66"/>
      <c r="E104" s="66"/>
      <c r="F104" s="66"/>
      <c r="G104" s="66"/>
    </row>
    <row r="105" spans="1:7" s="15" customFormat="1" ht="15" customHeight="1">
      <c r="A105" s="177"/>
      <c r="B105" s="178"/>
      <c r="C105" s="178"/>
      <c r="D105" s="66"/>
      <c r="E105" s="66"/>
      <c r="F105" s="66"/>
      <c r="G105" s="66"/>
    </row>
    <row r="106" spans="1:7" s="15" customFormat="1" ht="15" customHeight="1">
      <c r="A106" s="167"/>
      <c r="B106" s="56"/>
      <c r="C106" s="56"/>
      <c r="D106" s="66"/>
      <c r="E106" s="66"/>
      <c r="F106" s="66"/>
      <c r="G106" s="66"/>
    </row>
    <row r="107" spans="1:7" s="15" customFormat="1" ht="24.75" customHeight="1">
      <c r="A107" s="167"/>
      <c r="B107" s="62"/>
      <c r="C107" s="62"/>
      <c r="D107" s="66"/>
      <c r="E107" s="66"/>
      <c r="F107" s="66"/>
      <c r="G107" s="66"/>
    </row>
    <row r="108" spans="1:7" s="15" customFormat="1" ht="15" customHeight="1">
      <c r="A108" s="167"/>
      <c r="B108" s="56"/>
      <c r="C108" s="56"/>
      <c r="D108" s="66"/>
      <c r="E108" s="66"/>
      <c r="F108" s="66"/>
      <c r="G108" s="66"/>
    </row>
    <row r="109" spans="1:7" s="15" customFormat="1" ht="15" customHeight="1">
      <c r="A109" s="167"/>
      <c r="B109" s="62"/>
      <c r="C109" s="62"/>
      <c r="D109" s="66"/>
      <c r="E109" s="66"/>
      <c r="F109" s="66"/>
      <c r="G109" s="66"/>
    </row>
    <row r="110" spans="1:7" s="15" customFormat="1" ht="15" customHeight="1">
      <c r="A110" s="177"/>
      <c r="B110" s="63"/>
      <c r="C110" s="63"/>
      <c r="D110" s="66"/>
      <c r="E110" s="66"/>
      <c r="F110" s="66"/>
      <c r="G110" s="66"/>
    </row>
    <row r="111" spans="1:7" s="15" customFormat="1" ht="15" customHeight="1">
      <c r="A111" s="167"/>
      <c r="B111" s="56"/>
      <c r="C111" s="56"/>
      <c r="D111" s="66"/>
      <c r="E111" s="66"/>
      <c r="F111" s="66"/>
      <c r="G111" s="66"/>
    </row>
    <row r="112" spans="1:7" s="15" customFormat="1" ht="24.75" customHeight="1">
      <c r="A112" s="167"/>
      <c r="B112" s="62"/>
      <c r="C112" s="62"/>
      <c r="D112" s="66"/>
      <c r="E112" s="66"/>
      <c r="F112" s="66"/>
      <c r="G112" s="66"/>
    </row>
    <row r="113" spans="1:7" s="15" customFormat="1" ht="15" customHeight="1">
      <c r="A113" s="167"/>
      <c r="B113" s="56"/>
      <c r="C113" s="56"/>
      <c r="D113" s="66"/>
      <c r="E113" s="66"/>
      <c r="F113" s="66"/>
      <c r="G113" s="66"/>
    </row>
    <row r="114" spans="1:7" s="15" customFormat="1" ht="15" customHeight="1">
      <c r="A114" s="176"/>
      <c r="B114" s="63"/>
      <c r="C114" s="63"/>
      <c r="D114" s="66"/>
      <c r="E114" s="66"/>
      <c r="F114" s="66"/>
      <c r="G114" s="66"/>
    </row>
    <row r="115" spans="1:7" s="15" customFormat="1" ht="15" customHeight="1">
      <c r="A115" s="174"/>
      <c r="B115" s="62"/>
      <c r="C115" s="62"/>
      <c r="D115" s="66"/>
      <c r="E115" s="66"/>
      <c r="F115" s="66"/>
      <c r="G115" s="66"/>
    </row>
    <row r="116" spans="1:7" s="15" customFormat="1" ht="15" customHeight="1">
      <c r="A116" s="176"/>
      <c r="B116" s="63"/>
      <c r="C116" s="63"/>
      <c r="D116" s="66"/>
      <c r="E116" s="66"/>
      <c r="F116" s="66"/>
      <c r="G116" s="66"/>
    </row>
    <row r="117" spans="1:7" s="15" customFormat="1" ht="15" customHeight="1">
      <c r="A117" s="174"/>
      <c r="B117" s="62"/>
      <c r="C117" s="62"/>
      <c r="D117" s="66"/>
      <c r="E117" s="66"/>
      <c r="F117" s="66"/>
      <c r="G117" s="66"/>
    </row>
    <row r="118" spans="1:7" s="15" customFormat="1" ht="9" customHeight="1">
      <c r="A118" s="176"/>
      <c r="B118" s="62"/>
      <c r="C118" s="62"/>
      <c r="D118" s="89"/>
      <c r="E118" s="89"/>
      <c r="F118" s="89"/>
      <c r="G118" s="89"/>
    </row>
    <row r="119" spans="1:7" s="15" customFormat="1" ht="36" customHeight="1">
      <c r="A119" s="179"/>
      <c r="B119" s="140"/>
      <c r="C119" s="140"/>
      <c r="D119" s="140"/>
      <c r="E119" s="140"/>
      <c r="F119" s="140"/>
      <c r="G119" s="140"/>
    </row>
    <row r="120" spans="1:7" s="15" customFormat="1" ht="15" customHeight="1">
      <c r="A120" s="180"/>
      <c r="B120" s="90"/>
      <c r="C120" s="9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1"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1"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1"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1"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1"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1"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1"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1"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1"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1"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1"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1"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1"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1"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1"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1"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1"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1"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1"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1"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1"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1"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1"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1"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1"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1"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1"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1"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1"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1"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1"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1"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1"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1"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1"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1"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1"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1"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1"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1"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1"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1"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1"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1"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1"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1"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1"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1"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1"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1"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1"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1"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1"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1"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1"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1"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1"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1"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1"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1"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1"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1"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1"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1"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1"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1"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1"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1"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1"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1"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10"/>
  <sheetViews>
    <sheetView zoomScaleNormal="100" workbookViewId="0">
      <selection activeCell="D64" sqref="D64"/>
    </sheetView>
  </sheetViews>
  <sheetFormatPr baseColWidth="10" defaultColWidth="11.44140625" defaultRowHeight="24.75" customHeight="1"/>
  <cols>
    <col min="1" max="1" width="3.33203125" style="303" customWidth="1"/>
    <col min="2" max="2" width="56.44140625" style="303" customWidth="1"/>
    <col min="3" max="4" width="9.33203125" style="240" customWidth="1"/>
    <col min="5" max="6" width="9.5546875" style="240" customWidth="1"/>
    <col min="7" max="10" width="11.44140625" style="240"/>
    <col min="11" max="11" width="2.109375" style="240" customWidth="1"/>
    <col min="12" max="16384" width="11.44140625" style="240"/>
  </cols>
  <sheetData>
    <row r="1" spans="1:7" s="2" customFormat="1" ht="15.75" customHeight="1">
      <c r="A1" s="327" t="s">
        <v>33</v>
      </c>
      <c r="B1" s="328"/>
      <c r="C1" s="329"/>
      <c r="D1" s="1"/>
      <c r="E1" s="330" t="s">
        <v>102</v>
      </c>
      <c r="F1" s="330"/>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5" t="s">
        <v>3668</v>
      </c>
      <c r="B6" s="336"/>
      <c r="C6" s="9"/>
      <c r="D6" s="9"/>
    </row>
    <row r="7" spans="1:7" s="2" customFormat="1" ht="21.75" customHeight="1">
      <c r="A7" s="51"/>
      <c r="B7" s="337"/>
      <c r="C7" s="339"/>
      <c r="D7" s="339"/>
      <c r="E7" s="339"/>
      <c r="F7" s="44"/>
    </row>
    <row r="8" spans="1:7" s="2" customFormat="1" ht="21.75" customHeight="1">
      <c r="A8" s="52"/>
      <c r="B8" s="338"/>
      <c r="C8" s="45" t="s">
        <v>35</v>
      </c>
      <c r="D8" s="45" t="s">
        <v>36</v>
      </c>
      <c r="E8" s="45" t="s">
        <v>37</v>
      </c>
      <c r="F8" s="45" t="s">
        <v>38</v>
      </c>
    </row>
    <row r="9" spans="1:7" s="8" customFormat="1" ht="26.25" customHeight="1">
      <c r="A9" s="53"/>
      <c r="B9" s="54" t="s">
        <v>38</v>
      </c>
      <c r="C9" s="114">
        <f>SUM(C12:C15)</f>
        <v>2738</v>
      </c>
      <c r="D9" s="114">
        <f>SUM(D12:D15)</f>
        <v>27</v>
      </c>
      <c r="E9" s="114">
        <f>SUM(E12:E15)</f>
        <v>4</v>
      </c>
      <c r="F9" s="114">
        <f>SUM(F12:F15)</f>
        <v>2769</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179</v>
      </c>
      <c r="D12" s="116">
        <f t="shared" ref="D12:E12" si="0">D18+D19+D20</f>
        <v>2</v>
      </c>
      <c r="E12" s="116">
        <f t="shared" si="0"/>
        <v>0</v>
      </c>
      <c r="F12" s="115">
        <f>SUM(C12:E12)</f>
        <v>181</v>
      </c>
    </row>
    <row r="13" spans="1:7" s="8" customFormat="1" ht="13.5" customHeight="1">
      <c r="A13" s="56"/>
      <c r="B13" s="57" t="s">
        <v>6</v>
      </c>
      <c r="C13" s="116">
        <f>SUM(C21:C42)</f>
        <v>816</v>
      </c>
      <c r="D13" s="116">
        <f t="shared" ref="D13:E13" si="1">SUM(D21:D42)</f>
        <v>11</v>
      </c>
      <c r="E13" s="116">
        <f t="shared" si="1"/>
        <v>1</v>
      </c>
      <c r="F13" s="115">
        <f t="shared" ref="F13:F15" si="2">SUM(C13:E13)</f>
        <v>828</v>
      </c>
    </row>
    <row r="14" spans="1:7" s="8" customFormat="1" ht="13.5" customHeight="1">
      <c r="A14" s="56"/>
      <c r="B14" s="57" t="s">
        <v>44</v>
      </c>
      <c r="C14" s="116">
        <f>SUM(C43:C45)</f>
        <v>395</v>
      </c>
      <c r="D14" s="116">
        <f t="shared" ref="D14:E14" si="3">SUM(D43:D45)</f>
        <v>7</v>
      </c>
      <c r="E14" s="116">
        <f t="shared" si="3"/>
        <v>0</v>
      </c>
      <c r="F14" s="115">
        <f t="shared" si="2"/>
        <v>402</v>
      </c>
    </row>
    <row r="15" spans="1:7" s="8" customFormat="1" ht="13.5" customHeight="1">
      <c r="A15" s="56"/>
      <c r="B15" s="57" t="s">
        <v>7</v>
      </c>
      <c r="C15" s="116">
        <f>SUM(C46:C100)</f>
        <v>1348</v>
      </c>
      <c r="D15" s="116">
        <f t="shared" ref="D15:E15" si="4">SUM(D46:D100)</f>
        <v>7</v>
      </c>
      <c r="E15" s="116">
        <f t="shared" si="4"/>
        <v>3</v>
      </c>
      <c r="F15" s="115">
        <f t="shared" si="2"/>
        <v>1358</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252" t="s">
        <v>3525</v>
      </c>
      <c r="C18" s="286">
        <v>151</v>
      </c>
      <c r="D18" s="286">
        <v>2</v>
      </c>
      <c r="E18" s="286">
        <v>0</v>
      </c>
      <c r="F18" s="157">
        <f t="shared" ref="F18:F79" si="5">SUM(C18:E18)</f>
        <v>153</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252" t="s">
        <v>3526</v>
      </c>
      <c r="C19" s="286">
        <v>24</v>
      </c>
      <c r="D19" s="286">
        <v>0</v>
      </c>
      <c r="E19" s="286">
        <v>0</v>
      </c>
      <c r="F19" s="157">
        <f t="shared" si="5"/>
        <v>24</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252" t="s">
        <v>3527</v>
      </c>
      <c r="C20" s="286">
        <v>4</v>
      </c>
      <c r="D20" s="286">
        <v>0</v>
      </c>
      <c r="E20" s="286">
        <v>0</v>
      </c>
      <c r="F20" s="157">
        <f t="shared" si="5"/>
        <v>4</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252" t="s">
        <v>3528</v>
      </c>
      <c r="C21" s="286">
        <v>5</v>
      </c>
      <c r="D21" s="286">
        <v>0</v>
      </c>
      <c r="E21" s="286">
        <v>0</v>
      </c>
      <c r="F21" s="157">
        <f t="shared" si="5"/>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252" t="s">
        <v>3529</v>
      </c>
      <c r="C22" s="286">
        <v>200</v>
      </c>
      <c r="D22" s="286">
        <v>2</v>
      </c>
      <c r="E22" s="286">
        <v>0</v>
      </c>
      <c r="F22" s="157">
        <f t="shared" si="5"/>
        <v>202</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252" t="s">
        <v>3530</v>
      </c>
      <c r="C23" s="286">
        <v>52</v>
      </c>
      <c r="D23" s="286">
        <v>0</v>
      </c>
      <c r="E23" s="286">
        <v>0</v>
      </c>
      <c r="F23" s="157">
        <f t="shared" si="5"/>
        <v>52</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252" t="s">
        <v>3531</v>
      </c>
      <c r="C24" s="286">
        <v>14</v>
      </c>
      <c r="D24" s="286">
        <v>0</v>
      </c>
      <c r="E24" s="286">
        <v>0</v>
      </c>
      <c r="F24" s="157">
        <f t="shared" si="5"/>
        <v>14</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252" t="s">
        <v>3532</v>
      </c>
      <c r="C25" s="286">
        <v>54</v>
      </c>
      <c r="D25" s="286">
        <v>0</v>
      </c>
      <c r="E25" s="286">
        <v>0</v>
      </c>
      <c r="F25" s="157">
        <f t="shared" si="5"/>
        <v>54</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252" t="s">
        <v>3533</v>
      </c>
      <c r="C26" s="286">
        <v>45</v>
      </c>
      <c r="D26" s="286">
        <v>1</v>
      </c>
      <c r="E26" s="286">
        <v>0</v>
      </c>
      <c r="F26" s="157">
        <f t="shared" si="5"/>
        <v>46</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252" t="s">
        <v>3534</v>
      </c>
      <c r="C27" s="286">
        <v>21</v>
      </c>
      <c r="D27" s="286">
        <v>0</v>
      </c>
      <c r="E27" s="286">
        <v>0</v>
      </c>
      <c r="F27" s="157">
        <f t="shared" si="5"/>
        <v>21</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252" t="s">
        <v>3535</v>
      </c>
      <c r="C28" s="286">
        <v>10</v>
      </c>
      <c r="D28" s="286">
        <v>0</v>
      </c>
      <c r="E28" s="286">
        <v>0</v>
      </c>
      <c r="F28" s="157">
        <f t="shared" si="5"/>
        <v>10</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252" t="s">
        <v>3536</v>
      </c>
      <c r="C29" s="286">
        <v>11</v>
      </c>
      <c r="D29" s="286">
        <v>0</v>
      </c>
      <c r="E29" s="286">
        <v>0</v>
      </c>
      <c r="F29" s="157">
        <f t="shared" si="5"/>
        <v>11</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252" t="s">
        <v>3537</v>
      </c>
      <c r="C30" s="286">
        <v>49</v>
      </c>
      <c r="D30" s="286">
        <v>1</v>
      </c>
      <c r="E30" s="286">
        <v>0</v>
      </c>
      <c r="F30" s="157">
        <f t="shared" si="5"/>
        <v>50</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252" t="s">
        <v>3538</v>
      </c>
      <c r="C31" s="286">
        <v>54</v>
      </c>
      <c r="D31" s="286">
        <v>1</v>
      </c>
      <c r="E31" s="286">
        <v>0</v>
      </c>
      <c r="F31" s="157">
        <f t="shared" si="5"/>
        <v>55</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252" t="s">
        <v>3539</v>
      </c>
      <c r="C32" s="286">
        <v>10</v>
      </c>
      <c r="D32" s="286">
        <v>0</v>
      </c>
      <c r="E32" s="286">
        <v>0</v>
      </c>
      <c r="F32" s="157">
        <f t="shared" si="5"/>
        <v>10</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252" t="s">
        <v>3540</v>
      </c>
      <c r="C33" s="286">
        <v>120</v>
      </c>
      <c r="D33" s="286">
        <v>3</v>
      </c>
      <c r="E33" s="286">
        <v>0</v>
      </c>
      <c r="F33" s="157">
        <f t="shared" si="5"/>
        <v>123</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252" t="s">
        <v>3541</v>
      </c>
      <c r="C34" s="286">
        <v>6</v>
      </c>
      <c r="D34" s="286">
        <v>0</v>
      </c>
      <c r="E34" s="286">
        <v>0</v>
      </c>
      <c r="F34" s="157">
        <f t="shared" si="5"/>
        <v>6</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252" t="s">
        <v>3542</v>
      </c>
      <c r="C35" s="286">
        <v>33</v>
      </c>
      <c r="D35" s="286">
        <v>0</v>
      </c>
      <c r="E35" s="286">
        <v>0</v>
      </c>
      <c r="F35" s="157">
        <f t="shared" si="5"/>
        <v>33</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252" t="s">
        <v>3543</v>
      </c>
      <c r="C36" s="286">
        <v>37</v>
      </c>
      <c r="D36" s="286">
        <v>1</v>
      </c>
      <c r="E36" s="286">
        <v>0</v>
      </c>
      <c r="F36" s="157">
        <f t="shared" si="5"/>
        <v>38</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252" t="s">
        <v>3544</v>
      </c>
      <c r="C37" s="286">
        <v>35</v>
      </c>
      <c r="D37" s="286">
        <v>0</v>
      </c>
      <c r="E37" s="286">
        <v>0</v>
      </c>
      <c r="F37" s="157">
        <f t="shared" si="5"/>
        <v>35</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252" t="s">
        <v>3545</v>
      </c>
      <c r="C38" s="286">
        <v>1</v>
      </c>
      <c r="D38" s="286">
        <v>0</v>
      </c>
      <c r="E38" s="286">
        <v>0</v>
      </c>
      <c r="F38" s="157">
        <f t="shared" si="5"/>
        <v>1</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252" t="s">
        <v>3546</v>
      </c>
      <c r="C39" s="286">
        <v>22</v>
      </c>
      <c r="D39" s="286">
        <v>0</v>
      </c>
      <c r="E39" s="286">
        <v>0</v>
      </c>
      <c r="F39" s="157">
        <f t="shared" si="5"/>
        <v>22</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252" t="s">
        <v>3547</v>
      </c>
      <c r="C40" s="286">
        <v>3</v>
      </c>
      <c r="D40" s="286">
        <v>1</v>
      </c>
      <c r="E40" s="286">
        <v>0</v>
      </c>
      <c r="F40" s="157">
        <f t="shared" si="5"/>
        <v>4</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252" t="s">
        <v>3579</v>
      </c>
      <c r="C41" s="286">
        <v>4</v>
      </c>
      <c r="D41" s="286">
        <v>0</v>
      </c>
      <c r="E41" s="286">
        <v>0</v>
      </c>
      <c r="F41" s="157">
        <f t="shared" si="5"/>
        <v>4</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252" t="s">
        <v>3548</v>
      </c>
      <c r="C42" s="286">
        <v>30</v>
      </c>
      <c r="D42" s="286">
        <v>1</v>
      </c>
      <c r="E42" s="286">
        <v>1</v>
      </c>
      <c r="F42" s="157">
        <f t="shared" si="5"/>
        <v>32</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252" t="s">
        <v>3549</v>
      </c>
      <c r="C43" s="286">
        <v>156</v>
      </c>
      <c r="D43" s="286">
        <v>3</v>
      </c>
      <c r="E43" s="286">
        <v>0</v>
      </c>
      <c r="F43" s="157">
        <f t="shared" si="5"/>
        <v>159</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252" t="s">
        <v>3550</v>
      </c>
      <c r="C44" s="286">
        <v>19</v>
      </c>
      <c r="D44" s="286">
        <v>1</v>
      </c>
      <c r="E44" s="286">
        <v>0</v>
      </c>
      <c r="F44" s="157">
        <f t="shared" si="5"/>
        <v>20</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252" t="s">
        <v>3551</v>
      </c>
      <c r="C45" s="286">
        <v>220</v>
      </c>
      <c r="D45" s="286">
        <v>3</v>
      </c>
      <c r="E45" s="286">
        <v>0</v>
      </c>
      <c r="F45" s="157">
        <f t="shared" si="5"/>
        <v>223</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252" t="s">
        <v>3552</v>
      </c>
      <c r="C46" s="286">
        <v>71</v>
      </c>
      <c r="D46" s="286">
        <v>0</v>
      </c>
      <c r="E46" s="286">
        <v>0</v>
      </c>
      <c r="F46" s="157">
        <f t="shared" si="5"/>
        <v>71</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252" t="s">
        <v>3553</v>
      </c>
      <c r="C47" s="286">
        <v>112</v>
      </c>
      <c r="D47" s="286">
        <v>0</v>
      </c>
      <c r="E47" s="286">
        <v>0</v>
      </c>
      <c r="F47" s="157">
        <f t="shared" si="5"/>
        <v>112</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252" t="s">
        <v>3554</v>
      </c>
      <c r="C48" s="286">
        <v>131</v>
      </c>
      <c r="D48" s="286">
        <v>0</v>
      </c>
      <c r="E48" s="286">
        <v>0</v>
      </c>
      <c r="F48" s="157">
        <f t="shared" si="5"/>
        <v>131</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252" t="s">
        <v>3555</v>
      </c>
      <c r="C49" s="286">
        <v>106</v>
      </c>
      <c r="D49" s="286">
        <v>2</v>
      </c>
      <c r="E49" s="286">
        <v>2</v>
      </c>
      <c r="F49" s="157">
        <f t="shared" si="5"/>
        <v>110</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252" t="s">
        <v>3556</v>
      </c>
      <c r="C50" s="286">
        <v>9</v>
      </c>
      <c r="D50" s="286">
        <v>0</v>
      </c>
      <c r="E50" s="286">
        <v>0</v>
      </c>
      <c r="F50" s="157">
        <f t="shared" si="5"/>
        <v>9</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252" t="s">
        <v>3557</v>
      </c>
      <c r="C51" s="286">
        <v>18</v>
      </c>
      <c r="D51" s="286">
        <v>0</v>
      </c>
      <c r="E51" s="286">
        <v>0</v>
      </c>
      <c r="F51" s="157">
        <f t="shared" si="5"/>
        <v>18</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252" t="s">
        <v>3558</v>
      </c>
      <c r="C52" s="286">
        <v>20</v>
      </c>
      <c r="D52" s="286">
        <v>0</v>
      </c>
      <c r="E52" s="286">
        <v>1</v>
      </c>
      <c r="F52" s="157">
        <f t="shared" si="5"/>
        <v>21</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252" t="s">
        <v>3559</v>
      </c>
      <c r="C53" s="286">
        <v>104</v>
      </c>
      <c r="D53" s="286">
        <v>0</v>
      </c>
      <c r="E53" s="286">
        <v>0</v>
      </c>
      <c r="F53" s="157">
        <f t="shared" si="5"/>
        <v>104</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252" t="s">
        <v>3666</v>
      </c>
      <c r="C54" s="286">
        <v>1</v>
      </c>
      <c r="D54" s="286">
        <v>0</v>
      </c>
      <c r="E54" s="286">
        <v>0</v>
      </c>
      <c r="F54" s="157">
        <f t="shared" si="5"/>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252" t="s">
        <v>3657</v>
      </c>
      <c r="C55" s="286">
        <v>1</v>
      </c>
      <c r="D55" s="286">
        <v>0</v>
      </c>
      <c r="E55" s="286">
        <v>0</v>
      </c>
      <c r="F55" s="157">
        <f t="shared" si="5"/>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252" t="s">
        <v>3581</v>
      </c>
      <c r="C56" s="286">
        <v>1</v>
      </c>
      <c r="D56" s="286">
        <v>0</v>
      </c>
      <c r="E56" s="286">
        <v>0</v>
      </c>
      <c r="F56" s="157">
        <f t="shared" si="5"/>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252" t="s">
        <v>3582</v>
      </c>
      <c r="C57" s="286">
        <v>1</v>
      </c>
      <c r="D57" s="286">
        <v>0</v>
      </c>
      <c r="E57" s="286">
        <v>0</v>
      </c>
      <c r="F57" s="157">
        <f t="shared" si="5"/>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252" t="s">
        <v>3560</v>
      </c>
      <c r="C58" s="286">
        <v>4</v>
      </c>
      <c r="D58" s="286">
        <v>0</v>
      </c>
      <c r="E58" s="286">
        <v>0</v>
      </c>
      <c r="F58" s="157">
        <f t="shared" si="5"/>
        <v>4</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252" t="s">
        <v>3561</v>
      </c>
      <c r="C59" s="286">
        <v>1</v>
      </c>
      <c r="D59" s="286">
        <v>0</v>
      </c>
      <c r="E59" s="286">
        <v>0</v>
      </c>
      <c r="F59" s="157">
        <f t="shared" si="5"/>
        <v>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252" t="s">
        <v>3658</v>
      </c>
      <c r="C60" s="286">
        <v>1</v>
      </c>
      <c r="D60" s="286">
        <v>0</v>
      </c>
      <c r="E60" s="286">
        <v>0</v>
      </c>
      <c r="F60" s="157">
        <f t="shared" si="5"/>
        <v>1</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252" t="s">
        <v>3659</v>
      </c>
      <c r="C61" s="286">
        <v>0</v>
      </c>
      <c r="D61" s="286">
        <v>1</v>
      </c>
      <c r="E61" s="286">
        <v>0</v>
      </c>
      <c r="F61" s="157">
        <f t="shared" si="5"/>
        <v>1</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252" t="s">
        <v>3651</v>
      </c>
      <c r="C62" s="286">
        <v>2</v>
      </c>
      <c r="D62" s="286">
        <v>0</v>
      </c>
      <c r="E62" s="286">
        <v>0</v>
      </c>
      <c r="F62" s="157">
        <f t="shared" si="5"/>
        <v>2</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252" t="s">
        <v>3562</v>
      </c>
      <c r="C63" s="286">
        <v>4</v>
      </c>
      <c r="D63" s="286">
        <v>0</v>
      </c>
      <c r="E63" s="286">
        <v>0</v>
      </c>
      <c r="F63" s="157">
        <f t="shared" si="5"/>
        <v>4</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252" t="s">
        <v>3563</v>
      </c>
      <c r="C64" s="286">
        <v>102</v>
      </c>
      <c r="D64" s="286">
        <v>1</v>
      </c>
      <c r="E64" s="286">
        <v>0</v>
      </c>
      <c r="F64" s="157">
        <f t="shared" si="5"/>
        <v>103</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252" t="s">
        <v>3564</v>
      </c>
      <c r="C65" s="286">
        <v>5</v>
      </c>
      <c r="D65" s="286">
        <v>1</v>
      </c>
      <c r="E65" s="286">
        <v>0</v>
      </c>
      <c r="F65" s="157">
        <f t="shared" si="5"/>
        <v>6</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252" t="s">
        <v>3565</v>
      </c>
      <c r="C66" s="286">
        <v>125</v>
      </c>
      <c r="D66" s="286">
        <v>1</v>
      </c>
      <c r="E66" s="286">
        <v>0</v>
      </c>
      <c r="F66" s="157">
        <f t="shared" si="5"/>
        <v>126</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252" t="s">
        <v>3566</v>
      </c>
      <c r="C67" s="286">
        <v>19</v>
      </c>
      <c r="D67" s="286">
        <v>0</v>
      </c>
      <c r="E67" s="286">
        <v>0</v>
      </c>
      <c r="F67" s="157">
        <f t="shared" si="5"/>
        <v>19</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15" customHeight="1">
      <c r="A68" s="58"/>
      <c r="B68" s="252" t="s">
        <v>3567</v>
      </c>
      <c r="C68" s="286">
        <v>121</v>
      </c>
      <c r="D68" s="286">
        <v>0</v>
      </c>
      <c r="E68" s="286">
        <v>0</v>
      </c>
      <c r="F68" s="157">
        <f t="shared" si="5"/>
        <v>121</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88" customFormat="1" ht="15" customHeight="1">
      <c r="A69" s="58"/>
      <c r="B69" s="252" t="s">
        <v>3568</v>
      </c>
      <c r="C69" s="286">
        <v>20</v>
      </c>
      <c r="D69" s="286">
        <v>0</v>
      </c>
      <c r="E69" s="286">
        <v>0</v>
      </c>
      <c r="F69" s="157">
        <f t="shared" si="5"/>
        <v>20</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88" customFormat="1" ht="15" customHeight="1">
      <c r="A70" s="58"/>
      <c r="B70" s="252" t="s">
        <v>3569</v>
      </c>
      <c r="C70" s="286">
        <v>118</v>
      </c>
      <c r="D70" s="286">
        <v>0</v>
      </c>
      <c r="E70" s="286">
        <v>0</v>
      </c>
      <c r="F70" s="157">
        <f t="shared" si="5"/>
        <v>118</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88" customFormat="1" ht="15" customHeight="1">
      <c r="A71" s="58"/>
      <c r="B71" s="252" t="s">
        <v>3570</v>
      </c>
      <c r="C71" s="286">
        <v>97</v>
      </c>
      <c r="D71" s="286">
        <v>0</v>
      </c>
      <c r="E71" s="286">
        <v>0</v>
      </c>
      <c r="F71" s="157">
        <f t="shared" si="5"/>
        <v>97</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88" customFormat="1" ht="15" customHeight="1">
      <c r="A72" s="58"/>
      <c r="B72" s="252" t="s">
        <v>3571</v>
      </c>
      <c r="C72" s="286">
        <v>69</v>
      </c>
      <c r="D72" s="286">
        <v>0</v>
      </c>
      <c r="E72" s="286">
        <v>0</v>
      </c>
      <c r="F72" s="157">
        <f t="shared" si="5"/>
        <v>69</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88" customFormat="1" ht="15" customHeight="1">
      <c r="A73" s="58"/>
      <c r="B73" s="252" t="s">
        <v>3652</v>
      </c>
      <c r="C73" s="286">
        <v>1</v>
      </c>
      <c r="D73" s="286">
        <v>0</v>
      </c>
      <c r="E73" s="286">
        <v>0</v>
      </c>
      <c r="F73" s="157">
        <f t="shared" si="5"/>
        <v>1</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88" customFormat="1" ht="15" customHeight="1">
      <c r="A74" s="58"/>
      <c r="B74" s="252" t="s">
        <v>3572</v>
      </c>
      <c r="C74" s="286">
        <v>1</v>
      </c>
      <c r="D74" s="286">
        <v>0</v>
      </c>
      <c r="E74" s="286">
        <v>0</v>
      </c>
      <c r="F74" s="157">
        <f t="shared" si="5"/>
        <v>1</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88" customFormat="1" ht="15" customHeight="1">
      <c r="A75" s="58"/>
      <c r="B75" s="252" t="s">
        <v>3573</v>
      </c>
      <c r="C75" s="286">
        <v>61</v>
      </c>
      <c r="D75" s="286">
        <v>0</v>
      </c>
      <c r="E75" s="286">
        <v>0</v>
      </c>
      <c r="F75" s="157">
        <f t="shared" si="5"/>
        <v>61</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88" customFormat="1" ht="15" customHeight="1">
      <c r="A76" s="58"/>
      <c r="B76" s="252" t="s">
        <v>3574</v>
      </c>
      <c r="C76" s="286">
        <v>3</v>
      </c>
      <c r="D76" s="286">
        <v>0</v>
      </c>
      <c r="E76" s="286">
        <v>0</v>
      </c>
      <c r="F76" s="157">
        <f t="shared" si="5"/>
        <v>3</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88" customFormat="1" ht="15" customHeight="1">
      <c r="A77" s="58"/>
      <c r="B77" s="252" t="s">
        <v>3575</v>
      </c>
      <c r="C77" s="286">
        <v>6</v>
      </c>
      <c r="D77" s="286">
        <v>0</v>
      </c>
      <c r="E77" s="286">
        <v>0</v>
      </c>
      <c r="F77" s="157">
        <f t="shared" si="5"/>
        <v>6</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88" customFormat="1" ht="15" customHeight="1">
      <c r="A78" s="58"/>
      <c r="B78" s="252" t="s">
        <v>3576</v>
      </c>
      <c r="C78" s="286">
        <v>7</v>
      </c>
      <c r="D78" s="286">
        <v>0</v>
      </c>
      <c r="E78" s="286">
        <v>0</v>
      </c>
      <c r="F78" s="157">
        <f t="shared" si="5"/>
        <v>7</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88" customFormat="1" ht="15" customHeight="1">
      <c r="A79" s="58"/>
      <c r="B79" s="252" t="s">
        <v>3577</v>
      </c>
      <c r="C79" s="286">
        <v>6</v>
      </c>
      <c r="D79" s="286">
        <v>1</v>
      </c>
      <c r="E79" s="286">
        <v>0</v>
      </c>
      <c r="F79" s="157">
        <f t="shared" si="5"/>
        <v>7</v>
      </c>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ht="24.75" customHeight="1">
      <c r="B80" s="242"/>
    </row>
    <row r="81" spans="2:2" ht="24.75" customHeight="1">
      <c r="B81" s="242"/>
    </row>
    <row r="82" spans="2:2" ht="24.75" customHeight="1">
      <c r="B82" s="242"/>
    </row>
    <row r="83" spans="2:2" ht="24.75" customHeight="1">
      <c r="B83" s="242"/>
    </row>
    <row r="84" spans="2:2" ht="24.75" customHeight="1">
      <c r="B84" s="242"/>
    </row>
    <row r="85" spans="2:2" ht="24.75" customHeight="1">
      <c r="B85" s="242"/>
    </row>
    <row r="86" spans="2:2" ht="24.75" customHeight="1">
      <c r="B86" s="242"/>
    </row>
    <row r="87" spans="2:2" ht="24.75" customHeight="1">
      <c r="B87" s="242"/>
    </row>
    <row r="88" spans="2:2" ht="24.75" customHeight="1">
      <c r="B88" s="242"/>
    </row>
    <row r="89" spans="2:2" ht="24.75" customHeight="1">
      <c r="B89" s="242"/>
    </row>
    <row r="90" spans="2:2" ht="24.75" customHeight="1">
      <c r="B90" s="242"/>
    </row>
    <row r="91" spans="2:2" ht="24.75" customHeight="1">
      <c r="B91" s="242"/>
    </row>
    <row r="92" spans="2:2" ht="24.75" customHeight="1">
      <c r="B92" s="242"/>
    </row>
    <row r="93" spans="2:2" ht="24.75" customHeight="1">
      <c r="B93" s="242"/>
    </row>
    <row r="94" spans="2:2" ht="24.75" customHeight="1">
      <c r="B94" s="242"/>
    </row>
    <row r="95" spans="2:2" ht="24.75" customHeight="1">
      <c r="B95" s="242"/>
    </row>
    <row r="96" spans="2:2" ht="24.75" customHeight="1">
      <c r="B96" s="242"/>
    </row>
    <row r="97" spans="2:2" ht="24.75" customHeight="1">
      <c r="B97" s="242"/>
    </row>
    <row r="98" spans="2:2" ht="24.75" customHeight="1">
      <c r="B98" s="242"/>
    </row>
    <row r="99" spans="2:2" ht="24.75" customHeight="1">
      <c r="B99" s="242"/>
    </row>
    <row r="100" spans="2:2" ht="24.75" customHeight="1">
      <c r="B100" s="242"/>
    </row>
    <row r="101" spans="2:2" ht="24.75" customHeight="1">
      <c r="B101" s="242"/>
    </row>
    <row r="102" spans="2:2" ht="24.75" customHeight="1">
      <c r="B102" s="242"/>
    </row>
    <row r="103" spans="2:2" ht="24.75" customHeight="1">
      <c r="B103" s="242"/>
    </row>
    <row r="104" spans="2:2" ht="24.75" customHeight="1">
      <c r="B104" s="242"/>
    </row>
    <row r="105" spans="2:2" ht="24.75" customHeight="1">
      <c r="B105" s="242"/>
    </row>
    <row r="106" spans="2:2" ht="24.75" customHeight="1">
      <c r="B106" s="242"/>
    </row>
    <row r="107" spans="2:2" ht="24.75" customHeight="1">
      <c r="B107" s="242"/>
    </row>
    <row r="108" spans="2:2" ht="24.75" customHeight="1">
      <c r="B108" s="242"/>
    </row>
    <row r="109" spans="2:2" ht="24.75" customHeight="1">
      <c r="B109" s="242"/>
    </row>
    <row r="110" spans="2:2" ht="24.75" customHeight="1">
      <c r="B110" s="24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25"/>
  <sheetViews>
    <sheetView zoomScaleNormal="100" workbookViewId="0">
      <selection activeCell="C16" sqref="C16"/>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7" t="s">
        <v>33</v>
      </c>
      <c r="B1" s="328"/>
      <c r="C1" s="329"/>
      <c r="D1" s="1"/>
      <c r="E1" s="330" t="s">
        <v>102</v>
      </c>
      <c r="F1" s="330"/>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3458</v>
      </c>
      <c r="B4" s="43"/>
      <c r="C4" s="5"/>
      <c r="D4" s="5"/>
      <c r="E4" s="5"/>
      <c r="F4" s="5"/>
      <c r="G4" s="6"/>
    </row>
    <row r="5" spans="1:7" s="8" customFormat="1" ht="6" customHeight="1">
      <c r="A5" s="49"/>
      <c r="B5" s="50"/>
      <c r="C5" s="7"/>
      <c r="D5" s="7"/>
      <c r="E5" s="7"/>
      <c r="F5" s="7"/>
    </row>
    <row r="6" spans="1:7" s="8" customFormat="1" ht="15" customHeight="1" thickBot="1">
      <c r="A6" s="335" t="s">
        <v>3668</v>
      </c>
      <c r="B6" s="336"/>
      <c r="C6" s="9"/>
      <c r="D6" s="9"/>
    </row>
    <row r="7" spans="1:7" s="2" customFormat="1" ht="21.75" customHeight="1">
      <c r="A7" s="51"/>
      <c r="B7" s="337"/>
      <c r="C7" s="339"/>
      <c r="D7" s="339"/>
      <c r="E7" s="339"/>
      <c r="F7" s="227"/>
    </row>
    <row r="8" spans="1:7" s="2" customFormat="1" ht="21.75" customHeight="1">
      <c r="A8" s="52"/>
      <c r="B8" s="338"/>
      <c r="C8" s="45" t="s">
        <v>35</v>
      </c>
      <c r="D8" s="45" t="s">
        <v>36</v>
      </c>
      <c r="E8" s="45" t="s">
        <v>37</v>
      </c>
      <c r="F8" s="45" t="s">
        <v>38</v>
      </c>
    </row>
    <row r="9" spans="1:7" s="8" customFormat="1" ht="26.25" customHeight="1">
      <c r="A9" s="53"/>
      <c r="B9" s="54" t="s">
        <v>38</v>
      </c>
      <c r="C9" s="114">
        <f>SUM(C12:C15)</f>
        <v>2558</v>
      </c>
      <c r="D9" s="114">
        <f>SUM(D12:D15)</f>
        <v>24</v>
      </c>
      <c r="E9" s="114">
        <f>SUM(E12:E15)</f>
        <v>4</v>
      </c>
      <c r="F9" s="114">
        <f>SUM(F12:F15)</f>
        <v>2586</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150</v>
      </c>
      <c r="D12" s="116">
        <f t="shared" ref="D12:E12" si="0">D18+D19+D20</f>
        <v>1</v>
      </c>
      <c r="E12" s="116">
        <f t="shared" si="0"/>
        <v>0</v>
      </c>
      <c r="F12" s="114">
        <f t="shared" ref="F12" si="1">F18+F19+F20</f>
        <v>151</v>
      </c>
    </row>
    <row r="13" spans="1:7" s="8" customFormat="1" ht="13.5" customHeight="1">
      <c r="A13" s="56"/>
      <c r="B13" s="57" t="s">
        <v>6</v>
      </c>
      <c r="C13" s="116">
        <f>SUM(C21:C41)</f>
        <v>803</v>
      </c>
      <c r="D13" s="116">
        <f t="shared" ref="D13:E13" si="2">SUM(D21:D41)</f>
        <v>11</v>
      </c>
      <c r="E13" s="116">
        <f t="shared" si="2"/>
        <v>1</v>
      </c>
      <c r="F13" s="114">
        <f>SUM(F21:F41)</f>
        <v>815</v>
      </c>
    </row>
    <row r="14" spans="1:7" s="8" customFormat="1" ht="13.5" customHeight="1">
      <c r="A14" s="56"/>
      <c r="B14" s="57" t="s">
        <v>44</v>
      </c>
      <c r="C14" s="116">
        <f>SUM(C42:C44)</f>
        <v>338</v>
      </c>
      <c r="D14" s="116">
        <f t="shared" ref="D14:E14" si="3">SUM(D42:D44)</f>
        <v>6</v>
      </c>
      <c r="E14" s="116">
        <f t="shared" si="3"/>
        <v>0</v>
      </c>
      <c r="F14" s="114">
        <f t="shared" ref="F14" si="4">SUM(F42:F44)</f>
        <v>344</v>
      </c>
    </row>
    <row r="15" spans="1:7" s="8" customFormat="1" ht="13.5" customHeight="1">
      <c r="A15" s="56"/>
      <c r="B15" s="57" t="s">
        <v>7</v>
      </c>
      <c r="C15" s="116">
        <f>SUM(C45:C100)</f>
        <v>1267</v>
      </c>
      <c r="D15" s="116">
        <f t="shared" ref="D15:E15" si="5">SUM(D45:D100)</f>
        <v>6</v>
      </c>
      <c r="E15" s="116">
        <f t="shared" si="5"/>
        <v>3</v>
      </c>
      <c r="F15" s="114">
        <f t="shared" ref="F15" si="6">SUM(F45:F91)</f>
        <v>1276</v>
      </c>
    </row>
    <row r="16" spans="1:7" s="8" customFormat="1" ht="9" customHeight="1">
      <c r="A16" s="56"/>
      <c r="B16" s="57"/>
      <c r="C16" s="244"/>
      <c r="D16" s="244"/>
      <c r="E16" s="244"/>
      <c r="F16" s="244"/>
    </row>
    <row r="17" spans="1:65" s="8" customFormat="1" ht="13.5" customHeight="1">
      <c r="A17" s="56"/>
      <c r="B17" s="55" t="s">
        <v>10</v>
      </c>
      <c r="C17" s="244"/>
      <c r="D17" s="244"/>
      <c r="E17" s="244"/>
      <c r="F17" s="244"/>
    </row>
    <row r="18" spans="1:65" s="88" customFormat="1" ht="15" customHeight="1">
      <c r="A18" s="58"/>
      <c r="B18" s="121" t="s">
        <v>3525</v>
      </c>
      <c r="C18" s="245">
        <v>124</v>
      </c>
      <c r="D18" s="245">
        <v>1</v>
      </c>
      <c r="E18" s="245">
        <v>0</v>
      </c>
      <c r="F18" s="157">
        <f t="shared" ref="F18:F75" si="7">SUM(C18:E18)</f>
        <v>125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3526</v>
      </c>
      <c r="C19" s="245">
        <v>22</v>
      </c>
      <c r="D19" s="245">
        <v>0</v>
      </c>
      <c r="E19" s="245">
        <v>0</v>
      </c>
      <c r="F19" s="157">
        <f t="shared" si="7"/>
        <v>22</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3527</v>
      </c>
      <c r="C20" s="245">
        <v>4</v>
      </c>
      <c r="D20" s="245">
        <v>0</v>
      </c>
      <c r="E20" s="245">
        <v>0</v>
      </c>
      <c r="F20" s="157">
        <f t="shared" si="7"/>
        <v>4</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3528</v>
      </c>
      <c r="C21" s="245">
        <v>5</v>
      </c>
      <c r="D21" s="245">
        <v>0</v>
      </c>
      <c r="E21" s="245">
        <v>0</v>
      </c>
      <c r="F21" s="157">
        <f t="shared" si="7"/>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3529</v>
      </c>
      <c r="C22" s="245">
        <v>199</v>
      </c>
      <c r="D22" s="245">
        <v>2</v>
      </c>
      <c r="E22" s="245">
        <v>0</v>
      </c>
      <c r="F22" s="157">
        <f t="shared" si="7"/>
        <v>201</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3530</v>
      </c>
      <c r="C23" s="245">
        <v>52</v>
      </c>
      <c r="D23" s="245">
        <v>0</v>
      </c>
      <c r="E23" s="245">
        <v>0</v>
      </c>
      <c r="F23" s="157">
        <f t="shared" si="7"/>
        <v>52</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3531</v>
      </c>
      <c r="C24" s="245">
        <v>14</v>
      </c>
      <c r="D24" s="245">
        <v>0</v>
      </c>
      <c r="E24" s="245">
        <v>0</v>
      </c>
      <c r="F24" s="157">
        <f t="shared" si="7"/>
        <v>14</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3532</v>
      </c>
      <c r="C25" s="245">
        <v>53</v>
      </c>
      <c r="D25" s="245">
        <v>0</v>
      </c>
      <c r="E25" s="245">
        <v>0</v>
      </c>
      <c r="F25" s="157">
        <f t="shared" si="7"/>
        <v>53</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3533</v>
      </c>
      <c r="C26" s="245">
        <v>43</v>
      </c>
      <c r="D26" s="245">
        <v>1</v>
      </c>
      <c r="E26" s="245">
        <v>0</v>
      </c>
      <c r="F26" s="157">
        <f t="shared" si="7"/>
        <v>44</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3534</v>
      </c>
      <c r="C27" s="245">
        <v>20</v>
      </c>
      <c r="D27" s="245">
        <v>0</v>
      </c>
      <c r="E27" s="245">
        <v>0</v>
      </c>
      <c r="F27" s="157">
        <f t="shared" si="7"/>
        <v>20</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3535</v>
      </c>
      <c r="C28" s="245">
        <v>9</v>
      </c>
      <c r="D28" s="245">
        <v>0</v>
      </c>
      <c r="E28" s="245">
        <v>0</v>
      </c>
      <c r="F28" s="157">
        <f t="shared" si="7"/>
        <v>9</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3536</v>
      </c>
      <c r="C29" s="245">
        <v>11</v>
      </c>
      <c r="D29" s="245">
        <v>0</v>
      </c>
      <c r="E29" s="245">
        <v>0</v>
      </c>
      <c r="F29" s="157">
        <f t="shared" si="7"/>
        <v>11</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3537</v>
      </c>
      <c r="C30" s="245">
        <v>49</v>
      </c>
      <c r="D30" s="245">
        <v>1</v>
      </c>
      <c r="E30" s="245">
        <v>0</v>
      </c>
      <c r="F30" s="157">
        <f t="shared" si="7"/>
        <v>50</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3538</v>
      </c>
      <c r="C31" s="245">
        <v>54</v>
      </c>
      <c r="D31" s="245">
        <v>1</v>
      </c>
      <c r="E31" s="245">
        <v>0</v>
      </c>
      <c r="F31" s="157">
        <f t="shared" si="7"/>
        <v>55</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3539</v>
      </c>
      <c r="C32" s="245">
        <v>10</v>
      </c>
      <c r="D32" s="245">
        <v>0</v>
      </c>
      <c r="E32" s="245">
        <v>0</v>
      </c>
      <c r="F32" s="157">
        <f t="shared" si="7"/>
        <v>10</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3540</v>
      </c>
      <c r="C33" s="245">
        <v>119</v>
      </c>
      <c r="D33" s="245">
        <v>3</v>
      </c>
      <c r="E33" s="245">
        <v>0</v>
      </c>
      <c r="F33" s="157">
        <f t="shared" si="7"/>
        <v>122</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3541</v>
      </c>
      <c r="C34" s="245">
        <v>6</v>
      </c>
      <c r="D34" s="245">
        <v>0</v>
      </c>
      <c r="E34" s="245">
        <v>0</v>
      </c>
      <c r="F34" s="157">
        <f t="shared" si="7"/>
        <v>6</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3542</v>
      </c>
      <c r="C35" s="245">
        <v>33</v>
      </c>
      <c r="D35" s="245">
        <v>0</v>
      </c>
      <c r="E35" s="245">
        <v>0</v>
      </c>
      <c r="F35" s="157">
        <f t="shared" si="7"/>
        <v>33</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3543</v>
      </c>
      <c r="C36" s="245">
        <v>37</v>
      </c>
      <c r="D36" s="245">
        <v>1</v>
      </c>
      <c r="E36" s="245">
        <v>0</v>
      </c>
      <c r="F36" s="157">
        <f t="shared" si="7"/>
        <v>38</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3544</v>
      </c>
      <c r="C37" s="245">
        <v>31</v>
      </c>
      <c r="D37" s="245">
        <v>0</v>
      </c>
      <c r="E37" s="245">
        <v>0</v>
      </c>
      <c r="F37" s="157">
        <f t="shared" si="7"/>
        <v>31</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252" t="s">
        <v>3546</v>
      </c>
      <c r="C38" s="245">
        <v>21</v>
      </c>
      <c r="D38" s="245">
        <v>0</v>
      </c>
      <c r="E38" s="245">
        <v>0</v>
      </c>
      <c r="F38" s="157">
        <f t="shared" si="7"/>
        <v>21</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3547</v>
      </c>
      <c r="C39" s="245">
        <v>3</v>
      </c>
      <c r="D39" s="245">
        <v>1</v>
      </c>
      <c r="E39" s="245">
        <v>0</v>
      </c>
      <c r="F39" s="157">
        <f t="shared" si="7"/>
        <v>4</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3579</v>
      </c>
      <c r="C40" s="245">
        <v>4</v>
      </c>
      <c r="D40" s="245">
        <v>0</v>
      </c>
      <c r="E40" s="245">
        <v>0</v>
      </c>
      <c r="F40" s="157">
        <f t="shared" si="7"/>
        <v>4</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3548</v>
      </c>
      <c r="C41" s="245">
        <v>30</v>
      </c>
      <c r="D41" s="245">
        <v>1</v>
      </c>
      <c r="E41" s="245">
        <v>1</v>
      </c>
      <c r="F41" s="157">
        <f t="shared" si="7"/>
        <v>32</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3549</v>
      </c>
      <c r="C42" s="245">
        <v>140</v>
      </c>
      <c r="D42" s="245">
        <v>3</v>
      </c>
      <c r="E42" s="245">
        <v>0</v>
      </c>
      <c r="F42" s="157">
        <f t="shared" si="7"/>
        <v>143</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3550</v>
      </c>
      <c r="C43" s="245">
        <v>19</v>
      </c>
      <c r="D43" s="245">
        <v>1</v>
      </c>
      <c r="E43" s="245">
        <v>0</v>
      </c>
      <c r="F43" s="157">
        <f t="shared" si="7"/>
        <v>20</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3551</v>
      </c>
      <c r="C44" s="245">
        <v>179</v>
      </c>
      <c r="D44" s="245">
        <v>2</v>
      </c>
      <c r="E44" s="245">
        <v>0</v>
      </c>
      <c r="F44" s="157">
        <f t="shared" si="7"/>
        <v>181</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3552</v>
      </c>
      <c r="C45" s="245">
        <v>58</v>
      </c>
      <c r="D45" s="245">
        <v>0</v>
      </c>
      <c r="E45" s="245">
        <v>0</v>
      </c>
      <c r="F45" s="157">
        <f t="shared" si="7"/>
        <v>58</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3553</v>
      </c>
      <c r="C46" s="245">
        <v>104</v>
      </c>
      <c r="D46" s="245">
        <v>0</v>
      </c>
      <c r="E46" s="245">
        <v>0</v>
      </c>
      <c r="F46" s="157">
        <f t="shared" si="7"/>
        <v>104</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3554</v>
      </c>
      <c r="C47" s="245">
        <v>119</v>
      </c>
      <c r="D47" s="245">
        <v>0</v>
      </c>
      <c r="E47" s="245">
        <v>0</v>
      </c>
      <c r="F47" s="157">
        <f t="shared" si="7"/>
        <v>119</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t="s">
        <v>3555</v>
      </c>
      <c r="C48" s="245">
        <v>98</v>
      </c>
      <c r="D48" s="245">
        <v>2</v>
      </c>
      <c r="E48" s="245">
        <v>2</v>
      </c>
      <c r="F48" s="157">
        <f t="shared" si="7"/>
        <v>102</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t="s">
        <v>3556</v>
      </c>
      <c r="C49" s="245">
        <v>9</v>
      </c>
      <c r="D49" s="245">
        <v>0</v>
      </c>
      <c r="E49" s="245">
        <v>0</v>
      </c>
      <c r="F49" s="157">
        <f t="shared" si="7"/>
        <v>9</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t="s">
        <v>3557</v>
      </c>
      <c r="C50" s="245">
        <v>17</v>
      </c>
      <c r="D50" s="245">
        <v>0</v>
      </c>
      <c r="E50" s="245">
        <v>0</v>
      </c>
      <c r="F50" s="157">
        <f t="shared" si="7"/>
        <v>17</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t="s">
        <v>3558</v>
      </c>
      <c r="C51" s="245">
        <v>18</v>
      </c>
      <c r="D51" s="245">
        <v>0</v>
      </c>
      <c r="E51" s="245">
        <v>1</v>
      </c>
      <c r="F51" s="157">
        <f t="shared" si="7"/>
        <v>19</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t="s">
        <v>3559</v>
      </c>
      <c r="C52" s="245">
        <v>85</v>
      </c>
      <c r="D52" s="245">
        <v>0</v>
      </c>
      <c r="E52" s="245">
        <v>0</v>
      </c>
      <c r="F52" s="157">
        <f t="shared" si="7"/>
        <v>85</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t="s">
        <v>3666</v>
      </c>
      <c r="C53" s="245">
        <v>1</v>
      </c>
      <c r="D53" s="245">
        <v>0</v>
      </c>
      <c r="E53" s="245">
        <v>0</v>
      </c>
      <c r="F53" s="157">
        <f t="shared" si="7"/>
        <v>1</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t="s">
        <v>3657</v>
      </c>
      <c r="C54" s="245">
        <v>1</v>
      </c>
      <c r="D54" s="245">
        <v>0</v>
      </c>
      <c r="E54" s="245">
        <v>0</v>
      </c>
      <c r="F54" s="157">
        <f t="shared" si="7"/>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t="s">
        <v>3581</v>
      </c>
      <c r="C55" s="245">
        <v>1</v>
      </c>
      <c r="D55" s="245">
        <v>0</v>
      </c>
      <c r="E55" s="245">
        <v>0</v>
      </c>
      <c r="F55" s="157">
        <f t="shared" si="7"/>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t="s">
        <v>3560</v>
      </c>
      <c r="C56" s="245">
        <v>4</v>
      </c>
      <c r="D56" s="245">
        <v>0</v>
      </c>
      <c r="E56" s="245">
        <v>0</v>
      </c>
      <c r="F56" s="157">
        <f t="shared" si="7"/>
        <v>4</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t="s">
        <v>3561</v>
      </c>
      <c r="C57" s="245">
        <v>1</v>
      </c>
      <c r="D57" s="245">
        <v>0</v>
      </c>
      <c r="E57" s="245">
        <v>0</v>
      </c>
      <c r="F57" s="157">
        <f t="shared" si="7"/>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t="s">
        <v>3651</v>
      </c>
      <c r="C58" s="245">
        <v>2</v>
      </c>
      <c r="D58" s="245">
        <v>0</v>
      </c>
      <c r="E58" s="245">
        <v>0</v>
      </c>
      <c r="F58" s="157">
        <f t="shared" si="7"/>
        <v>2</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t="s">
        <v>3562</v>
      </c>
      <c r="C59" s="245">
        <v>3</v>
      </c>
      <c r="D59" s="245">
        <v>0</v>
      </c>
      <c r="E59" s="245">
        <v>0</v>
      </c>
      <c r="F59" s="157">
        <f t="shared" si="7"/>
        <v>3</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t="s">
        <v>3563</v>
      </c>
      <c r="C60" s="245">
        <v>102</v>
      </c>
      <c r="D60" s="245">
        <v>1</v>
      </c>
      <c r="E60" s="245">
        <v>0</v>
      </c>
      <c r="F60" s="157">
        <f t="shared" si="7"/>
        <v>103</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t="s">
        <v>3564</v>
      </c>
      <c r="C61" s="245">
        <v>5</v>
      </c>
      <c r="D61" s="245">
        <v>1</v>
      </c>
      <c r="E61" s="245">
        <v>0</v>
      </c>
      <c r="F61" s="157">
        <f t="shared" si="7"/>
        <v>6</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t="s">
        <v>3565</v>
      </c>
      <c r="C62" s="245">
        <v>118</v>
      </c>
      <c r="D62" s="245">
        <v>1</v>
      </c>
      <c r="E62" s="245">
        <v>0</v>
      </c>
      <c r="F62" s="157">
        <f t="shared" si="7"/>
        <v>119</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t="s">
        <v>3566</v>
      </c>
      <c r="C63" s="245">
        <v>18</v>
      </c>
      <c r="D63" s="245">
        <v>0</v>
      </c>
      <c r="E63" s="245">
        <v>0</v>
      </c>
      <c r="F63" s="157">
        <f t="shared" si="7"/>
        <v>18</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t="s">
        <v>3567</v>
      </c>
      <c r="C64" s="245">
        <v>121</v>
      </c>
      <c r="D64" s="245">
        <v>0</v>
      </c>
      <c r="E64" s="245">
        <v>0</v>
      </c>
      <c r="F64" s="157">
        <f t="shared" si="7"/>
        <v>121</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t="s">
        <v>3568</v>
      </c>
      <c r="C65" s="245">
        <v>18</v>
      </c>
      <c r="D65" s="245">
        <v>0</v>
      </c>
      <c r="E65" s="245">
        <v>0</v>
      </c>
      <c r="F65" s="157">
        <f t="shared" si="7"/>
        <v>18</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t="s">
        <v>3569</v>
      </c>
      <c r="C66" s="245">
        <v>117</v>
      </c>
      <c r="D66" s="245">
        <v>0</v>
      </c>
      <c r="E66" s="245">
        <v>0</v>
      </c>
      <c r="F66" s="157">
        <f t="shared" si="7"/>
        <v>117</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121" t="s">
        <v>3570</v>
      </c>
      <c r="C67" s="245">
        <v>97</v>
      </c>
      <c r="D67" s="245">
        <v>0</v>
      </c>
      <c r="E67" s="245">
        <v>0</v>
      </c>
      <c r="F67" s="157">
        <f t="shared" si="7"/>
        <v>97</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25.2" customHeight="1">
      <c r="A68" s="58"/>
      <c r="B68" s="121" t="s">
        <v>3571</v>
      </c>
      <c r="C68" s="245">
        <v>69</v>
      </c>
      <c r="D68" s="245">
        <v>0</v>
      </c>
      <c r="E68" s="245">
        <v>0</v>
      </c>
      <c r="F68" s="157">
        <f t="shared" si="7"/>
        <v>69</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t="s">
        <v>3652</v>
      </c>
      <c r="C69" s="128">
        <v>1</v>
      </c>
      <c r="D69" s="128">
        <v>0</v>
      </c>
      <c r="E69" s="128">
        <v>0</v>
      </c>
      <c r="F69" s="157">
        <f t="shared" si="7"/>
        <v>1</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t="s">
        <v>3572</v>
      </c>
      <c r="C70" s="128">
        <v>1</v>
      </c>
      <c r="D70" s="128">
        <v>0</v>
      </c>
      <c r="E70" s="128">
        <v>0</v>
      </c>
      <c r="F70" s="157">
        <f t="shared" si="7"/>
        <v>1</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t="s">
        <v>3573</v>
      </c>
      <c r="C71" s="128">
        <v>59</v>
      </c>
      <c r="D71" s="128">
        <v>0</v>
      </c>
      <c r="E71" s="128">
        <v>0</v>
      </c>
      <c r="F71" s="157">
        <f t="shared" si="7"/>
        <v>59</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t="s">
        <v>3574</v>
      </c>
      <c r="C72" s="128">
        <v>3</v>
      </c>
      <c r="D72" s="128">
        <v>0</v>
      </c>
      <c r="E72" s="128">
        <v>0</v>
      </c>
      <c r="F72" s="157">
        <f t="shared" si="7"/>
        <v>3</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t="s">
        <v>3575</v>
      </c>
      <c r="C73" s="128">
        <v>5</v>
      </c>
      <c r="D73" s="128">
        <v>0</v>
      </c>
      <c r="E73" s="128">
        <v>0</v>
      </c>
      <c r="F73" s="157">
        <f t="shared" si="7"/>
        <v>5</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t="s">
        <v>3576</v>
      </c>
      <c r="C74" s="128">
        <v>6</v>
      </c>
      <c r="D74" s="128">
        <v>0</v>
      </c>
      <c r="E74" s="128">
        <v>0</v>
      </c>
      <c r="F74" s="157">
        <f t="shared" si="7"/>
        <v>6</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t="s">
        <v>3577</v>
      </c>
      <c r="C75" s="128">
        <v>6</v>
      </c>
      <c r="D75" s="128">
        <v>1</v>
      </c>
      <c r="E75" s="128">
        <v>0</v>
      </c>
      <c r="F75" s="157">
        <f t="shared" si="7"/>
        <v>7</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14"/>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14"/>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14"/>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1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1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88" customFormat="1" ht="15" customHeight="1">
      <c r="A83" s="58"/>
      <c r="B83" s="121"/>
      <c r="C83" s="128"/>
      <c r="D83" s="128"/>
      <c r="E83" s="128"/>
      <c r="F83" s="114"/>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88" customFormat="1" ht="15" customHeight="1">
      <c r="A84" s="58"/>
      <c r="B84" s="121"/>
      <c r="C84" s="128"/>
      <c r="D84" s="128"/>
      <c r="E84" s="128"/>
      <c r="F84" s="114"/>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88" customFormat="1" ht="15" customHeight="1">
      <c r="A85" s="58"/>
      <c r="B85" s="121"/>
      <c r="C85" s="128"/>
      <c r="D85" s="128"/>
      <c r="E85" s="128"/>
      <c r="F85" s="114"/>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88" customFormat="1" ht="15" customHeight="1">
      <c r="A86" s="58"/>
      <c r="B86" s="121"/>
      <c r="C86" s="128"/>
      <c r="D86" s="128"/>
      <c r="E86" s="128"/>
      <c r="F86" s="114"/>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88" customFormat="1" ht="15" customHeight="1">
      <c r="A87" s="58"/>
      <c r="B87" s="121"/>
      <c r="C87" s="128"/>
      <c r="D87" s="128"/>
      <c r="E87" s="128"/>
      <c r="F87" s="114"/>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s="88" customFormat="1" ht="15" customHeight="1">
      <c r="A88" s="58"/>
      <c r="B88" s="121"/>
      <c r="C88" s="128"/>
      <c r="D88" s="128"/>
      <c r="E88" s="128"/>
      <c r="F88" s="114"/>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row>
    <row r="89" spans="1:65" s="88" customFormat="1" ht="15" customHeight="1">
      <c r="A89" s="58"/>
      <c r="B89" s="121"/>
      <c r="C89" s="128"/>
      <c r="D89" s="128"/>
      <c r="E89" s="128"/>
      <c r="F89" s="114"/>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row>
    <row r="90" spans="1:65" s="88" customFormat="1" ht="15" customHeight="1">
      <c r="A90" s="58"/>
      <c r="B90" s="121"/>
      <c r="C90" s="128"/>
      <c r="D90" s="128"/>
      <c r="E90" s="128"/>
      <c r="F90" s="114"/>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row>
    <row r="91" spans="1:65" s="88" customFormat="1" ht="15" customHeight="1">
      <c r="A91" s="58"/>
      <c r="B91" s="121"/>
      <c r="C91" s="128"/>
      <c r="D91" s="128"/>
      <c r="E91" s="128"/>
      <c r="F91" s="114"/>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row r="117" spans="2:2">
      <c r="B117" s="123"/>
    </row>
    <row r="118" spans="2:2">
      <c r="B118" s="123"/>
    </row>
    <row r="119" spans="2:2">
      <c r="B119" s="123"/>
    </row>
    <row r="120" spans="2:2">
      <c r="B120" s="123"/>
    </row>
    <row r="121" spans="2:2">
      <c r="B121" s="123"/>
    </row>
    <row r="122" spans="2:2">
      <c r="B122" s="123"/>
    </row>
    <row r="123" spans="2:2">
      <c r="B123" s="123"/>
    </row>
    <row r="124" spans="2:2">
      <c r="B124" s="123"/>
    </row>
    <row r="125" spans="2:2">
      <c r="B125"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60"/>
  <sheetViews>
    <sheetView topLeftCell="A7" workbookViewId="0">
      <selection activeCell="F12" sqref="F12:F15"/>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7" t="s">
        <v>33</v>
      </c>
      <c r="B1" s="328"/>
      <c r="C1" s="329"/>
      <c r="D1" s="1"/>
      <c r="E1" s="330" t="s">
        <v>102</v>
      </c>
      <c r="F1" s="330"/>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3503</v>
      </c>
      <c r="B4" s="43"/>
      <c r="C4" s="5"/>
      <c r="D4" s="5"/>
      <c r="E4" s="5"/>
      <c r="F4" s="5"/>
      <c r="G4" s="6"/>
    </row>
    <row r="5" spans="1:7" s="8" customFormat="1" ht="6" customHeight="1">
      <c r="A5" s="49"/>
      <c r="B5" s="50"/>
      <c r="C5" s="7"/>
      <c r="D5" s="7"/>
      <c r="E5" s="7"/>
      <c r="F5" s="7"/>
    </row>
    <row r="6" spans="1:7" s="8" customFormat="1" ht="15" customHeight="1" thickBot="1">
      <c r="A6" s="335" t="s">
        <v>3668</v>
      </c>
      <c r="B6" s="336"/>
      <c r="C6" s="9"/>
      <c r="D6" s="9"/>
    </row>
    <row r="7" spans="1:7" s="2" customFormat="1" ht="21.75" customHeight="1">
      <c r="A7" s="51"/>
      <c r="B7" s="337"/>
      <c r="C7" s="339"/>
      <c r="D7" s="339"/>
      <c r="E7" s="339"/>
      <c r="F7" s="227"/>
    </row>
    <row r="8" spans="1:7" s="2" customFormat="1" ht="21.75" customHeight="1">
      <c r="A8" s="52"/>
      <c r="B8" s="338"/>
      <c r="C8" s="45" t="s">
        <v>35</v>
      </c>
      <c r="D8" s="45" t="s">
        <v>36</v>
      </c>
      <c r="E8" s="45" t="s">
        <v>37</v>
      </c>
      <c r="F8" s="45" t="s">
        <v>38</v>
      </c>
    </row>
    <row r="9" spans="1:7" s="8" customFormat="1" ht="26.25" customHeight="1">
      <c r="A9" s="53"/>
      <c r="B9" s="54" t="s">
        <v>38</v>
      </c>
      <c r="C9" s="157">
        <f>'ATR-A2.1'!C9-'ATR-A2.2'!C9</f>
        <v>180</v>
      </c>
      <c r="D9" s="157">
        <f>'ATR-A2.1'!D9-'ATR-A2.2'!D9</f>
        <v>3</v>
      </c>
      <c r="E9" s="157">
        <f>'ATR-A2.1'!E9-'ATR-A2.2'!E9</f>
        <v>0</v>
      </c>
      <c r="F9" s="157">
        <f>'ATR-A2.1'!F9-'ATR-A2.2'!F9</f>
        <v>183</v>
      </c>
      <c r="G9" s="10"/>
    </row>
    <row r="10" spans="1:7" s="8" customFormat="1" ht="11.25" customHeight="1">
      <c r="A10" s="53"/>
      <c r="B10" s="55"/>
      <c r="C10" s="304"/>
      <c r="D10" s="304"/>
      <c r="E10" s="304"/>
      <c r="F10" s="304"/>
      <c r="G10" s="10"/>
    </row>
    <row r="11" spans="1:7" s="8" customFormat="1" ht="13.5" customHeight="1">
      <c r="A11" s="53"/>
      <c r="B11" s="55" t="s">
        <v>9</v>
      </c>
      <c r="C11" s="304"/>
      <c r="D11" s="304"/>
      <c r="E11" s="304"/>
      <c r="F11" s="304"/>
      <c r="G11" s="10"/>
    </row>
    <row r="12" spans="1:7" s="8" customFormat="1" ht="13.5" customHeight="1">
      <c r="A12" s="56"/>
      <c r="B12" s="57" t="s">
        <v>5</v>
      </c>
      <c r="C12" s="157">
        <f>'ATR-A2.1'!C12-'ATR-A2.2'!C12</f>
        <v>29</v>
      </c>
      <c r="D12" s="157">
        <f>'ATR-A2.1'!D12-'ATR-A2.2'!D12</f>
        <v>1</v>
      </c>
      <c r="E12" s="157">
        <f>'ATR-A2.1'!E12-'ATR-A2.2'!E12</f>
        <v>0</v>
      </c>
      <c r="F12" s="157">
        <f>'ATR-A2.1'!F12-'ATR-A2.2'!F12</f>
        <v>30</v>
      </c>
    </row>
    <row r="13" spans="1:7" s="8" customFormat="1" ht="13.5" customHeight="1">
      <c r="A13" s="56"/>
      <c r="B13" s="57" t="s">
        <v>6</v>
      </c>
      <c r="C13" s="157">
        <f>'ATR-A2.1'!C13-'ATR-A2.2'!C13</f>
        <v>13</v>
      </c>
      <c r="D13" s="157">
        <f>'ATR-A2.1'!D13-'ATR-A2.2'!D13</f>
        <v>0</v>
      </c>
      <c r="E13" s="157">
        <f>'ATR-A2.1'!E13-'ATR-A2.2'!E13</f>
        <v>0</v>
      </c>
      <c r="F13" s="157">
        <f>'ATR-A2.1'!F13-'ATR-A2.2'!F13</f>
        <v>13</v>
      </c>
    </row>
    <row r="14" spans="1:7" s="8" customFormat="1" ht="13.5" customHeight="1">
      <c r="A14" s="56"/>
      <c r="B14" s="57" t="s">
        <v>44</v>
      </c>
      <c r="C14" s="157">
        <f>'ATR-A2.1'!C14-'ATR-A2.2'!C14</f>
        <v>57</v>
      </c>
      <c r="D14" s="157">
        <f>'ATR-A2.1'!D14-'ATR-A2.2'!D14</f>
        <v>1</v>
      </c>
      <c r="E14" s="157">
        <f>'ATR-A2.1'!E14-'ATR-A2.2'!E14</f>
        <v>0</v>
      </c>
      <c r="F14" s="157">
        <f>'ATR-A2.1'!F14-'ATR-A2.2'!F14</f>
        <v>58</v>
      </c>
    </row>
    <row r="15" spans="1:7" s="8" customFormat="1" ht="13.5" customHeight="1">
      <c r="A15" s="56"/>
      <c r="B15" s="57" t="s">
        <v>7</v>
      </c>
      <c r="C15" s="157">
        <f>'ATR-A2.1'!C15-'ATR-A2.2'!C15</f>
        <v>81</v>
      </c>
      <c r="D15" s="157">
        <f>'ATR-A2.1'!D15-'ATR-A2.2'!D15</f>
        <v>1</v>
      </c>
      <c r="E15" s="157">
        <f>'ATR-A2.1'!E15-'ATR-A2.2'!E15</f>
        <v>0</v>
      </c>
      <c r="F15" s="157">
        <f>'ATR-A2.1'!F15-'ATR-A2.2'!F15</f>
        <v>82</v>
      </c>
    </row>
    <row r="16" spans="1:7" s="8" customFormat="1" ht="9" customHeight="1">
      <c r="A16" s="56"/>
      <c r="B16" s="57"/>
      <c r="C16" s="244"/>
      <c r="D16" s="244"/>
      <c r="E16" s="244"/>
      <c r="F16" s="244"/>
    </row>
    <row r="17" spans="1:68" s="8" customFormat="1" ht="13.5" customHeight="1">
      <c r="A17" s="56"/>
      <c r="B17" s="55" t="s">
        <v>10</v>
      </c>
      <c r="C17" s="244"/>
      <c r="D17" s="244"/>
      <c r="E17" s="244"/>
      <c r="F17" s="244"/>
    </row>
    <row r="18" spans="1:68" s="88" customFormat="1" ht="15" customHeight="1">
      <c r="A18" s="58"/>
      <c r="B18" s="121" t="s">
        <v>3525</v>
      </c>
      <c r="C18" s="245">
        <v>27</v>
      </c>
      <c r="D18" s="245">
        <v>1</v>
      </c>
      <c r="E18" s="245">
        <v>0</v>
      </c>
      <c r="F18" s="157">
        <f t="shared" ref="F18:F48" si="0">SUM(C18:E18)</f>
        <v>28</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3526</v>
      </c>
      <c r="C19" s="245">
        <v>2</v>
      </c>
      <c r="D19" s="245">
        <v>0</v>
      </c>
      <c r="E19" s="245">
        <v>0</v>
      </c>
      <c r="F19" s="157">
        <f t="shared" si="0"/>
        <v>2</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3529</v>
      </c>
      <c r="C20" s="245">
        <v>1</v>
      </c>
      <c r="D20" s="245">
        <v>0</v>
      </c>
      <c r="E20" s="245">
        <v>0</v>
      </c>
      <c r="F20" s="157">
        <f t="shared" si="0"/>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3532</v>
      </c>
      <c r="C21" s="245">
        <v>1</v>
      </c>
      <c r="D21" s="245">
        <v>0</v>
      </c>
      <c r="E21" s="245">
        <v>0</v>
      </c>
      <c r="F21" s="157">
        <f t="shared" si="0"/>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3533</v>
      </c>
      <c r="C22" s="245">
        <v>2</v>
      </c>
      <c r="D22" s="245">
        <v>0</v>
      </c>
      <c r="E22" s="245">
        <v>0</v>
      </c>
      <c r="F22" s="157">
        <f t="shared" si="0"/>
        <v>2</v>
      </c>
      <c r="G22" s="11"/>
      <c r="H22" s="11"/>
    </row>
    <row r="23" spans="1:68" s="88" customFormat="1" ht="15" customHeight="1">
      <c r="A23" s="59"/>
      <c r="B23" s="121" t="s">
        <v>3534</v>
      </c>
      <c r="C23" s="245">
        <v>1</v>
      </c>
      <c r="D23" s="245">
        <v>0</v>
      </c>
      <c r="E23" s="245">
        <v>0</v>
      </c>
      <c r="F23" s="157">
        <f t="shared" si="0"/>
        <v>1</v>
      </c>
      <c r="G23" s="11"/>
      <c r="H23" s="11"/>
    </row>
    <row r="24" spans="1:68" s="88" customFormat="1" ht="15" customHeight="1">
      <c r="A24" s="59"/>
      <c r="B24" s="121" t="s">
        <v>3535</v>
      </c>
      <c r="C24" s="245">
        <v>1</v>
      </c>
      <c r="D24" s="245">
        <v>0</v>
      </c>
      <c r="E24" s="245">
        <v>0</v>
      </c>
      <c r="F24" s="157">
        <f t="shared" si="0"/>
        <v>1</v>
      </c>
      <c r="G24" s="11"/>
      <c r="H24" s="11"/>
    </row>
    <row r="25" spans="1:68" s="88" customFormat="1" ht="15" customHeight="1">
      <c r="A25" s="59"/>
      <c r="B25" s="121" t="s">
        <v>3540</v>
      </c>
      <c r="C25" s="245">
        <v>1</v>
      </c>
      <c r="D25" s="245">
        <v>0</v>
      </c>
      <c r="E25" s="245">
        <v>0</v>
      </c>
      <c r="F25" s="157">
        <f t="shared" si="0"/>
        <v>1</v>
      </c>
      <c r="G25" s="11"/>
      <c r="H25" s="11"/>
    </row>
    <row r="26" spans="1:68" s="88" customFormat="1" ht="15" customHeight="1">
      <c r="A26" s="59"/>
      <c r="B26" s="121" t="s">
        <v>3544</v>
      </c>
      <c r="C26" s="245">
        <v>4</v>
      </c>
      <c r="D26" s="245">
        <v>0</v>
      </c>
      <c r="E26" s="245">
        <v>0</v>
      </c>
      <c r="F26" s="157">
        <f t="shared" si="0"/>
        <v>4</v>
      </c>
      <c r="G26" s="11"/>
      <c r="H26" s="11"/>
    </row>
    <row r="27" spans="1:68" s="88" customFormat="1" ht="15" customHeight="1">
      <c r="A27" s="59"/>
      <c r="B27" s="121" t="s">
        <v>3545</v>
      </c>
      <c r="C27" s="245">
        <v>1</v>
      </c>
      <c r="D27" s="245">
        <v>0</v>
      </c>
      <c r="E27" s="245">
        <v>0</v>
      </c>
      <c r="F27" s="157">
        <f t="shared" si="0"/>
        <v>1</v>
      </c>
      <c r="G27" s="11"/>
      <c r="H27" s="11"/>
    </row>
    <row r="28" spans="1:68" s="88" customFormat="1" ht="15" customHeight="1">
      <c r="A28" s="58"/>
      <c r="B28" s="121" t="s">
        <v>3546</v>
      </c>
      <c r="C28" s="245">
        <v>1</v>
      </c>
      <c r="D28" s="245">
        <v>0</v>
      </c>
      <c r="E28" s="245">
        <v>0</v>
      </c>
      <c r="F28" s="157">
        <f t="shared" si="0"/>
        <v>1</v>
      </c>
      <c r="G28" s="11"/>
      <c r="H28" s="11"/>
    </row>
    <row r="29" spans="1:68" s="88" customFormat="1" ht="15" customHeight="1">
      <c r="A29" s="59"/>
      <c r="B29" s="121" t="s">
        <v>3549</v>
      </c>
      <c r="C29" s="245">
        <v>16</v>
      </c>
      <c r="D29" s="245">
        <v>0</v>
      </c>
      <c r="E29" s="245">
        <v>0</v>
      </c>
      <c r="F29" s="157">
        <f t="shared" si="0"/>
        <v>16</v>
      </c>
      <c r="G29" s="11"/>
      <c r="H29" s="11"/>
    </row>
    <row r="30" spans="1:68" s="88" customFormat="1" ht="15" customHeight="1">
      <c r="A30" s="59"/>
      <c r="B30" s="121" t="s">
        <v>3551</v>
      </c>
      <c r="C30" s="245">
        <v>41</v>
      </c>
      <c r="D30" s="245">
        <v>1</v>
      </c>
      <c r="E30" s="245">
        <v>0</v>
      </c>
      <c r="F30" s="157">
        <f t="shared" si="0"/>
        <v>42</v>
      </c>
      <c r="G30" s="11"/>
      <c r="H30" s="11"/>
    </row>
    <row r="31" spans="1:68" s="88" customFormat="1" ht="15" customHeight="1">
      <c r="A31" s="59"/>
      <c r="B31" s="121" t="s">
        <v>3552</v>
      </c>
      <c r="C31" s="245">
        <v>13</v>
      </c>
      <c r="D31" s="245">
        <v>0</v>
      </c>
      <c r="E31" s="245">
        <v>0</v>
      </c>
      <c r="F31" s="157">
        <f t="shared" si="0"/>
        <v>13</v>
      </c>
      <c r="G31" s="11"/>
      <c r="H31" s="11"/>
    </row>
    <row r="32" spans="1:68" s="88" customFormat="1" ht="15" customHeight="1">
      <c r="A32" s="59"/>
      <c r="B32" s="121" t="s">
        <v>3553</v>
      </c>
      <c r="C32" s="245">
        <v>8</v>
      </c>
      <c r="D32" s="245">
        <v>0</v>
      </c>
      <c r="E32" s="245">
        <v>0</v>
      </c>
      <c r="F32" s="157">
        <f t="shared" si="0"/>
        <v>8</v>
      </c>
      <c r="G32" s="11"/>
      <c r="H32" s="11"/>
    </row>
    <row r="33" spans="1:8" s="88" customFormat="1" ht="15" customHeight="1">
      <c r="A33" s="59"/>
      <c r="B33" s="121" t="s">
        <v>3554</v>
      </c>
      <c r="C33" s="245">
        <v>12</v>
      </c>
      <c r="D33" s="245">
        <v>0</v>
      </c>
      <c r="E33" s="245">
        <v>0</v>
      </c>
      <c r="F33" s="157">
        <f t="shared" si="0"/>
        <v>12</v>
      </c>
      <c r="G33" s="11"/>
      <c r="H33" s="11"/>
    </row>
    <row r="34" spans="1:8" s="88" customFormat="1" ht="15" customHeight="1">
      <c r="A34" s="59"/>
      <c r="B34" s="121" t="s">
        <v>3555</v>
      </c>
      <c r="C34" s="245">
        <v>8</v>
      </c>
      <c r="D34" s="245">
        <v>0</v>
      </c>
      <c r="E34" s="245">
        <v>0</v>
      </c>
      <c r="F34" s="157">
        <f t="shared" si="0"/>
        <v>8</v>
      </c>
      <c r="G34" s="11"/>
      <c r="H34" s="11"/>
    </row>
    <row r="35" spans="1:8" s="88" customFormat="1" ht="16.95" customHeight="1">
      <c r="A35" s="59"/>
      <c r="B35" s="121" t="s">
        <v>3557</v>
      </c>
      <c r="C35" s="245">
        <v>1</v>
      </c>
      <c r="D35" s="245">
        <v>0</v>
      </c>
      <c r="E35" s="245">
        <v>0</v>
      </c>
      <c r="F35" s="157">
        <f t="shared" si="0"/>
        <v>1</v>
      </c>
      <c r="G35" s="11"/>
      <c r="H35" s="11"/>
    </row>
    <row r="36" spans="1:8" s="88" customFormat="1" ht="25.2" customHeight="1">
      <c r="A36" s="59"/>
      <c r="B36" s="121" t="s">
        <v>3558</v>
      </c>
      <c r="C36" s="245">
        <v>2</v>
      </c>
      <c r="D36" s="245">
        <v>0</v>
      </c>
      <c r="E36" s="245">
        <v>0</v>
      </c>
      <c r="F36" s="157">
        <f t="shared" si="0"/>
        <v>2</v>
      </c>
      <c r="G36" s="11"/>
      <c r="H36" s="11"/>
    </row>
    <row r="37" spans="1:8" s="88" customFormat="1" ht="15" customHeight="1">
      <c r="A37" s="59"/>
      <c r="B37" s="121" t="s">
        <v>3559</v>
      </c>
      <c r="C37" s="245">
        <v>19</v>
      </c>
      <c r="D37" s="245">
        <v>0</v>
      </c>
      <c r="E37" s="245">
        <v>0</v>
      </c>
      <c r="F37" s="157">
        <f t="shared" si="0"/>
        <v>19</v>
      </c>
      <c r="G37" s="11"/>
      <c r="H37" s="11"/>
    </row>
    <row r="38" spans="1:8" s="88" customFormat="1" ht="15" customHeight="1">
      <c r="A38" s="59"/>
      <c r="B38" s="121" t="s">
        <v>3582</v>
      </c>
      <c r="C38" s="245">
        <v>1</v>
      </c>
      <c r="D38" s="245">
        <v>0</v>
      </c>
      <c r="E38" s="245">
        <v>0</v>
      </c>
      <c r="F38" s="157">
        <f t="shared" si="0"/>
        <v>1</v>
      </c>
      <c r="G38" s="11"/>
      <c r="H38" s="11"/>
    </row>
    <row r="39" spans="1:8" s="88" customFormat="1" ht="15" customHeight="1">
      <c r="A39" s="59"/>
      <c r="B39" s="121" t="s">
        <v>3658</v>
      </c>
      <c r="C39" s="245">
        <v>1</v>
      </c>
      <c r="D39" s="245">
        <v>0</v>
      </c>
      <c r="E39" s="245">
        <v>0</v>
      </c>
      <c r="F39" s="157">
        <f t="shared" si="0"/>
        <v>1</v>
      </c>
      <c r="G39" s="11"/>
      <c r="H39" s="11"/>
    </row>
    <row r="40" spans="1:8" s="88" customFormat="1" ht="15" customHeight="1">
      <c r="A40" s="59"/>
      <c r="B40" s="121" t="s">
        <v>3659</v>
      </c>
      <c r="C40" s="245">
        <v>0</v>
      </c>
      <c r="D40" s="245">
        <v>1</v>
      </c>
      <c r="E40" s="245">
        <v>0</v>
      </c>
      <c r="F40" s="157">
        <f t="shared" si="0"/>
        <v>1</v>
      </c>
      <c r="G40" s="11"/>
      <c r="H40" s="11"/>
    </row>
    <row r="41" spans="1:8" s="88" customFormat="1" ht="15" customHeight="1">
      <c r="A41" s="59"/>
      <c r="B41" s="121" t="s">
        <v>3562</v>
      </c>
      <c r="C41" s="128">
        <v>1</v>
      </c>
      <c r="D41" s="128">
        <v>0</v>
      </c>
      <c r="E41" s="128">
        <v>0</v>
      </c>
      <c r="F41" s="157">
        <f t="shared" si="0"/>
        <v>1</v>
      </c>
      <c r="G41" s="11"/>
      <c r="H41" s="11"/>
    </row>
    <row r="42" spans="1:8" s="88" customFormat="1" ht="15" customHeight="1">
      <c r="A42" s="59"/>
      <c r="B42" s="121" t="s">
        <v>3565</v>
      </c>
      <c r="C42" s="128">
        <v>7</v>
      </c>
      <c r="D42" s="128">
        <v>0</v>
      </c>
      <c r="E42" s="128">
        <v>0</v>
      </c>
      <c r="F42" s="157">
        <f t="shared" si="0"/>
        <v>7</v>
      </c>
      <c r="G42" s="11"/>
      <c r="H42" s="11"/>
    </row>
    <row r="43" spans="1:8" s="88" customFormat="1" ht="15" customHeight="1">
      <c r="A43" s="59"/>
      <c r="B43" s="121" t="s">
        <v>3566</v>
      </c>
      <c r="C43" s="128">
        <v>1</v>
      </c>
      <c r="D43" s="128">
        <v>0</v>
      </c>
      <c r="E43" s="128">
        <v>0</v>
      </c>
      <c r="F43" s="157">
        <f t="shared" si="0"/>
        <v>1</v>
      </c>
      <c r="G43" s="11"/>
      <c r="H43" s="11"/>
    </row>
    <row r="44" spans="1:8" s="88" customFormat="1" ht="15" customHeight="1">
      <c r="A44" s="59"/>
      <c r="B44" s="121" t="s">
        <v>3568</v>
      </c>
      <c r="C44" s="128">
        <v>2</v>
      </c>
      <c r="D44" s="128">
        <v>0</v>
      </c>
      <c r="E44" s="128">
        <v>0</v>
      </c>
      <c r="F44" s="157">
        <f t="shared" si="0"/>
        <v>2</v>
      </c>
      <c r="G44" s="11"/>
      <c r="H44" s="11"/>
    </row>
    <row r="45" spans="1:8" s="88" customFormat="1" ht="15" customHeight="1">
      <c r="A45" s="59"/>
      <c r="B45" s="121" t="s">
        <v>3569</v>
      </c>
      <c r="C45" s="128">
        <v>1</v>
      </c>
      <c r="D45" s="128">
        <v>0</v>
      </c>
      <c r="E45" s="128">
        <v>0</v>
      </c>
      <c r="F45" s="157">
        <f t="shared" si="0"/>
        <v>1</v>
      </c>
      <c r="G45" s="11"/>
      <c r="H45" s="11"/>
    </row>
    <row r="46" spans="1:8" s="88" customFormat="1" ht="15" customHeight="1">
      <c r="A46" s="59"/>
      <c r="B46" s="121" t="s">
        <v>3573</v>
      </c>
      <c r="C46" s="128">
        <v>2</v>
      </c>
      <c r="D46" s="128">
        <v>0</v>
      </c>
      <c r="E46" s="128">
        <v>0</v>
      </c>
      <c r="F46" s="157">
        <f t="shared" si="0"/>
        <v>2</v>
      </c>
      <c r="G46" s="11"/>
      <c r="H46" s="11"/>
    </row>
    <row r="47" spans="1:8" s="88" customFormat="1" ht="15" customHeight="1">
      <c r="A47" s="59"/>
      <c r="B47" s="121" t="s">
        <v>3575</v>
      </c>
      <c r="C47" s="128">
        <v>1</v>
      </c>
      <c r="D47" s="128">
        <v>0</v>
      </c>
      <c r="E47" s="128">
        <v>0</v>
      </c>
      <c r="F47" s="157">
        <f t="shared" si="0"/>
        <v>1</v>
      </c>
      <c r="G47" s="11"/>
      <c r="H47" s="11"/>
    </row>
    <row r="48" spans="1:8" s="88" customFormat="1" ht="15" customHeight="1">
      <c r="A48" s="59"/>
      <c r="B48" s="121" t="s">
        <v>3576</v>
      </c>
      <c r="C48" s="128">
        <v>1</v>
      </c>
      <c r="D48" s="128">
        <v>0</v>
      </c>
      <c r="E48" s="128">
        <v>0</v>
      </c>
      <c r="F48" s="157">
        <f t="shared" si="0"/>
        <v>1</v>
      </c>
      <c r="G48" s="11"/>
      <c r="H48" s="11"/>
    </row>
    <row r="49" spans="1:8" s="88" customFormat="1" ht="15" customHeight="1">
      <c r="A49" s="59"/>
      <c r="B49" s="121"/>
      <c r="C49" s="128"/>
      <c r="D49" s="128"/>
      <c r="E49" s="128"/>
      <c r="F49" s="114"/>
      <c r="G49" s="11"/>
      <c r="H49" s="11"/>
    </row>
    <row r="50" spans="1:8" s="88" customFormat="1" ht="15" customHeight="1">
      <c r="A50" s="59"/>
      <c r="B50" s="121"/>
      <c r="C50" s="128"/>
      <c r="D50" s="128"/>
      <c r="E50" s="128"/>
      <c r="F50" s="114"/>
      <c r="G50" s="11"/>
      <c r="H50" s="11"/>
    </row>
    <row r="51" spans="1:8" s="88" customFormat="1" ht="15" customHeight="1">
      <c r="A51" s="59"/>
      <c r="B51" s="121"/>
      <c r="C51" s="128"/>
      <c r="D51" s="128"/>
      <c r="E51" s="128"/>
      <c r="F51" s="114"/>
      <c r="G51" s="11"/>
      <c r="H51" s="11"/>
    </row>
    <row r="52" spans="1:8" s="88" customFormat="1" ht="15" customHeight="1">
      <c r="A52" s="59"/>
      <c r="B52" s="121"/>
      <c r="C52" s="128"/>
      <c r="D52" s="128"/>
      <c r="E52" s="128"/>
      <c r="F52" s="114"/>
      <c r="G52" s="11"/>
      <c r="H52" s="11"/>
    </row>
    <row r="53" spans="1:8" s="88" customFormat="1" ht="15" customHeight="1">
      <c r="A53" s="59"/>
      <c r="B53" s="121"/>
      <c r="C53" s="128"/>
      <c r="D53" s="128"/>
      <c r="E53" s="128"/>
      <c r="F53" s="114"/>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B80" s="121"/>
      <c r="C80" s="128"/>
      <c r="D80" s="128"/>
      <c r="E80" s="128"/>
      <c r="F80" s="114"/>
      <c r="G80" s="11"/>
      <c r="H80" s="11"/>
    </row>
    <row r="81" spans="1:8" s="88" customFormat="1" ht="15" customHeight="1">
      <c r="A81" s="59"/>
      <c r="B81" s="121"/>
      <c r="C81" s="128"/>
      <c r="D81" s="128"/>
      <c r="E81" s="128"/>
      <c r="F81" s="114"/>
      <c r="G81" s="11"/>
      <c r="H81" s="11"/>
    </row>
    <row r="82" spans="1:8" s="88" customFormat="1" ht="15" customHeight="1">
      <c r="A82" s="59"/>
      <c r="C82" s="128"/>
      <c r="D82" s="128"/>
      <c r="E82" s="128"/>
      <c r="F82" s="114"/>
      <c r="G82" s="11"/>
      <c r="H82" s="11"/>
    </row>
    <row r="83" spans="1:8" s="15" customFormat="1" ht="36" customHeight="1">
      <c r="A83" s="228"/>
      <c r="B83" s="122"/>
      <c r="C83" s="228"/>
      <c r="D83" s="228"/>
      <c r="E83" s="228"/>
      <c r="F83" s="228"/>
    </row>
    <row r="84" spans="1:8" s="15" customFormat="1" ht="15" customHeight="1">
      <c r="A84" s="90"/>
      <c r="B84" s="226"/>
      <c r="C84" s="11"/>
      <c r="D84" s="11"/>
      <c r="E84" s="11"/>
      <c r="F84" s="11"/>
    </row>
    <row r="85" spans="1:8" ht="15" customHeight="1">
      <c r="B85" s="123"/>
      <c r="C85" s="12"/>
      <c r="D85" s="12"/>
      <c r="E85" s="12"/>
      <c r="F85" s="12"/>
    </row>
    <row r="86" spans="1:8" ht="15" customHeight="1">
      <c r="B86" s="123"/>
    </row>
    <row r="87" spans="1:8" ht="15" customHeight="1">
      <c r="B87" s="123"/>
    </row>
    <row r="88" spans="1:8" ht="15" customHeight="1">
      <c r="B88" s="123"/>
    </row>
    <row r="89" spans="1:8" ht="15" customHeight="1">
      <c r="B89" s="123"/>
    </row>
    <row r="90" spans="1:8" ht="15" customHeight="1">
      <c r="B90" s="123"/>
    </row>
    <row r="91" spans="1:8" ht="15" customHeight="1">
      <c r="B91" s="123"/>
    </row>
    <row r="92" spans="1:8" ht="15" customHeight="1">
      <c r="B92" s="123"/>
    </row>
    <row r="93" spans="1:8" ht="15" customHeight="1">
      <c r="B93" s="123"/>
    </row>
    <row r="94" spans="1:8" ht="15" customHeight="1">
      <c r="B94" s="123"/>
    </row>
    <row r="95" spans="1:8" ht="15" customHeight="1">
      <c r="B95" s="123"/>
    </row>
    <row r="96" spans="1:8" ht="15" customHeight="1">
      <c r="B96" s="123"/>
    </row>
    <row r="97" spans="2:2" s="11" customFormat="1" ht="15" customHeight="1">
      <c r="B97" s="123"/>
    </row>
    <row r="98" spans="2:2" s="11" customFormat="1" ht="15" customHeight="1">
      <c r="B98" s="123"/>
    </row>
    <row r="99" spans="2:2" s="11" customFormat="1" ht="15" customHeight="1">
      <c r="B99" s="123"/>
    </row>
    <row r="100" spans="2:2" s="11" customFormat="1" ht="15" customHeight="1">
      <c r="B100" s="123"/>
    </row>
    <row r="101" spans="2:2" s="11" customFormat="1" ht="15" customHeight="1">
      <c r="B101" s="123"/>
    </row>
    <row r="102" spans="2:2" s="11" customFormat="1" ht="15" customHeight="1">
      <c r="B102" s="123"/>
    </row>
    <row r="103" spans="2:2" s="11" customFormat="1" ht="15" customHeight="1">
      <c r="B103" s="123"/>
    </row>
    <row r="104" spans="2:2" s="11" customFormat="1" ht="15" customHeight="1">
      <c r="B104" s="123"/>
    </row>
    <row r="105" spans="2:2" s="11" customFormat="1" ht="15" customHeight="1">
      <c r="B105" s="123"/>
    </row>
    <row r="106" spans="2:2" s="11" customFormat="1" ht="15" customHeight="1">
      <c r="B106" s="123"/>
    </row>
    <row r="107" spans="2:2" s="11" customFormat="1" ht="15" customHeight="1">
      <c r="B107" s="123"/>
    </row>
    <row r="108" spans="2:2" s="11" customFormat="1" ht="15" customHeight="1">
      <c r="B108" s="123"/>
    </row>
    <row r="109" spans="2:2" s="11" customFormat="1" ht="15" customHeight="1">
      <c r="B109" s="123"/>
    </row>
    <row r="110" spans="2:2" s="11" customFormat="1" ht="15" customHeight="1">
      <c r="B110" s="123"/>
    </row>
    <row r="111" spans="2:2" s="11" customFormat="1" ht="15" customHeight="1">
      <c r="B111" s="123"/>
    </row>
    <row r="112" spans="2:2" s="11" customFormat="1" ht="15" customHeight="1">
      <c r="B112" s="123"/>
    </row>
    <row r="113" spans="2:2" s="11" customFormat="1" ht="15" customHeight="1">
      <c r="B113" s="123"/>
    </row>
    <row r="114" spans="2:2" s="11" customFormat="1" ht="15" customHeight="1">
      <c r="B114" s="123"/>
    </row>
    <row r="115" spans="2:2" s="11" customFormat="1" ht="15" customHeight="1">
      <c r="B115" s="123"/>
    </row>
    <row r="116" spans="2:2" s="11" customFormat="1" ht="15" customHeight="1">
      <c r="B116" s="123"/>
    </row>
    <row r="117" spans="2:2" s="11" customFormat="1" ht="15" customHeight="1">
      <c r="B117" s="123"/>
    </row>
    <row r="118" spans="2:2" s="11" customFormat="1" ht="15" customHeight="1">
      <c r="B118" s="123"/>
    </row>
    <row r="119" spans="2:2" s="11" customFormat="1" ht="15" customHeight="1">
      <c r="B119" s="123"/>
    </row>
    <row r="120" spans="2:2" s="11" customFormat="1" ht="15" customHeight="1">
      <c r="B120" s="123"/>
    </row>
    <row r="121" spans="2:2" s="11" customFormat="1" ht="15" customHeight="1">
      <c r="B121" s="123"/>
    </row>
    <row r="122" spans="2:2" s="11" customFormat="1" ht="15" customHeight="1">
      <c r="B122" s="123"/>
    </row>
    <row r="123" spans="2:2" s="11" customFormat="1" ht="15" customHeight="1">
      <c r="B123" s="123"/>
    </row>
    <row r="124" spans="2:2" s="11" customFormat="1" ht="15" customHeight="1">
      <c r="B124" s="123"/>
    </row>
    <row r="125" spans="2:2" s="11" customFormat="1" ht="15" customHeight="1">
      <c r="B125" s="123"/>
    </row>
    <row r="126" spans="2:2" s="11" customFormat="1" ht="15" customHeight="1">
      <c r="B126" s="123"/>
    </row>
    <row r="127" spans="2:2" s="11" customFormat="1" ht="15" customHeight="1">
      <c r="B127" s="123"/>
    </row>
    <row r="128" spans="2:2" s="11" customFormat="1" ht="15" customHeight="1">
      <c r="B128" s="123"/>
    </row>
    <row r="129" spans="2:2" s="11" customFormat="1" ht="15" customHeight="1">
      <c r="B129" s="123"/>
    </row>
    <row r="130" spans="2:2" s="11" customFormat="1" ht="15" customHeight="1">
      <c r="B130" s="123"/>
    </row>
    <row r="131" spans="2:2" s="11" customFormat="1" ht="15" customHeight="1">
      <c r="B131" s="123"/>
    </row>
    <row r="132" spans="2:2" s="11" customFormat="1" ht="15" customHeight="1">
      <c r="B132" s="123"/>
    </row>
    <row r="133" spans="2:2" s="11" customFormat="1" ht="15" customHeight="1">
      <c r="B133" s="123"/>
    </row>
    <row r="134" spans="2:2" s="11" customFormat="1" ht="15" customHeight="1">
      <c r="B134" s="123"/>
    </row>
    <row r="135" spans="2:2" s="11" customFormat="1" ht="15" customHeight="1">
      <c r="B135" s="123"/>
    </row>
    <row r="136" spans="2:2" s="11" customFormat="1" ht="15" customHeight="1">
      <c r="B136" s="123"/>
    </row>
    <row r="137" spans="2:2" s="11" customFormat="1" ht="15" customHeight="1">
      <c r="B137" s="123"/>
    </row>
    <row r="138" spans="2:2" s="11" customFormat="1" ht="15" customHeight="1">
      <c r="B138" s="123"/>
    </row>
    <row r="139" spans="2:2" s="11" customFormat="1" ht="15" customHeight="1">
      <c r="B139" s="123"/>
    </row>
    <row r="140" spans="2:2" s="11" customFormat="1" ht="15" customHeight="1">
      <c r="B140" s="123"/>
    </row>
    <row r="141" spans="2:2" s="11" customFormat="1" ht="15" customHeight="1">
      <c r="B141" s="123"/>
    </row>
    <row r="142" spans="2:2" s="11" customFormat="1" ht="15" customHeight="1">
      <c r="B142" s="123"/>
    </row>
    <row r="143" spans="2:2" s="11" customFormat="1" ht="15" customHeight="1">
      <c r="B143" s="123"/>
    </row>
    <row r="144" spans="2:2" s="11" customFormat="1" ht="15" customHeight="1">
      <c r="B144" s="123"/>
    </row>
    <row r="145" spans="2:2" s="11" customFormat="1" ht="15" customHeight="1">
      <c r="B145" s="123"/>
    </row>
    <row r="146" spans="2:2" s="11" customFormat="1" ht="15" customHeight="1">
      <c r="B146" s="123"/>
    </row>
    <row r="147" spans="2:2" s="11" customFormat="1" ht="15" customHeight="1">
      <c r="B147" s="123"/>
    </row>
    <row r="148" spans="2:2" s="11" customFormat="1" ht="15" customHeight="1">
      <c r="B148" s="123"/>
    </row>
    <row r="149" spans="2:2" s="11" customFormat="1" ht="15" customHeight="1">
      <c r="B149" s="123"/>
    </row>
    <row r="150" spans="2:2" s="11" customFormat="1" ht="15" customHeight="1">
      <c r="B150" s="123"/>
    </row>
    <row r="151" spans="2:2" s="11" customFormat="1" ht="15" customHeight="1">
      <c r="B151" s="123"/>
    </row>
    <row r="152" spans="2:2" s="11" customFormat="1" ht="15" customHeight="1">
      <c r="B152" s="123"/>
    </row>
    <row r="153" spans="2:2" s="11" customFormat="1" ht="15" customHeight="1">
      <c r="B153" s="123"/>
    </row>
    <row r="154" spans="2:2" s="11" customFormat="1" ht="15" customHeight="1">
      <c r="B154" s="123"/>
    </row>
    <row r="155" spans="2:2" s="11" customFormat="1" ht="15" customHeight="1">
      <c r="B155" s="123"/>
    </row>
    <row r="156" spans="2:2" s="11" customFormat="1" ht="15" customHeight="1">
      <c r="B156" s="123"/>
    </row>
    <row r="157" spans="2:2" s="11" customFormat="1" ht="15" customHeight="1">
      <c r="B157" s="123"/>
    </row>
    <row r="158" spans="2:2" s="11" customFormat="1" ht="15" customHeight="1">
      <c r="B158" s="123"/>
    </row>
    <row r="159" spans="2:2" s="11" customFormat="1" ht="15" customHeight="1">
      <c r="B159" s="123"/>
    </row>
    <row r="160" spans="2:2" s="11" customFormat="1" ht="15" customHeight="1">
      <c r="B160" s="123"/>
    </row>
    <row r="161" spans="2:2" s="11" customFormat="1" ht="15" customHeight="1">
      <c r="B161" s="123"/>
    </row>
    <row r="162" spans="2:2" s="11" customFormat="1" ht="15" customHeight="1">
      <c r="B162" s="123"/>
    </row>
    <row r="163" spans="2:2" s="11" customFormat="1" ht="15" customHeight="1">
      <c r="B163" s="123"/>
    </row>
    <row r="164" spans="2:2" s="11" customFormat="1" ht="15" customHeight="1">
      <c r="B164" s="123"/>
    </row>
    <row r="165" spans="2:2" s="11" customFormat="1" ht="15" customHeight="1">
      <c r="B165" s="123"/>
    </row>
    <row r="166" spans="2:2" s="11" customFormat="1" ht="15" customHeight="1">
      <c r="B166" s="123"/>
    </row>
    <row r="167" spans="2:2" s="11" customFormat="1" ht="15" customHeight="1">
      <c r="B167" s="123"/>
    </row>
    <row r="168" spans="2:2" s="11" customFormat="1" ht="15" customHeight="1">
      <c r="B168" s="123"/>
    </row>
    <row r="169" spans="2:2" s="11" customFormat="1" ht="15" customHeight="1">
      <c r="B169" s="123"/>
    </row>
    <row r="170" spans="2:2" s="11" customFormat="1" ht="15" customHeight="1">
      <c r="B170" s="123"/>
    </row>
    <row r="171" spans="2:2" s="11" customFormat="1">
      <c r="B171" s="123"/>
    </row>
    <row r="172" spans="2:2" s="11" customFormat="1">
      <c r="B172" s="123"/>
    </row>
    <row r="173" spans="2:2" s="11" customFormat="1">
      <c r="B173" s="123"/>
    </row>
    <row r="174" spans="2:2" s="11" customFormat="1">
      <c r="B174" s="123"/>
    </row>
    <row r="175" spans="2:2" s="11" customFormat="1">
      <c r="B175" s="123"/>
    </row>
    <row r="176" spans="2:2" s="11" customFormat="1">
      <c r="B176" s="123"/>
    </row>
    <row r="177" spans="2:2" s="11" customFormat="1">
      <c r="B177" s="123"/>
    </row>
    <row r="178" spans="2:2" s="11" customFormat="1">
      <c r="B178" s="123"/>
    </row>
    <row r="179" spans="2:2" s="11" customFormat="1">
      <c r="B179" s="123"/>
    </row>
    <row r="180" spans="2:2" s="11" customFormat="1">
      <c r="B180" s="123"/>
    </row>
    <row r="181" spans="2:2" s="11" customFormat="1">
      <c r="B181" s="123"/>
    </row>
    <row r="182" spans="2:2" s="11" customFormat="1">
      <c r="B182" s="123"/>
    </row>
    <row r="183" spans="2:2" s="11" customFormat="1">
      <c r="B183" s="123"/>
    </row>
    <row r="184" spans="2:2" s="11" customFormat="1">
      <c r="B184" s="123"/>
    </row>
    <row r="185" spans="2:2" s="11" customFormat="1">
      <c r="B185" s="123"/>
    </row>
    <row r="186" spans="2:2" s="11" customFormat="1">
      <c r="B186" s="123"/>
    </row>
    <row r="187" spans="2:2" s="11" customFormat="1">
      <c r="B187" s="123"/>
    </row>
    <row r="188" spans="2:2" s="11" customFormat="1">
      <c r="B188" s="123"/>
    </row>
    <row r="189" spans="2:2" s="11" customFormat="1">
      <c r="B189" s="123"/>
    </row>
    <row r="190" spans="2:2" s="11" customFormat="1">
      <c r="B190" s="123"/>
    </row>
    <row r="191" spans="2:2" s="11" customFormat="1">
      <c r="B191" s="123"/>
    </row>
    <row r="192" spans="2:2" s="11" customFormat="1">
      <c r="B192" s="123"/>
    </row>
    <row r="193" spans="2:2" s="11" customFormat="1">
      <c r="B193" s="123"/>
    </row>
    <row r="194" spans="2:2" s="11" customFormat="1">
      <c r="B194" s="123"/>
    </row>
    <row r="195" spans="2:2" s="11" customFormat="1">
      <c r="B195" s="123"/>
    </row>
    <row r="196" spans="2:2" s="11" customFormat="1">
      <c r="B196" s="123"/>
    </row>
    <row r="197" spans="2:2" s="11" customFormat="1">
      <c r="B197" s="123"/>
    </row>
    <row r="198" spans="2:2" s="11" customFormat="1">
      <c r="B198" s="123"/>
    </row>
    <row r="199" spans="2:2" s="11" customFormat="1">
      <c r="B199" s="123"/>
    </row>
    <row r="200" spans="2:2" s="11" customFormat="1">
      <c r="B200" s="123"/>
    </row>
    <row r="201" spans="2:2" s="11" customFormat="1">
      <c r="B201" s="123"/>
    </row>
    <row r="202" spans="2:2" s="11" customFormat="1">
      <c r="B202" s="123"/>
    </row>
    <row r="203" spans="2:2" s="11" customFormat="1">
      <c r="B203" s="123"/>
    </row>
    <row r="204" spans="2:2" s="11" customFormat="1">
      <c r="B204" s="123"/>
    </row>
    <row r="205" spans="2:2" s="11" customFormat="1">
      <c r="B205" s="123"/>
    </row>
    <row r="206" spans="2:2" s="11" customFormat="1">
      <c r="B206" s="123"/>
    </row>
    <row r="207" spans="2:2" s="11" customFormat="1">
      <c r="B207" s="123"/>
    </row>
    <row r="208" spans="2:2" s="11" customFormat="1">
      <c r="B208" s="123"/>
    </row>
    <row r="209" spans="2:2" s="11" customFormat="1">
      <c r="B209" s="123"/>
    </row>
    <row r="210" spans="2:2" s="11" customFormat="1">
      <c r="B210" s="123"/>
    </row>
    <row r="211" spans="2:2" s="11" customFormat="1">
      <c r="B211" s="123"/>
    </row>
    <row r="212" spans="2:2" s="11" customFormat="1">
      <c r="B212" s="123"/>
    </row>
    <row r="213" spans="2:2" s="11" customFormat="1">
      <c r="B213" s="123"/>
    </row>
    <row r="214" spans="2:2" s="11" customFormat="1">
      <c r="B214" s="123"/>
    </row>
    <row r="215" spans="2:2" s="11" customFormat="1">
      <c r="B215" s="123"/>
    </row>
    <row r="216" spans="2:2" s="11" customFormat="1">
      <c r="B216" s="123"/>
    </row>
    <row r="217" spans="2:2" s="11" customFormat="1">
      <c r="B217" s="123"/>
    </row>
    <row r="218" spans="2:2" s="11" customFormat="1">
      <c r="B218" s="123"/>
    </row>
    <row r="219" spans="2:2" s="11" customFormat="1">
      <c r="B219" s="123"/>
    </row>
    <row r="220" spans="2:2" s="11" customFormat="1">
      <c r="B220" s="123"/>
    </row>
    <row r="221" spans="2:2" s="11" customFormat="1">
      <c r="B221" s="123"/>
    </row>
    <row r="222" spans="2:2" s="11" customFormat="1">
      <c r="B222" s="123"/>
    </row>
    <row r="223" spans="2:2" s="11" customFormat="1">
      <c r="B223" s="123"/>
    </row>
    <row r="224" spans="2:2" s="11" customFormat="1">
      <c r="B224" s="123"/>
    </row>
    <row r="225" spans="2:2" s="11" customFormat="1">
      <c r="B225" s="123"/>
    </row>
    <row r="226" spans="2:2" s="11" customFormat="1">
      <c r="B226" s="123"/>
    </row>
    <row r="227" spans="2:2" s="11" customFormat="1">
      <c r="B227" s="123"/>
    </row>
    <row r="228" spans="2:2" s="11" customFormat="1">
      <c r="B228" s="123"/>
    </row>
    <row r="229" spans="2:2" s="11" customFormat="1">
      <c r="B229" s="123"/>
    </row>
    <row r="230" spans="2:2" s="11" customFormat="1">
      <c r="B230" s="123"/>
    </row>
    <row r="231" spans="2:2" s="11" customFormat="1">
      <c r="B231" s="123"/>
    </row>
    <row r="232" spans="2:2" s="11" customFormat="1">
      <c r="B232" s="123"/>
    </row>
    <row r="233" spans="2:2" s="11" customFormat="1">
      <c r="B233" s="123"/>
    </row>
    <row r="234" spans="2:2" s="11" customFormat="1">
      <c r="B234" s="123"/>
    </row>
    <row r="235" spans="2:2" s="11" customFormat="1">
      <c r="B235" s="123"/>
    </row>
    <row r="236" spans="2:2" s="11" customFormat="1">
      <c r="B236" s="123"/>
    </row>
    <row r="237" spans="2:2" s="11" customFormat="1">
      <c r="B237" s="123"/>
    </row>
    <row r="238" spans="2:2" s="11" customFormat="1">
      <c r="B238" s="123"/>
    </row>
    <row r="239" spans="2:2" s="11" customFormat="1">
      <c r="B239" s="123"/>
    </row>
    <row r="240" spans="2:2" s="11" customFormat="1">
      <c r="B240" s="123"/>
    </row>
    <row r="241" spans="2:2" s="11" customFormat="1">
      <c r="B241" s="123"/>
    </row>
    <row r="242" spans="2:2" s="11" customFormat="1">
      <c r="B242" s="123"/>
    </row>
    <row r="243" spans="2:2" s="11" customFormat="1">
      <c r="B243" s="123"/>
    </row>
    <row r="244" spans="2:2" s="11" customFormat="1">
      <c r="B244" s="123"/>
    </row>
    <row r="245" spans="2:2" s="11" customFormat="1">
      <c r="B245" s="123"/>
    </row>
    <row r="246" spans="2:2" s="11" customFormat="1">
      <c r="B246" s="123"/>
    </row>
    <row r="247" spans="2:2" s="11" customFormat="1">
      <c r="B247" s="123"/>
    </row>
    <row r="248" spans="2:2" s="11" customFormat="1">
      <c r="B248" s="123"/>
    </row>
    <row r="249" spans="2:2" s="11" customFormat="1">
      <c r="B249" s="123"/>
    </row>
    <row r="250" spans="2:2" s="11" customFormat="1">
      <c r="B250" s="123"/>
    </row>
    <row r="251" spans="2:2" s="11" customFormat="1">
      <c r="B251" s="123"/>
    </row>
    <row r="252" spans="2:2" s="11" customFormat="1">
      <c r="B252" s="123"/>
    </row>
    <row r="253" spans="2:2" s="11" customFormat="1">
      <c r="B253" s="123"/>
    </row>
    <row r="254" spans="2:2" s="11" customFormat="1">
      <c r="B254" s="123"/>
    </row>
    <row r="255" spans="2:2" s="11" customFormat="1">
      <c r="B255" s="123"/>
    </row>
    <row r="256" spans="2:2" s="11" customFormat="1">
      <c r="B256" s="123"/>
    </row>
    <row r="257" spans="2:2" s="11" customFormat="1">
      <c r="B257" s="123"/>
    </row>
    <row r="258" spans="2:2" s="11" customFormat="1">
      <c r="B258" s="123"/>
    </row>
    <row r="259" spans="2:2" s="11" customFormat="1">
      <c r="B259" s="123"/>
    </row>
    <row r="260" spans="2:2" s="11" customFormat="1">
      <c r="B260"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9"/>
  <sheetViews>
    <sheetView workbookViewId="0">
      <selection activeCell="C18" sqref="C18:F64"/>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27" t="s">
        <v>33</v>
      </c>
      <c r="B1" s="328"/>
      <c r="C1" s="329"/>
      <c r="D1" s="1"/>
      <c r="E1" s="330" t="s">
        <v>102</v>
      </c>
      <c r="F1" s="330"/>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5" t="s">
        <v>3668</v>
      </c>
      <c r="B6" s="336"/>
      <c r="C6" s="9"/>
    </row>
    <row r="7" spans="1:7" s="2" customFormat="1" ht="21.75" customHeight="1">
      <c r="A7" s="51"/>
      <c r="B7" s="337"/>
      <c r="C7" s="339"/>
      <c r="D7" s="339"/>
      <c r="E7" s="339"/>
      <c r="F7" s="139"/>
    </row>
    <row r="8" spans="1:7" s="2" customFormat="1" ht="21.75" customHeight="1">
      <c r="A8" s="52"/>
      <c r="B8" s="338"/>
      <c r="C8" s="45" t="s">
        <v>35</v>
      </c>
      <c r="D8" s="45" t="s">
        <v>36</v>
      </c>
      <c r="E8" s="45" t="s">
        <v>37</v>
      </c>
      <c r="F8" s="45" t="s">
        <v>38</v>
      </c>
    </row>
    <row r="9" spans="1:7" s="8" customFormat="1" ht="26.25" customHeight="1">
      <c r="A9" s="53"/>
      <c r="B9" s="54" t="s">
        <v>38</v>
      </c>
      <c r="C9" s="157">
        <f>SUM(C12:C15)</f>
        <v>260</v>
      </c>
      <c r="D9" s="157">
        <f>SUM(D12:D15)</f>
        <v>1</v>
      </c>
      <c r="E9" s="157">
        <f>SUM(E12:E15)</f>
        <v>1</v>
      </c>
      <c r="F9" s="157">
        <f>SUM(C9:E9)</f>
        <v>262</v>
      </c>
      <c r="G9" s="10"/>
    </row>
    <row r="10" spans="1:7" s="8" customFormat="1" ht="9.9" customHeight="1">
      <c r="A10" s="53"/>
      <c r="B10" s="55"/>
      <c r="C10" s="304"/>
      <c r="D10" s="304"/>
      <c r="E10" s="304"/>
      <c r="F10" s="304"/>
      <c r="G10" s="10"/>
    </row>
    <row r="11" spans="1:7" s="8" customFormat="1" ht="15" customHeight="1">
      <c r="A11" s="53"/>
      <c r="B11" s="55" t="s">
        <v>9</v>
      </c>
      <c r="C11" s="304"/>
      <c r="D11" s="304"/>
      <c r="E11" s="304"/>
      <c r="F11" s="304"/>
      <c r="G11" s="10"/>
    </row>
    <row r="12" spans="1:7" s="8" customFormat="1" ht="15" customHeight="1">
      <c r="A12" s="56"/>
      <c r="B12" s="57" t="s">
        <v>5</v>
      </c>
      <c r="C12" s="244">
        <f>C18+C19</f>
        <v>8</v>
      </c>
      <c r="D12" s="244">
        <f t="shared" ref="D12:E12" si="0">D18+D19</f>
        <v>0</v>
      </c>
      <c r="E12" s="244">
        <f t="shared" si="0"/>
        <v>0</v>
      </c>
      <c r="F12" s="157">
        <f>SUM(C12:E12)</f>
        <v>8</v>
      </c>
    </row>
    <row r="13" spans="1:7" s="8" customFormat="1" ht="15" customHeight="1">
      <c r="A13" s="56"/>
      <c r="B13" s="57" t="s">
        <v>6</v>
      </c>
      <c r="C13" s="244">
        <f>SUM(C20:C36)</f>
        <v>75</v>
      </c>
      <c r="D13" s="244">
        <f t="shared" ref="D13:E13" si="1">SUM(D20:D36)</f>
        <v>1</v>
      </c>
      <c r="E13" s="244">
        <f t="shared" si="1"/>
        <v>1</v>
      </c>
      <c r="F13" s="157">
        <f t="shared" ref="F13:F15" si="2">SUM(C13:E13)</f>
        <v>77</v>
      </c>
    </row>
    <row r="14" spans="1:7" s="8" customFormat="1" ht="15" customHeight="1">
      <c r="A14" s="56"/>
      <c r="B14" s="57" t="s">
        <v>44</v>
      </c>
      <c r="C14" s="244">
        <f>SUM(C37:C38)</f>
        <v>2</v>
      </c>
      <c r="D14" s="244">
        <f t="shared" ref="D14:E14" si="3">SUM(D37:D38)</f>
        <v>0</v>
      </c>
      <c r="E14" s="244">
        <f t="shared" si="3"/>
        <v>0</v>
      </c>
      <c r="F14" s="157">
        <f t="shared" si="2"/>
        <v>2</v>
      </c>
    </row>
    <row r="15" spans="1:7" s="8" customFormat="1" ht="15" customHeight="1">
      <c r="A15" s="56"/>
      <c r="B15" s="57" t="s">
        <v>7</v>
      </c>
      <c r="C15" s="244">
        <f>SUM(C39:C90)</f>
        <v>175</v>
      </c>
      <c r="D15" s="244">
        <f t="shared" ref="D15:E15" si="4">SUM(D39:D90)</f>
        <v>0</v>
      </c>
      <c r="E15" s="244">
        <f t="shared" si="4"/>
        <v>0</v>
      </c>
      <c r="F15" s="157">
        <f t="shared" si="2"/>
        <v>175</v>
      </c>
    </row>
    <row r="16" spans="1:7" s="8" customFormat="1" ht="9.9" customHeight="1">
      <c r="A16" s="56"/>
      <c r="B16" s="57"/>
      <c r="C16" s="243"/>
      <c r="D16" s="243"/>
      <c r="E16" s="243"/>
      <c r="F16" s="244"/>
    </row>
    <row r="17" spans="1:8" s="8" customFormat="1" ht="13.5" customHeight="1">
      <c r="A17" s="56"/>
      <c r="B17" s="55" t="s">
        <v>10</v>
      </c>
      <c r="C17" s="243"/>
      <c r="D17" s="243"/>
      <c r="E17" s="243"/>
      <c r="F17" s="244"/>
    </row>
    <row r="18" spans="1:8" s="88" customFormat="1" ht="15" customHeight="1">
      <c r="A18" s="62"/>
      <c r="B18" s="62" t="s">
        <v>3525</v>
      </c>
      <c r="C18" s="244">
        <v>7</v>
      </c>
      <c r="D18" s="244">
        <v>0</v>
      </c>
      <c r="E18" s="244">
        <v>0</v>
      </c>
      <c r="F18" s="157">
        <f t="shared" ref="F18:F64" si="5">SUM(C18:E18)</f>
        <v>7</v>
      </c>
      <c r="G18" s="11"/>
      <c r="H18" s="11"/>
    </row>
    <row r="19" spans="1:8" s="88" customFormat="1" ht="15" customHeight="1">
      <c r="A19" s="62"/>
      <c r="B19" s="62" t="s">
        <v>3526</v>
      </c>
      <c r="C19" s="244">
        <v>1</v>
      </c>
      <c r="D19" s="244">
        <v>0</v>
      </c>
      <c r="E19" s="244">
        <v>0</v>
      </c>
      <c r="F19" s="157">
        <f t="shared" si="5"/>
        <v>1</v>
      </c>
      <c r="G19" s="11"/>
      <c r="H19" s="11"/>
    </row>
    <row r="20" spans="1:8" s="88" customFormat="1" ht="15" customHeight="1">
      <c r="A20" s="62"/>
      <c r="B20" s="62" t="s">
        <v>3529</v>
      </c>
      <c r="C20" s="244">
        <v>24</v>
      </c>
      <c r="D20" s="244">
        <v>0</v>
      </c>
      <c r="E20" s="244">
        <v>0</v>
      </c>
      <c r="F20" s="157">
        <f t="shared" si="5"/>
        <v>24</v>
      </c>
      <c r="G20" s="11"/>
      <c r="H20" s="11"/>
    </row>
    <row r="21" spans="1:8" s="88" customFormat="1" ht="15" customHeight="1">
      <c r="A21" s="62"/>
      <c r="B21" s="62" t="s">
        <v>3530</v>
      </c>
      <c r="C21" s="244">
        <v>5</v>
      </c>
      <c r="D21" s="244">
        <v>0</v>
      </c>
      <c r="E21" s="244">
        <v>0</v>
      </c>
      <c r="F21" s="157">
        <f t="shared" si="5"/>
        <v>5</v>
      </c>
      <c r="G21" s="11"/>
      <c r="H21" s="11"/>
    </row>
    <row r="22" spans="1:8" s="88" customFormat="1" ht="15" customHeight="1">
      <c r="A22" s="62"/>
      <c r="B22" s="62" t="s">
        <v>3531</v>
      </c>
      <c r="C22" s="244">
        <v>1</v>
      </c>
      <c r="D22" s="244">
        <v>0</v>
      </c>
      <c r="E22" s="244">
        <v>0</v>
      </c>
      <c r="F22" s="157">
        <f t="shared" si="5"/>
        <v>1</v>
      </c>
      <c r="G22" s="11"/>
      <c r="H22" s="11"/>
    </row>
    <row r="23" spans="1:8" s="88" customFormat="1" ht="15" customHeight="1">
      <c r="A23" s="62"/>
      <c r="B23" s="62" t="s">
        <v>3532</v>
      </c>
      <c r="C23" s="244">
        <v>9</v>
      </c>
      <c r="D23" s="244">
        <v>0</v>
      </c>
      <c r="E23" s="244">
        <v>0</v>
      </c>
      <c r="F23" s="157">
        <f t="shared" si="5"/>
        <v>9</v>
      </c>
      <c r="G23" s="11"/>
      <c r="H23" s="11"/>
    </row>
    <row r="24" spans="1:8" s="88" customFormat="1" ht="15" customHeight="1">
      <c r="A24" s="62"/>
      <c r="B24" s="62" t="s">
        <v>3533</v>
      </c>
      <c r="C24" s="244">
        <v>3</v>
      </c>
      <c r="D24" s="244">
        <v>0</v>
      </c>
      <c r="E24" s="244">
        <v>1</v>
      </c>
      <c r="F24" s="157">
        <f t="shared" si="5"/>
        <v>4</v>
      </c>
      <c r="G24" s="11"/>
      <c r="H24" s="11"/>
    </row>
    <row r="25" spans="1:8" s="88" customFormat="1" ht="15" customHeight="1">
      <c r="A25" s="62"/>
      <c r="B25" s="62" t="s">
        <v>3534</v>
      </c>
      <c r="C25" s="244">
        <v>2</v>
      </c>
      <c r="D25" s="244">
        <v>0</v>
      </c>
      <c r="E25" s="244">
        <v>0</v>
      </c>
      <c r="F25" s="157">
        <f t="shared" si="5"/>
        <v>2</v>
      </c>
      <c r="G25" s="11"/>
      <c r="H25" s="11"/>
    </row>
    <row r="26" spans="1:8" s="88" customFormat="1" ht="15" customHeight="1">
      <c r="A26" s="62"/>
      <c r="B26" s="62" t="s">
        <v>3535</v>
      </c>
      <c r="C26" s="244">
        <v>1</v>
      </c>
      <c r="D26" s="244">
        <v>0</v>
      </c>
      <c r="E26" s="244">
        <v>0</v>
      </c>
      <c r="F26" s="157">
        <f t="shared" si="5"/>
        <v>1</v>
      </c>
      <c r="G26" s="11"/>
      <c r="H26" s="11"/>
    </row>
    <row r="27" spans="1:8" s="88" customFormat="1" ht="15" customHeight="1">
      <c r="A27" s="62"/>
      <c r="B27" s="62" t="s">
        <v>3536</v>
      </c>
      <c r="C27" s="244">
        <v>1</v>
      </c>
      <c r="D27" s="244">
        <v>0</v>
      </c>
      <c r="E27" s="244">
        <v>0</v>
      </c>
      <c r="F27" s="157">
        <f t="shared" si="5"/>
        <v>1</v>
      </c>
      <c r="G27" s="11"/>
      <c r="H27" s="11"/>
    </row>
    <row r="28" spans="1:8" s="88" customFormat="1" ht="15" customHeight="1">
      <c r="A28" s="62"/>
      <c r="B28" s="62" t="s">
        <v>3537</v>
      </c>
      <c r="C28" s="244">
        <v>8</v>
      </c>
      <c r="D28" s="244">
        <v>0</v>
      </c>
      <c r="E28" s="244">
        <v>0</v>
      </c>
      <c r="F28" s="157">
        <f t="shared" si="5"/>
        <v>8</v>
      </c>
      <c r="G28" s="11"/>
      <c r="H28" s="11"/>
    </row>
    <row r="29" spans="1:8" s="88" customFormat="1" ht="15" customHeight="1">
      <c r="A29" s="62"/>
      <c r="B29" s="62" t="s">
        <v>3538</v>
      </c>
      <c r="C29" s="244">
        <v>2</v>
      </c>
      <c r="D29" s="244">
        <v>0</v>
      </c>
      <c r="E29" s="244">
        <v>0</v>
      </c>
      <c r="F29" s="157">
        <f t="shared" si="5"/>
        <v>2</v>
      </c>
      <c r="G29" s="11"/>
      <c r="H29" s="11"/>
    </row>
    <row r="30" spans="1:8" s="88" customFormat="1" ht="15" customHeight="1">
      <c r="A30" s="62"/>
      <c r="B30" s="62" t="s">
        <v>3540</v>
      </c>
      <c r="C30" s="244">
        <v>8</v>
      </c>
      <c r="D30" s="244">
        <v>1</v>
      </c>
      <c r="E30" s="244">
        <v>0</v>
      </c>
      <c r="F30" s="157">
        <f t="shared" si="5"/>
        <v>9</v>
      </c>
      <c r="G30" s="11"/>
      <c r="H30" s="11"/>
    </row>
    <row r="31" spans="1:8" s="88" customFormat="1" ht="15" customHeight="1">
      <c r="A31" s="62"/>
      <c r="B31" s="62" t="s">
        <v>3578</v>
      </c>
      <c r="C31" s="244">
        <v>1</v>
      </c>
      <c r="D31" s="244">
        <v>0</v>
      </c>
      <c r="E31" s="244">
        <v>0</v>
      </c>
      <c r="F31" s="157">
        <f t="shared" si="5"/>
        <v>1</v>
      </c>
      <c r="G31" s="11"/>
      <c r="H31" s="11"/>
    </row>
    <row r="32" spans="1:8" s="88" customFormat="1" ht="15" customHeight="1">
      <c r="A32" s="62"/>
      <c r="B32" s="62" t="s">
        <v>3541</v>
      </c>
      <c r="C32" s="244">
        <v>1</v>
      </c>
      <c r="D32" s="244">
        <v>0</v>
      </c>
      <c r="E32" s="244">
        <v>0</v>
      </c>
      <c r="F32" s="157">
        <f t="shared" si="5"/>
        <v>1</v>
      </c>
      <c r="G32" s="11"/>
      <c r="H32" s="11"/>
    </row>
    <row r="33" spans="1:8" s="88" customFormat="1" ht="15" customHeight="1">
      <c r="A33" s="62"/>
      <c r="B33" s="62" t="s">
        <v>3542</v>
      </c>
      <c r="C33" s="244">
        <v>1</v>
      </c>
      <c r="D33" s="244">
        <v>0</v>
      </c>
      <c r="E33" s="244">
        <v>0</v>
      </c>
      <c r="F33" s="157">
        <f t="shared" si="5"/>
        <v>1</v>
      </c>
      <c r="G33" s="11"/>
      <c r="H33" s="11"/>
    </row>
    <row r="34" spans="1:8" s="88" customFormat="1" ht="15" customHeight="1">
      <c r="A34" s="62"/>
      <c r="B34" s="62" t="s">
        <v>3543</v>
      </c>
      <c r="C34" s="244">
        <v>4</v>
      </c>
      <c r="D34" s="244">
        <v>0</v>
      </c>
      <c r="E34" s="244">
        <v>0</v>
      </c>
      <c r="F34" s="157">
        <f t="shared" si="5"/>
        <v>4</v>
      </c>
      <c r="G34" s="11"/>
      <c r="H34" s="11"/>
    </row>
    <row r="35" spans="1:8" s="88" customFormat="1" ht="15" customHeight="1">
      <c r="A35" s="62"/>
      <c r="B35" s="62" t="s">
        <v>3544</v>
      </c>
      <c r="C35" s="244">
        <v>3</v>
      </c>
      <c r="D35" s="244">
        <v>0</v>
      </c>
      <c r="E35" s="244">
        <v>0</v>
      </c>
      <c r="F35" s="157">
        <f t="shared" si="5"/>
        <v>3</v>
      </c>
      <c r="G35" s="11"/>
      <c r="H35" s="11"/>
    </row>
    <row r="36" spans="1:8" s="88" customFormat="1" ht="15" customHeight="1">
      <c r="A36" s="62"/>
      <c r="B36" s="62" t="s">
        <v>3546</v>
      </c>
      <c r="C36" s="244">
        <v>1</v>
      </c>
      <c r="D36" s="244">
        <v>0</v>
      </c>
      <c r="E36" s="244">
        <v>0</v>
      </c>
      <c r="F36" s="157">
        <f t="shared" si="5"/>
        <v>1</v>
      </c>
      <c r="G36" s="11"/>
      <c r="H36" s="11"/>
    </row>
    <row r="37" spans="1:8" s="88" customFormat="1" ht="15" customHeight="1">
      <c r="A37" s="62"/>
      <c r="B37" s="62" t="s">
        <v>3579</v>
      </c>
      <c r="C37" s="244">
        <v>1</v>
      </c>
      <c r="D37" s="244">
        <v>0</v>
      </c>
      <c r="E37" s="244">
        <v>0</v>
      </c>
      <c r="F37" s="157">
        <f t="shared" si="5"/>
        <v>1</v>
      </c>
      <c r="G37" s="11"/>
      <c r="H37" s="11"/>
    </row>
    <row r="38" spans="1:8" s="88" customFormat="1" ht="15" customHeight="1">
      <c r="A38" s="62"/>
      <c r="B38" s="62" t="s">
        <v>3548</v>
      </c>
      <c r="C38" s="244">
        <v>1</v>
      </c>
      <c r="D38" s="244">
        <v>0</v>
      </c>
      <c r="E38" s="244">
        <v>0</v>
      </c>
      <c r="F38" s="157">
        <f t="shared" si="5"/>
        <v>1</v>
      </c>
      <c r="G38" s="11"/>
      <c r="H38" s="11"/>
    </row>
    <row r="39" spans="1:8" s="88" customFormat="1" ht="15" customHeight="1">
      <c r="A39" s="62"/>
      <c r="B39" s="62" t="s">
        <v>3549</v>
      </c>
      <c r="C39" s="244">
        <v>2</v>
      </c>
      <c r="D39" s="244">
        <v>0</v>
      </c>
      <c r="E39" s="244">
        <v>0</v>
      </c>
      <c r="F39" s="157">
        <f t="shared" si="5"/>
        <v>2</v>
      </c>
      <c r="G39" s="11"/>
      <c r="H39" s="11"/>
    </row>
    <row r="40" spans="1:8" s="88" customFormat="1" ht="15" customHeight="1">
      <c r="A40" s="62"/>
      <c r="B40" s="62" t="s">
        <v>3551</v>
      </c>
      <c r="C40" s="244">
        <v>8</v>
      </c>
      <c r="D40" s="244">
        <v>0</v>
      </c>
      <c r="E40" s="244">
        <v>0</v>
      </c>
      <c r="F40" s="157">
        <f t="shared" si="5"/>
        <v>8</v>
      </c>
      <c r="G40" s="11"/>
      <c r="H40" s="11"/>
    </row>
    <row r="41" spans="1:8" s="88" customFormat="1" ht="15" customHeight="1">
      <c r="A41" s="62"/>
      <c r="B41" s="62" t="s">
        <v>3552</v>
      </c>
      <c r="C41" s="244">
        <v>5</v>
      </c>
      <c r="D41" s="244">
        <v>0</v>
      </c>
      <c r="E41" s="244">
        <v>0</v>
      </c>
      <c r="F41" s="157">
        <f t="shared" si="5"/>
        <v>5</v>
      </c>
      <c r="G41" s="11"/>
      <c r="H41" s="11"/>
    </row>
    <row r="42" spans="1:8" s="88" customFormat="1" ht="15" customHeight="1">
      <c r="A42" s="62"/>
      <c r="B42" s="62" t="s">
        <v>3553</v>
      </c>
      <c r="C42" s="244">
        <v>7</v>
      </c>
      <c r="D42" s="244">
        <v>0</v>
      </c>
      <c r="E42" s="244">
        <v>0</v>
      </c>
      <c r="F42" s="157">
        <f t="shared" si="5"/>
        <v>7</v>
      </c>
      <c r="G42" s="11"/>
      <c r="H42" s="11"/>
    </row>
    <row r="43" spans="1:8" s="88" customFormat="1" ht="15" customHeight="1">
      <c r="A43" s="62"/>
      <c r="B43" s="62" t="s">
        <v>3554</v>
      </c>
      <c r="C43" s="244">
        <v>19</v>
      </c>
      <c r="D43" s="244">
        <v>0</v>
      </c>
      <c r="E43" s="244">
        <v>0</v>
      </c>
      <c r="F43" s="157">
        <f t="shared" si="5"/>
        <v>19</v>
      </c>
      <c r="G43" s="11"/>
      <c r="H43" s="11"/>
    </row>
    <row r="44" spans="1:8" s="88" customFormat="1" ht="15" customHeight="1">
      <c r="A44" s="62"/>
      <c r="B44" s="62" t="s">
        <v>3555</v>
      </c>
      <c r="C44" s="244">
        <v>2</v>
      </c>
      <c r="D44" s="244">
        <v>0</v>
      </c>
      <c r="E44" s="244">
        <v>0</v>
      </c>
      <c r="F44" s="157">
        <f t="shared" si="5"/>
        <v>2</v>
      </c>
      <c r="G44" s="11"/>
      <c r="H44" s="11"/>
    </row>
    <row r="45" spans="1:8" s="88" customFormat="1" ht="15" customHeight="1">
      <c r="A45" s="62"/>
      <c r="B45" s="62" t="s">
        <v>3557</v>
      </c>
      <c r="C45" s="244">
        <v>3</v>
      </c>
      <c r="D45" s="244">
        <v>0</v>
      </c>
      <c r="E45" s="244">
        <v>0</v>
      </c>
      <c r="F45" s="157">
        <f t="shared" si="5"/>
        <v>3</v>
      </c>
      <c r="G45" s="11"/>
      <c r="H45" s="11"/>
    </row>
    <row r="46" spans="1:8" s="88" customFormat="1" ht="15" customHeight="1">
      <c r="A46" s="62"/>
      <c r="B46" s="62" t="s">
        <v>3558</v>
      </c>
      <c r="C46" s="244">
        <v>1</v>
      </c>
      <c r="D46" s="244">
        <v>0</v>
      </c>
      <c r="E46" s="244">
        <v>0</v>
      </c>
      <c r="F46" s="157">
        <f t="shared" si="5"/>
        <v>1</v>
      </c>
      <c r="G46" s="11"/>
      <c r="H46" s="11"/>
    </row>
    <row r="47" spans="1:8" s="88" customFormat="1" ht="15" customHeight="1">
      <c r="A47" s="62"/>
      <c r="B47" s="62" t="s">
        <v>3559</v>
      </c>
      <c r="C47" s="244">
        <v>11</v>
      </c>
      <c r="D47" s="244">
        <v>0</v>
      </c>
      <c r="E47" s="244">
        <v>0</v>
      </c>
      <c r="F47" s="157">
        <f t="shared" si="5"/>
        <v>11</v>
      </c>
      <c r="G47" s="11"/>
      <c r="H47" s="11"/>
    </row>
    <row r="48" spans="1:8" s="88" customFormat="1" ht="15" customHeight="1">
      <c r="A48" s="62"/>
      <c r="B48" s="62" t="s">
        <v>3580</v>
      </c>
      <c r="C48" s="244">
        <v>1</v>
      </c>
      <c r="D48" s="244">
        <v>0</v>
      </c>
      <c r="E48" s="244">
        <v>0</v>
      </c>
      <c r="F48" s="157">
        <f t="shared" si="5"/>
        <v>1</v>
      </c>
      <c r="G48" s="11"/>
      <c r="H48" s="11"/>
    </row>
    <row r="49" spans="1:8" s="88" customFormat="1" ht="15" customHeight="1">
      <c r="A49" s="62"/>
      <c r="B49" s="62" t="s">
        <v>3581</v>
      </c>
      <c r="C49" s="244">
        <v>1</v>
      </c>
      <c r="D49" s="244">
        <v>0</v>
      </c>
      <c r="E49" s="244">
        <v>0</v>
      </c>
      <c r="F49" s="157">
        <f t="shared" si="5"/>
        <v>1</v>
      </c>
      <c r="G49" s="11"/>
      <c r="H49" s="11"/>
    </row>
    <row r="50" spans="1:8" s="88" customFormat="1" ht="15" customHeight="1">
      <c r="A50" s="62"/>
      <c r="B50" s="62" t="s">
        <v>3660</v>
      </c>
      <c r="C50" s="244">
        <v>1</v>
      </c>
      <c r="D50" s="244">
        <v>0</v>
      </c>
      <c r="E50" s="244">
        <v>0</v>
      </c>
      <c r="F50" s="157">
        <f t="shared" si="5"/>
        <v>1</v>
      </c>
      <c r="G50" s="11"/>
      <c r="H50" s="11"/>
    </row>
    <row r="51" spans="1:8" s="88" customFormat="1" ht="15" customHeight="1">
      <c r="A51" s="62"/>
      <c r="B51" s="62" t="s">
        <v>3582</v>
      </c>
      <c r="C51" s="244">
        <v>2</v>
      </c>
      <c r="D51" s="244">
        <v>0</v>
      </c>
      <c r="E51" s="244">
        <v>0</v>
      </c>
      <c r="F51" s="157">
        <f t="shared" si="5"/>
        <v>2</v>
      </c>
      <c r="G51" s="11"/>
      <c r="H51" s="11"/>
    </row>
    <row r="52" spans="1:8" s="88" customFormat="1" ht="15" customHeight="1">
      <c r="A52" s="62"/>
      <c r="B52" s="62" t="s">
        <v>3563</v>
      </c>
      <c r="C52" s="244">
        <v>15</v>
      </c>
      <c r="D52" s="244">
        <v>0</v>
      </c>
      <c r="E52" s="244">
        <v>0</v>
      </c>
      <c r="F52" s="157">
        <f t="shared" si="5"/>
        <v>15</v>
      </c>
      <c r="G52" s="11"/>
      <c r="H52" s="11"/>
    </row>
    <row r="53" spans="1:8" s="88" customFormat="1" ht="15" customHeight="1">
      <c r="A53" s="62"/>
      <c r="B53" s="62" t="s">
        <v>3564</v>
      </c>
      <c r="C53" s="244">
        <v>1</v>
      </c>
      <c r="D53" s="244">
        <v>0</v>
      </c>
      <c r="E53" s="244">
        <v>0</v>
      </c>
      <c r="F53" s="157">
        <f t="shared" si="5"/>
        <v>1</v>
      </c>
      <c r="G53" s="11"/>
      <c r="H53" s="11"/>
    </row>
    <row r="54" spans="1:8" s="88" customFormat="1" ht="15" customHeight="1">
      <c r="A54" s="62"/>
      <c r="B54" s="62" t="s">
        <v>3565</v>
      </c>
      <c r="C54" s="244">
        <v>14</v>
      </c>
      <c r="D54" s="244">
        <v>0</v>
      </c>
      <c r="E54" s="244">
        <v>0</v>
      </c>
      <c r="F54" s="157">
        <f t="shared" si="5"/>
        <v>14</v>
      </c>
      <c r="G54" s="11"/>
      <c r="H54" s="11"/>
    </row>
    <row r="55" spans="1:8" s="88" customFormat="1" ht="15" customHeight="1">
      <c r="A55" s="62"/>
      <c r="B55" s="62" t="s">
        <v>3566</v>
      </c>
      <c r="C55" s="244">
        <v>2</v>
      </c>
      <c r="D55" s="244">
        <v>0</v>
      </c>
      <c r="E55" s="244">
        <v>0</v>
      </c>
      <c r="F55" s="157">
        <f t="shared" si="5"/>
        <v>2</v>
      </c>
      <c r="G55" s="11"/>
      <c r="H55" s="11"/>
    </row>
    <row r="56" spans="1:8" s="88" customFormat="1" ht="15" customHeight="1">
      <c r="A56" s="62"/>
      <c r="B56" s="62" t="s">
        <v>3567</v>
      </c>
      <c r="C56" s="244">
        <v>17</v>
      </c>
      <c r="D56" s="244">
        <v>0</v>
      </c>
      <c r="E56" s="244">
        <v>0</v>
      </c>
      <c r="F56" s="157">
        <f t="shared" si="5"/>
        <v>17</v>
      </c>
      <c r="G56" s="11"/>
      <c r="H56" s="11"/>
    </row>
    <row r="57" spans="1:8" s="88" customFormat="1" ht="15" customHeight="1">
      <c r="A57" s="62"/>
      <c r="B57" s="62" t="s">
        <v>3568</v>
      </c>
      <c r="C57" s="244">
        <v>16</v>
      </c>
      <c r="D57" s="244">
        <v>0</v>
      </c>
      <c r="E57" s="244">
        <v>0</v>
      </c>
      <c r="F57" s="157">
        <f t="shared" si="5"/>
        <v>16</v>
      </c>
      <c r="G57" s="11"/>
      <c r="H57" s="11"/>
    </row>
    <row r="58" spans="1:8" s="88" customFormat="1" ht="15" customHeight="1">
      <c r="A58" s="62"/>
      <c r="B58" s="62" t="s">
        <v>3569</v>
      </c>
      <c r="C58" s="244">
        <v>20</v>
      </c>
      <c r="D58" s="244">
        <v>0</v>
      </c>
      <c r="E58" s="244">
        <v>0</v>
      </c>
      <c r="F58" s="157">
        <f t="shared" si="5"/>
        <v>20</v>
      </c>
      <c r="G58" s="11"/>
      <c r="H58" s="11"/>
    </row>
    <row r="59" spans="1:8" s="88" customFormat="1" ht="15" customHeight="1">
      <c r="A59" s="62"/>
      <c r="B59" s="62" t="s">
        <v>3570</v>
      </c>
      <c r="C59" s="244">
        <v>9</v>
      </c>
      <c r="D59" s="244">
        <v>0</v>
      </c>
      <c r="E59" s="244">
        <v>0</v>
      </c>
      <c r="F59" s="157">
        <f t="shared" si="5"/>
        <v>9</v>
      </c>
      <c r="G59" s="11"/>
      <c r="H59" s="11"/>
    </row>
    <row r="60" spans="1:8" s="88" customFormat="1" ht="15" customHeight="1">
      <c r="A60" s="62"/>
      <c r="B60" s="62" t="s">
        <v>3571</v>
      </c>
      <c r="C60" s="244">
        <v>12</v>
      </c>
      <c r="D60" s="244">
        <v>0</v>
      </c>
      <c r="E60" s="244">
        <v>0</v>
      </c>
      <c r="F60" s="157">
        <f t="shared" si="5"/>
        <v>12</v>
      </c>
      <c r="G60" s="11"/>
      <c r="H60" s="11"/>
    </row>
    <row r="61" spans="1:8" s="88" customFormat="1" ht="15" customHeight="1">
      <c r="A61" s="62"/>
      <c r="B61" s="62" t="s">
        <v>3572</v>
      </c>
      <c r="C61" s="244">
        <v>1</v>
      </c>
      <c r="D61" s="244">
        <v>0</v>
      </c>
      <c r="E61" s="244">
        <v>0</v>
      </c>
      <c r="F61" s="157">
        <f t="shared" si="5"/>
        <v>1</v>
      </c>
      <c r="G61" s="11"/>
      <c r="H61" s="11"/>
    </row>
    <row r="62" spans="1:8" s="88" customFormat="1" ht="15" customHeight="1">
      <c r="A62" s="62"/>
      <c r="B62" s="62" t="s">
        <v>3573</v>
      </c>
      <c r="C62" s="244">
        <v>3</v>
      </c>
      <c r="D62" s="244">
        <v>0</v>
      </c>
      <c r="E62" s="244">
        <v>0</v>
      </c>
      <c r="F62" s="157">
        <f t="shared" si="5"/>
        <v>3</v>
      </c>
      <c r="G62" s="11"/>
      <c r="H62" s="11"/>
    </row>
    <row r="63" spans="1:8" s="88" customFormat="1" ht="15" customHeight="1">
      <c r="A63" s="62"/>
      <c r="B63" s="62" t="s">
        <v>3575</v>
      </c>
      <c r="C63" s="244">
        <v>1</v>
      </c>
      <c r="D63" s="244">
        <v>0</v>
      </c>
      <c r="E63" s="244">
        <v>0</v>
      </c>
      <c r="F63" s="157">
        <f t="shared" si="5"/>
        <v>1</v>
      </c>
      <c r="G63" s="11"/>
      <c r="H63" s="11"/>
    </row>
    <row r="64" spans="1:8" s="88" customFormat="1" ht="15" customHeight="1">
      <c r="A64" s="62"/>
      <c r="B64" s="62" t="s">
        <v>3576</v>
      </c>
      <c r="C64" s="244">
        <v>1</v>
      </c>
      <c r="D64" s="244">
        <v>0</v>
      </c>
      <c r="E64" s="244">
        <v>0</v>
      </c>
      <c r="F64" s="157">
        <f t="shared" si="5"/>
        <v>1</v>
      </c>
      <c r="G64" s="11"/>
      <c r="H64" s="11"/>
    </row>
    <row r="65" spans="1:8" s="88" customFormat="1" ht="15" customHeight="1">
      <c r="A65" s="62"/>
      <c r="B65" s="62"/>
      <c r="C65" s="95"/>
      <c r="D65" s="95"/>
      <c r="E65" s="95"/>
      <c r="F65" s="114"/>
      <c r="G65" s="11"/>
      <c r="H65" s="11"/>
    </row>
    <row r="66" spans="1:8" s="88" customFormat="1" ht="15" customHeight="1">
      <c r="A66" s="62"/>
      <c r="B66" s="62"/>
      <c r="C66" s="95"/>
      <c r="D66" s="95"/>
      <c r="E66" s="95"/>
      <c r="F66" s="114"/>
      <c r="G66" s="11"/>
      <c r="H66" s="11"/>
    </row>
    <row r="67" spans="1:8" s="88" customFormat="1" ht="15" customHeight="1">
      <c r="A67" s="62"/>
      <c r="B67" s="62"/>
      <c r="C67" s="95"/>
      <c r="D67" s="95"/>
      <c r="E67" s="95"/>
      <c r="F67" s="114"/>
      <c r="G67" s="11"/>
      <c r="H67" s="11"/>
    </row>
    <row r="68" spans="1:8" s="88" customFormat="1" ht="15" customHeight="1">
      <c r="A68" s="62"/>
      <c r="B68" s="62"/>
      <c r="C68" s="95"/>
      <c r="D68" s="95"/>
      <c r="E68" s="95"/>
      <c r="F68" s="114"/>
      <c r="G68" s="11"/>
      <c r="H68" s="11"/>
    </row>
    <row r="69" spans="1:8" s="88" customFormat="1" ht="15" customHeight="1">
      <c r="A69" s="62"/>
      <c r="B69" s="62"/>
      <c r="C69" s="95"/>
      <c r="D69" s="95"/>
      <c r="E69" s="95"/>
      <c r="F69" s="114"/>
      <c r="G69" s="11"/>
      <c r="H69"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45" activePane="bottomLeft" state="frozen"/>
      <selection pane="bottomLeft" activeCell="E35" sqref="E35"/>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27" t="s">
        <v>33</v>
      </c>
      <c r="B1" s="328"/>
      <c r="C1" s="340"/>
      <c r="D1" s="340"/>
      <c r="E1" s="1"/>
      <c r="G1" s="330" t="s">
        <v>102</v>
      </c>
      <c r="H1" s="330"/>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35" t="s">
        <v>3668</v>
      </c>
      <c r="B6" s="336"/>
      <c r="C6" s="9"/>
      <c r="D6" s="9"/>
    </row>
    <row r="7" spans="1:13" s="67" customFormat="1" ht="21.9" customHeight="1">
      <c r="A7" s="337"/>
      <c r="B7" s="339"/>
      <c r="C7" s="339"/>
      <c r="D7" s="339"/>
      <c r="E7" s="130"/>
    </row>
    <row r="8" spans="1:13" s="67" customFormat="1" ht="21.9" customHeight="1">
      <c r="A8" s="342"/>
      <c r="B8" s="45" t="s">
        <v>35</v>
      </c>
      <c r="C8" s="45" t="s">
        <v>36</v>
      </c>
      <c r="D8" s="45" t="s">
        <v>37</v>
      </c>
      <c r="E8" s="45" t="s">
        <v>38</v>
      </c>
    </row>
    <row r="9" spans="1:13" s="34" customFormat="1" ht="27" customHeight="1">
      <c r="A9" s="72" t="s">
        <v>38</v>
      </c>
      <c r="B9" s="134">
        <f>SUM(B10:B21)</f>
        <v>2738</v>
      </c>
      <c r="C9" s="134">
        <f>SUM(C10:C21)</f>
        <v>27</v>
      </c>
      <c r="D9" s="134">
        <f>SUM(D10:D21)</f>
        <v>4</v>
      </c>
      <c r="E9" s="134">
        <f>SUM(E10:E21)</f>
        <v>2769</v>
      </c>
      <c r="F9" s="33"/>
      <c r="G9" s="33"/>
      <c r="H9" s="33"/>
      <c r="I9" s="33"/>
      <c r="J9" s="33"/>
      <c r="K9" s="33"/>
      <c r="L9" s="33"/>
      <c r="M9" s="33"/>
    </row>
    <row r="10" spans="1:13" ht="15" customHeight="1">
      <c r="A10" s="73" t="s">
        <v>3247</v>
      </c>
      <c r="B10" s="318">
        <f>B24+B38</f>
        <v>35</v>
      </c>
      <c r="C10" s="318">
        <f t="shared" ref="C10:D10" si="0">C24+C38</f>
        <v>1</v>
      </c>
      <c r="D10" s="318">
        <f t="shared" si="0"/>
        <v>0</v>
      </c>
      <c r="E10" s="114">
        <f>SUM(B10:D10)</f>
        <v>36</v>
      </c>
      <c r="G10" s="238"/>
      <c r="H10" s="238"/>
      <c r="I10" s="238"/>
      <c r="J10" s="35"/>
      <c r="K10" s="35"/>
      <c r="L10" s="35"/>
      <c r="M10" s="35"/>
    </row>
    <row r="11" spans="1:13" ht="15" customHeight="1">
      <c r="A11" s="73" t="s">
        <v>3248</v>
      </c>
      <c r="B11" s="318">
        <f t="shared" ref="B11:D20" si="1">B25+B39</f>
        <v>191</v>
      </c>
      <c r="C11" s="318">
        <f t="shared" si="1"/>
        <v>0</v>
      </c>
      <c r="D11" s="318">
        <f t="shared" si="1"/>
        <v>1</v>
      </c>
      <c r="E11" s="114">
        <f>SUM(B11:D11)</f>
        <v>192</v>
      </c>
      <c r="G11" s="238"/>
      <c r="H11" s="238"/>
      <c r="I11" s="238"/>
      <c r="J11" s="35"/>
      <c r="K11" s="35"/>
      <c r="L11" s="35"/>
      <c r="M11" s="35"/>
    </row>
    <row r="12" spans="1:13" ht="15" customHeight="1">
      <c r="A12" s="73" t="s">
        <v>3249</v>
      </c>
      <c r="B12" s="318">
        <f t="shared" si="1"/>
        <v>233</v>
      </c>
      <c r="C12" s="318">
        <f t="shared" si="1"/>
        <v>0</v>
      </c>
      <c r="D12" s="318">
        <f t="shared" si="1"/>
        <v>0</v>
      </c>
      <c r="E12" s="114">
        <f t="shared" ref="E12:E20" si="2">SUM(B12:D12)</f>
        <v>233</v>
      </c>
      <c r="G12" s="238"/>
      <c r="H12" s="238"/>
      <c r="I12" s="238"/>
      <c r="J12" s="35"/>
      <c r="K12" s="35"/>
      <c r="L12" s="35"/>
      <c r="M12" s="35"/>
    </row>
    <row r="13" spans="1:13" ht="15" customHeight="1">
      <c r="A13" s="73" t="s">
        <v>3250</v>
      </c>
      <c r="B13" s="318">
        <f t="shared" si="1"/>
        <v>280</v>
      </c>
      <c r="C13" s="318">
        <f t="shared" si="1"/>
        <v>3</v>
      </c>
      <c r="D13" s="318">
        <f t="shared" si="1"/>
        <v>0</v>
      </c>
      <c r="E13" s="114">
        <f t="shared" si="2"/>
        <v>283</v>
      </c>
      <c r="G13" s="238"/>
      <c r="H13" s="238"/>
      <c r="I13" s="238"/>
      <c r="J13" s="35"/>
      <c r="K13" s="35"/>
      <c r="L13" s="35"/>
      <c r="M13" s="35"/>
    </row>
    <row r="14" spans="1:13" ht="15" customHeight="1">
      <c r="A14" s="73" t="s">
        <v>3251</v>
      </c>
      <c r="B14" s="318">
        <f t="shared" si="1"/>
        <v>345</v>
      </c>
      <c r="C14" s="318">
        <f t="shared" si="1"/>
        <v>2</v>
      </c>
      <c r="D14" s="318">
        <f t="shared" si="1"/>
        <v>0</v>
      </c>
      <c r="E14" s="114">
        <f t="shared" si="2"/>
        <v>347</v>
      </c>
      <c r="G14" s="238"/>
      <c r="H14" s="238"/>
      <c r="I14" s="238"/>
      <c r="J14" s="35"/>
      <c r="K14" s="35"/>
      <c r="L14" s="35"/>
      <c r="M14" s="35"/>
    </row>
    <row r="15" spans="1:13" ht="15" customHeight="1">
      <c r="A15" s="73" t="s">
        <v>3252</v>
      </c>
      <c r="B15" s="318">
        <f t="shared" si="1"/>
        <v>407</v>
      </c>
      <c r="C15" s="318">
        <f t="shared" si="1"/>
        <v>5</v>
      </c>
      <c r="D15" s="318">
        <f t="shared" si="1"/>
        <v>0</v>
      </c>
      <c r="E15" s="114">
        <f t="shared" si="2"/>
        <v>412</v>
      </c>
      <c r="G15" s="238"/>
      <c r="H15" s="238"/>
      <c r="I15" s="238"/>
      <c r="J15" s="35"/>
      <c r="K15" s="35"/>
      <c r="L15" s="35"/>
      <c r="M15" s="35"/>
    </row>
    <row r="16" spans="1:13" ht="15" customHeight="1">
      <c r="A16" s="73" t="s">
        <v>3253</v>
      </c>
      <c r="B16" s="318">
        <f t="shared" si="1"/>
        <v>415</v>
      </c>
      <c r="C16" s="318">
        <f t="shared" si="1"/>
        <v>2</v>
      </c>
      <c r="D16" s="318">
        <f t="shared" si="1"/>
        <v>1</v>
      </c>
      <c r="E16" s="114">
        <f t="shared" si="2"/>
        <v>418</v>
      </c>
      <c r="G16" s="238"/>
      <c r="H16" s="238"/>
      <c r="I16" s="238"/>
      <c r="J16" s="35"/>
      <c r="K16" s="35"/>
      <c r="L16" s="35"/>
      <c r="M16" s="35"/>
    </row>
    <row r="17" spans="1:13" ht="15" customHeight="1">
      <c r="A17" s="73" t="s">
        <v>3254</v>
      </c>
      <c r="B17" s="318">
        <f t="shared" si="1"/>
        <v>373</v>
      </c>
      <c r="C17" s="318">
        <f t="shared" si="1"/>
        <v>5</v>
      </c>
      <c r="D17" s="318">
        <f t="shared" si="1"/>
        <v>0</v>
      </c>
      <c r="E17" s="114">
        <f t="shared" si="2"/>
        <v>378</v>
      </c>
      <c r="G17" s="238"/>
      <c r="H17" s="238"/>
      <c r="I17" s="238"/>
      <c r="J17" s="35"/>
      <c r="K17" s="35"/>
      <c r="L17" s="35"/>
      <c r="M17" s="35"/>
    </row>
    <row r="18" spans="1:13" ht="15" customHeight="1">
      <c r="A18" s="73" t="s">
        <v>3255</v>
      </c>
      <c r="B18" s="318">
        <f t="shared" si="1"/>
        <v>283</v>
      </c>
      <c r="C18" s="318">
        <f t="shared" si="1"/>
        <v>8</v>
      </c>
      <c r="D18" s="318">
        <f t="shared" si="1"/>
        <v>1</v>
      </c>
      <c r="E18" s="114">
        <f t="shared" si="2"/>
        <v>292</v>
      </c>
      <c r="G18" s="238"/>
      <c r="H18" s="238"/>
      <c r="I18" s="238"/>
      <c r="J18" s="35"/>
      <c r="K18" s="35"/>
      <c r="L18" s="35"/>
      <c r="M18" s="35"/>
    </row>
    <row r="19" spans="1:13" ht="15" customHeight="1">
      <c r="A19" s="73" t="s">
        <v>3256</v>
      </c>
      <c r="B19" s="318">
        <f t="shared" si="1"/>
        <v>149</v>
      </c>
      <c r="C19" s="318">
        <f t="shared" si="1"/>
        <v>0</v>
      </c>
      <c r="D19" s="318">
        <f t="shared" si="1"/>
        <v>0</v>
      </c>
      <c r="E19" s="114">
        <f t="shared" si="2"/>
        <v>149</v>
      </c>
      <c r="G19" s="238"/>
      <c r="H19" s="238"/>
      <c r="I19" s="238"/>
      <c r="J19" s="35"/>
      <c r="K19" s="35"/>
      <c r="L19" s="35"/>
      <c r="M19" s="35"/>
    </row>
    <row r="20" spans="1:13" ht="15" customHeight="1">
      <c r="A20" s="73" t="s">
        <v>3428</v>
      </c>
      <c r="B20" s="318">
        <f t="shared" si="1"/>
        <v>15</v>
      </c>
      <c r="C20" s="318">
        <f t="shared" si="1"/>
        <v>1</v>
      </c>
      <c r="D20" s="318">
        <f t="shared" si="1"/>
        <v>1</v>
      </c>
      <c r="E20" s="114">
        <f t="shared" si="2"/>
        <v>17</v>
      </c>
      <c r="G20" s="238"/>
      <c r="H20" s="238"/>
      <c r="I20" s="238"/>
      <c r="J20" s="35"/>
      <c r="K20" s="35"/>
      <c r="L20" s="35"/>
      <c r="M20" s="35"/>
    </row>
    <row r="21" spans="1:13" ht="15" customHeight="1">
      <c r="A21" s="73" t="s">
        <v>3667</v>
      </c>
      <c r="B21" s="135">
        <v>12</v>
      </c>
      <c r="C21" s="135">
        <v>0</v>
      </c>
      <c r="D21" s="135">
        <v>0</v>
      </c>
      <c r="E21" s="114">
        <v>12</v>
      </c>
      <c r="G21" s="314"/>
      <c r="H21" s="315"/>
      <c r="I21" s="315"/>
      <c r="J21" s="35"/>
      <c r="K21" s="35"/>
      <c r="L21" s="35"/>
      <c r="M21" s="35"/>
    </row>
    <row r="22" spans="1:13" s="34" customFormat="1" ht="12" customHeight="1">
      <c r="A22" s="74"/>
      <c r="B22" s="136"/>
      <c r="C22" s="136"/>
      <c r="D22" s="136"/>
      <c r="E22" s="114"/>
      <c r="G22" s="316"/>
      <c r="H22" s="315"/>
      <c r="I22" s="315"/>
      <c r="J22" s="35"/>
      <c r="K22" s="35"/>
      <c r="L22" s="35"/>
      <c r="M22" s="35"/>
    </row>
    <row r="23" spans="1:13" ht="15" customHeight="1">
      <c r="A23" s="75" t="s">
        <v>51</v>
      </c>
      <c r="B23" s="134">
        <f>SUM(B24:B34)</f>
        <v>1928</v>
      </c>
      <c r="C23" s="134">
        <f>SUM(C24:C34)</f>
        <v>24</v>
      </c>
      <c r="D23" s="134">
        <f>SUM(D24:D34)</f>
        <v>3</v>
      </c>
      <c r="E23" s="134">
        <f>SUM(E24:E35)</f>
        <v>1961</v>
      </c>
      <c r="G23" s="315"/>
      <c r="H23" s="315"/>
      <c r="I23" s="315"/>
      <c r="J23" s="35"/>
      <c r="K23" s="35"/>
      <c r="L23" s="35"/>
      <c r="M23" s="35"/>
    </row>
    <row r="24" spans="1:13" ht="15" customHeight="1">
      <c r="A24" s="73" t="s">
        <v>3247</v>
      </c>
      <c r="B24" s="318">
        <v>27</v>
      </c>
      <c r="C24" s="318">
        <v>1</v>
      </c>
      <c r="D24" s="318">
        <v>0</v>
      </c>
      <c r="E24" s="114">
        <f t="shared" ref="E24:E35" si="3">SUM(B24:D24)</f>
        <v>28</v>
      </c>
      <c r="G24" s="317"/>
      <c r="H24" s="315"/>
      <c r="I24" s="315"/>
      <c r="J24" s="35"/>
      <c r="K24" s="35"/>
      <c r="L24" s="35"/>
      <c r="M24" s="35"/>
    </row>
    <row r="25" spans="1:13" ht="15" customHeight="1">
      <c r="A25" s="73" t="s">
        <v>3248</v>
      </c>
      <c r="B25" s="318">
        <v>146</v>
      </c>
      <c r="C25" s="318">
        <v>0</v>
      </c>
      <c r="D25" s="318">
        <v>1</v>
      </c>
      <c r="E25" s="114">
        <f t="shared" si="3"/>
        <v>147</v>
      </c>
      <c r="G25" s="317"/>
      <c r="H25" s="315"/>
      <c r="I25" s="315"/>
      <c r="J25" s="35"/>
      <c r="K25" s="35"/>
      <c r="L25" s="35"/>
      <c r="M25" s="35"/>
    </row>
    <row r="26" spans="1:13" ht="15" customHeight="1">
      <c r="A26" s="73" t="s">
        <v>3249</v>
      </c>
      <c r="B26" s="318">
        <v>170</v>
      </c>
      <c r="C26" s="318">
        <v>0</v>
      </c>
      <c r="D26" s="318">
        <v>0</v>
      </c>
      <c r="E26" s="114">
        <f t="shared" si="3"/>
        <v>170</v>
      </c>
      <c r="G26" s="317"/>
      <c r="H26" s="315"/>
      <c r="I26" s="315"/>
      <c r="J26" s="35"/>
      <c r="K26" s="35"/>
      <c r="L26" s="35"/>
      <c r="M26" s="35"/>
    </row>
    <row r="27" spans="1:13" ht="15" customHeight="1">
      <c r="A27" s="73" t="s">
        <v>3250</v>
      </c>
      <c r="B27" s="318">
        <v>209</v>
      </c>
      <c r="C27" s="318">
        <v>3</v>
      </c>
      <c r="D27" s="318">
        <v>0</v>
      </c>
      <c r="E27" s="114">
        <f t="shared" si="3"/>
        <v>212</v>
      </c>
      <c r="G27" s="317"/>
      <c r="H27" s="315"/>
      <c r="I27" s="315"/>
      <c r="J27" s="35"/>
      <c r="K27" s="35"/>
      <c r="L27" s="35"/>
      <c r="M27" s="35"/>
    </row>
    <row r="28" spans="1:13" ht="15" customHeight="1">
      <c r="A28" s="73" t="s">
        <v>3251</v>
      </c>
      <c r="B28" s="318">
        <v>251</v>
      </c>
      <c r="C28" s="318">
        <v>1</v>
      </c>
      <c r="D28" s="318">
        <v>0</v>
      </c>
      <c r="E28" s="114">
        <f t="shared" si="3"/>
        <v>252</v>
      </c>
      <c r="G28" s="317"/>
      <c r="H28" s="315"/>
      <c r="I28" s="315"/>
      <c r="J28" s="35"/>
      <c r="K28" s="35"/>
      <c r="L28" s="35"/>
      <c r="M28" s="35"/>
    </row>
    <row r="29" spans="1:13" ht="15" customHeight="1">
      <c r="A29" s="73" t="s">
        <v>3252</v>
      </c>
      <c r="B29" s="318">
        <v>283</v>
      </c>
      <c r="C29" s="318">
        <v>5</v>
      </c>
      <c r="D29" s="318">
        <v>0</v>
      </c>
      <c r="E29" s="114">
        <f t="shared" si="3"/>
        <v>288</v>
      </c>
      <c r="G29" s="317"/>
      <c r="H29" s="315"/>
      <c r="I29" s="315"/>
      <c r="J29" s="35"/>
      <c r="K29" s="35"/>
      <c r="L29" s="35"/>
      <c r="M29" s="35"/>
    </row>
    <row r="30" spans="1:13" ht="15" customHeight="1">
      <c r="A30" s="73" t="s">
        <v>3253</v>
      </c>
      <c r="B30" s="318">
        <v>282</v>
      </c>
      <c r="C30" s="318">
        <v>2</v>
      </c>
      <c r="D30" s="318">
        <v>0</v>
      </c>
      <c r="E30" s="114">
        <f t="shared" si="3"/>
        <v>284</v>
      </c>
      <c r="G30" s="317"/>
      <c r="H30" s="315"/>
      <c r="I30" s="315"/>
      <c r="J30" s="35"/>
      <c r="K30" s="35"/>
      <c r="L30" s="35"/>
      <c r="M30" s="35"/>
    </row>
    <row r="31" spans="1:13" ht="15" customHeight="1">
      <c r="A31" s="73" t="s">
        <v>3254</v>
      </c>
      <c r="B31" s="318">
        <v>258</v>
      </c>
      <c r="C31" s="318">
        <v>5</v>
      </c>
      <c r="D31" s="318">
        <v>0</v>
      </c>
      <c r="E31" s="114">
        <f t="shared" si="3"/>
        <v>263</v>
      </c>
      <c r="G31" s="317"/>
      <c r="H31" s="315"/>
      <c r="I31" s="315"/>
      <c r="J31" s="35"/>
      <c r="K31" s="35"/>
      <c r="L31" s="35"/>
      <c r="M31" s="35"/>
    </row>
    <row r="32" spans="1:13" ht="15" customHeight="1">
      <c r="A32" s="73" t="s">
        <v>3255</v>
      </c>
      <c r="B32" s="318">
        <v>197</v>
      </c>
      <c r="C32" s="318">
        <v>7</v>
      </c>
      <c r="D32" s="318">
        <v>1</v>
      </c>
      <c r="E32" s="114">
        <f t="shared" si="3"/>
        <v>205</v>
      </c>
      <c r="G32" s="317"/>
      <c r="H32" s="315"/>
      <c r="I32" s="315"/>
      <c r="J32" s="35"/>
      <c r="K32" s="35"/>
      <c r="L32" s="35"/>
      <c r="M32" s="35"/>
    </row>
    <row r="33" spans="1:13" ht="15" customHeight="1">
      <c r="A33" s="73" t="s">
        <v>3256</v>
      </c>
      <c r="B33" s="318">
        <v>95</v>
      </c>
      <c r="C33" s="318">
        <v>0</v>
      </c>
      <c r="D33" s="318">
        <v>0</v>
      </c>
      <c r="E33" s="114">
        <f t="shared" si="3"/>
        <v>95</v>
      </c>
      <c r="G33" s="317"/>
      <c r="H33" s="315"/>
      <c r="I33" s="315"/>
      <c r="J33" s="35"/>
      <c r="K33" s="35"/>
      <c r="L33" s="35"/>
      <c r="M33" s="35"/>
    </row>
    <row r="34" spans="1:13" ht="15" customHeight="1">
      <c r="A34" s="73" t="s">
        <v>3428</v>
      </c>
      <c r="B34" s="318">
        <v>10</v>
      </c>
      <c r="C34" s="318">
        <v>0</v>
      </c>
      <c r="D34" s="318">
        <v>1</v>
      </c>
      <c r="E34" s="114">
        <f t="shared" si="3"/>
        <v>11</v>
      </c>
      <c r="G34" s="317"/>
      <c r="H34" s="315"/>
      <c r="I34" s="315"/>
      <c r="J34" s="35"/>
      <c r="K34" s="35"/>
      <c r="L34" s="35"/>
      <c r="M34" s="35"/>
    </row>
    <row r="35" spans="1:13" ht="15" customHeight="1">
      <c r="A35" s="73" t="s">
        <v>3667</v>
      </c>
      <c r="B35" s="318">
        <v>6</v>
      </c>
      <c r="C35" s="318">
        <v>0</v>
      </c>
      <c r="D35" s="318">
        <v>0</v>
      </c>
      <c r="E35" s="114">
        <f t="shared" si="3"/>
        <v>6</v>
      </c>
      <c r="F35" s="33"/>
      <c r="G35" s="238"/>
      <c r="H35" s="238"/>
      <c r="I35" s="238"/>
      <c r="J35" s="238"/>
      <c r="K35" s="33"/>
      <c r="L35" s="33"/>
      <c r="M35" s="33"/>
    </row>
    <row r="36" spans="1:13" ht="15" customHeight="1">
      <c r="A36" s="73"/>
      <c r="B36" s="318"/>
      <c r="C36" s="318"/>
      <c r="D36" s="318"/>
      <c r="E36" s="114"/>
      <c r="G36" s="238"/>
      <c r="H36" s="238"/>
      <c r="I36" s="238"/>
      <c r="J36" s="238"/>
      <c r="K36" s="35"/>
      <c r="L36" s="35"/>
      <c r="M36" s="35"/>
    </row>
    <row r="37" spans="1:13" ht="15" customHeight="1">
      <c r="A37" s="75" t="s">
        <v>52</v>
      </c>
      <c r="B37" s="134">
        <f>SUM(B38:B48)</f>
        <v>798</v>
      </c>
      <c r="C37" s="134">
        <f>SUM(C38:C48)</f>
        <v>3</v>
      </c>
      <c r="D37" s="134">
        <f>SUM(D38:D48)</f>
        <v>1</v>
      </c>
      <c r="E37" s="134">
        <f>SUM(E38:E49)</f>
        <v>808</v>
      </c>
      <c r="G37" s="35"/>
      <c r="H37" s="35"/>
      <c r="I37" s="35"/>
      <c r="J37" s="35"/>
      <c r="K37" s="35"/>
      <c r="L37" s="35"/>
      <c r="M37" s="35"/>
    </row>
    <row r="38" spans="1:13" ht="15" customHeight="1">
      <c r="A38" s="73" t="s">
        <v>3247</v>
      </c>
      <c r="B38" s="318">
        <v>8</v>
      </c>
      <c r="C38" s="318">
        <v>0</v>
      </c>
      <c r="D38" s="318">
        <v>0</v>
      </c>
      <c r="E38" s="114">
        <f t="shared" ref="E38" si="4">E10-E24</f>
        <v>8</v>
      </c>
      <c r="G38" s="35"/>
      <c r="H38" s="35"/>
      <c r="I38" s="35"/>
      <c r="J38" s="35"/>
      <c r="K38" s="35"/>
      <c r="L38" s="35"/>
      <c r="M38" s="35"/>
    </row>
    <row r="39" spans="1:13" ht="15" customHeight="1">
      <c r="A39" s="73" t="s">
        <v>3248</v>
      </c>
      <c r="B39" s="318">
        <v>45</v>
      </c>
      <c r="C39" s="318">
        <v>0</v>
      </c>
      <c r="D39" s="318">
        <v>0</v>
      </c>
      <c r="E39" s="114">
        <f t="shared" ref="E39:E49" si="5">E11-E25</f>
        <v>45</v>
      </c>
      <c r="G39" s="35"/>
      <c r="H39" s="35"/>
      <c r="I39" s="35"/>
      <c r="J39" s="35"/>
      <c r="K39" s="35"/>
      <c r="L39" s="35"/>
      <c r="M39" s="35"/>
    </row>
    <row r="40" spans="1:13" ht="15" customHeight="1">
      <c r="A40" s="73" t="s">
        <v>3249</v>
      </c>
      <c r="B40" s="318">
        <v>63</v>
      </c>
      <c r="C40" s="318">
        <v>0</v>
      </c>
      <c r="D40" s="318">
        <v>0</v>
      </c>
      <c r="E40" s="114">
        <f t="shared" si="5"/>
        <v>63</v>
      </c>
      <c r="G40" s="35"/>
      <c r="H40" s="35"/>
      <c r="I40" s="35"/>
      <c r="J40" s="35"/>
      <c r="K40" s="35"/>
      <c r="L40" s="35"/>
      <c r="M40" s="35"/>
    </row>
    <row r="41" spans="1:13" ht="15" customHeight="1">
      <c r="A41" s="73" t="s">
        <v>3250</v>
      </c>
      <c r="B41" s="318">
        <v>71</v>
      </c>
      <c r="C41" s="318">
        <v>0</v>
      </c>
      <c r="D41" s="318">
        <v>0</v>
      </c>
      <c r="E41" s="114">
        <f t="shared" si="5"/>
        <v>71</v>
      </c>
      <c r="G41" s="35"/>
      <c r="H41" s="35"/>
      <c r="I41" s="35"/>
      <c r="J41" s="35"/>
      <c r="K41" s="35"/>
      <c r="L41" s="35"/>
      <c r="M41" s="35"/>
    </row>
    <row r="42" spans="1:13" s="34" customFormat="1" ht="15" customHeight="1">
      <c r="A42" s="73" t="s">
        <v>3251</v>
      </c>
      <c r="B42" s="318">
        <v>94</v>
      </c>
      <c r="C42" s="318">
        <v>1</v>
      </c>
      <c r="D42" s="318">
        <v>0</v>
      </c>
      <c r="E42" s="114">
        <f t="shared" si="5"/>
        <v>95</v>
      </c>
      <c r="F42" s="2"/>
      <c r="G42" s="35"/>
      <c r="H42" s="35"/>
      <c r="I42" s="35"/>
      <c r="J42" s="35"/>
      <c r="K42" s="35"/>
      <c r="L42" s="35"/>
      <c r="M42" s="35"/>
    </row>
    <row r="43" spans="1:13" ht="15" customHeight="1">
      <c r="A43" s="73" t="s">
        <v>3252</v>
      </c>
      <c r="B43" s="318">
        <v>124</v>
      </c>
      <c r="C43" s="318">
        <v>0</v>
      </c>
      <c r="D43" s="318">
        <v>0</v>
      </c>
      <c r="E43" s="114">
        <f t="shared" si="5"/>
        <v>124</v>
      </c>
      <c r="G43" s="35"/>
      <c r="H43" s="35"/>
      <c r="I43" s="35"/>
      <c r="J43" s="35"/>
      <c r="K43" s="35"/>
      <c r="L43" s="35"/>
      <c r="M43" s="35"/>
    </row>
    <row r="44" spans="1:13" s="34" customFormat="1" ht="15" customHeight="1">
      <c r="A44" s="73" t="s">
        <v>3253</v>
      </c>
      <c r="B44" s="318">
        <v>133</v>
      </c>
      <c r="C44" s="318">
        <v>0</v>
      </c>
      <c r="D44" s="318">
        <v>1</v>
      </c>
      <c r="E44" s="114">
        <f t="shared" si="5"/>
        <v>134</v>
      </c>
      <c r="G44" s="35"/>
      <c r="H44" s="35"/>
      <c r="I44" s="35"/>
      <c r="J44" s="35"/>
      <c r="K44" s="35"/>
      <c r="L44" s="35"/>
      <c r="M44" s="35"/>
    </row>
    <row r="45" spans="1:13" ht="15" customHeight="1">
      <c r="A45" s="73" t="s">
        <v>3254</v>
      </c>
      <c r="B45" s="318">
        <v>115</v>
      </c>
      <c r="C45" s="318">
        <v>0</v>
      </c>
      <c r="D45" s="318">
        <v>0</v>
      </c>
      <c r="E45" s="114">
        <f t="shared" si="5"/>
        <v>115</v>
      </c>
      <c r="G45" s="35"/>
      <c r="H45" s="35"/>
      <c r="I45" s="35"/>
      <c r="J45" s="35"/>
      <c r="K45" s="35"/>
      <c r="L45" s="35"/>
      <c r="M45" s="35"/>
    </row>
    <row r="46" spans="1:13" s="34" customFormat="1" ht="15" customHeight="1">
      <c r="A46" s="73" t="s">
        <v>3255</v>
      </c>
      <c r="B46" s="318">
        <v>86</v>
      </c>
      <c r="C46" s="318">
        <v>1</v>
      </c>
      <c r="D46" s="318">
        <v>0</v>
      </c>
      <c r="E46" s="114">
        <f t="shared" si="5"/>
        <v>87</v>
      </c>
      <c r="G46" s="35"/>
      <c r="H46" s="35"/>
      <c r="I46" s="35"/>
      <c r="J46" s="35"/>
      <c r="K46" s="35"/>
      <c r="L46" s="35"/>
      <c r="M46" s="35"/>
    </row>
    <row r="47" spans="1:13" ht="15" customHeight="1">
      <c r="A47" s="73" t="s">
        <v>3256</v>
      </c>
      <c r="B47" s="318">
        <v>54</v>
      </c>
      <c r="C47" s="318">
        <v>0</v>
      </c>
      <c r="D47" s="318">
        <v>0</v>
      </c>
      <c r="E47" s="114">
        <f t="shared" si="5"/>
        <v>54</v>
      </c>
      <c r="G47" s="35"/>
      <c r="H47" s="35"/>
      <c r="I47" s="35"/>
      <c r="J47" s="35"/>
      <c r="K47" s="35"/>
      <c r="L47" s="35"/>
      <c r="M47" s="35"/>
    </row>
    <row r="48" spans="1:13" ht="15" customHeight="1">
      <c r="A48" s="73" t="s">
        <v>3428</v>
      </c>
      <c r="B48" s="318">
        <v>5</v>
      </c>
      <c r="C48" s="318">
        <v>1</v>
      </c>
      <c r="D48" s="318">
        <v>0</v>
      </c>
      <c r="E48" s="114">
        <f t="shared" si="5"/>
        <v>6</v>
      </c>
      <c r="F48" s="34"/>
      <c r="G48" s="35"/>
      <c r="H48" s="35"/>
      <c r="I48" s="35"/>
      <c r="J48" s="35"/>
      <c r="K48" s="35"/>
      <c r="L48" s="35"/>
      <c r="M48" s="35"/>
    </row>
    <row r="49" spans="1:13" s="34" customFormat="1" ht="15" customHeight="1">
      <c r="A49" s="73" t="s">
        <v>3667</v>
      </c>
      <c r="B49" s="135">
        <v>6</v>
      </c>
      <c r="C49" s="318">
        <v>0</v>
      </c>
      <c r="D49" s="318">
        <v>0</v>
      </c>
      <c r="E49" s="114">
        <f t="shared" si="5"/>
        <v>6</v>
      </c>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21"/>
      <c r="C51" s="221"/>
      <c r="D51" s="221"/>
      <c r="E51" s="76"/>
    </row>
    <row r="52" spans="1:13" ht="4.5" customHeight="1">
      <c r="E52" s="67"/>
      <c r="F52" s="11"/>
    </row>
    <row r="53" spans="1:13" ht="21" customHeight="1">
      <c r="A53" s="341"/>
      <c r="B53" s="341"/>
      <c r="C53" s="341"/>
      <c r="D53" s="341"/>
      <c r="E53" s="341"/>
      <c r="F53" s="36"/>
    </row>
    <row r="54" spans="1:13">
      <c r="E54" s="114"/>
    </row>
    <row r="55" spans="1:13">
      <c r="E55" s="114"/>
    </row>
    <row r="56" spans="1:13">
      <c r="E56" s="114"/>
    </row>
    <row r="57" spans="1:13">
      <c r="E57" s="114"/>
    </row>
    <row r="58" spans="1:13">
      <c r="E58" s="114"/>
    </row>
    <row r="59" spans="1:13">
      <c r="E59" s="128"/>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1"/>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89"/>
  <sheetViews>
    <sheetView topLeftCell="A37" workbookViewId="0">
      <selection activeCell="B46" sqref="B46:E47"/>
    </sheetView>
  </sheetViews>
  <sheetFormatPr baseColWidth="10" defaultColWidth="8.44140625" defaultRowHeight="13.2"/>
  <cols>
    <col min="1" max="1" width="20.5546875" style="278" customWidth="1"/>
    <col min="2" max="4" width="11.88671875" style="258" customWidth="1"/>
    <col min="5" max="5" width="9.5546875" style="240" customWidth="1"/>
    <col min="6" max="16384" width="8.44140625" style="254"/>
  </cols>
  <sheetData>
    <row r="1" spans="1:10" ht="15.75" customHeight="1">
      <c r="A1" s="343" t="s">
        <v>33</v>
      </c>
      <c r="B1" s="344"/>
      <c r="C1" s="345"/>
      <c r="D1" s="345"/>
      <c r="E1" s="253"/>
    </row>
    <row r="2" spans="1:10" ht="5.25" customHeight="1">
      <c r="A2" s="255"/>
      <c r="B2" s="253"/>
      <c r="C2" s="253"/>
      <c r="D2" s="253"/>
      <c r="E2" s="253"/>
    </row>
    <row r="3" spans="1:10" s="258" customFormat="1" ht="15" customHeight="1">
      <c r="A3" s="256" t="s">
        <v>94</v>
      </c>
      <c r="B3" s="256"/>
      <c r="C3" s="256"/>
      <c r="D3" s="256"/>
      <c r="E3" s="257"/>
    </row>
    <row r="4" spans="1:10" s="258" customFormat="1" ht="15" customHeight="1">
      <c r="A4" s="259" t="s">
        <v>12</v>
      </c>
      <c r="B4" s="260"/>
      <c r="C4" s="260"/>
      <c r="D4" s="260"/>
      <c r="E4" s="261"/>
      <c r="F4" s="262"/>
    </row>
    <row r="5" spans="1:10" s="266" customFormat="1" ht="6" customHeight="1">
      <c r="A5" s="263"/>
      <c r="B5" s="264"/>
      <c r="C5" s="264"/>
      <c r="D5" s="264"/>
      <c r="E5" s="265"/>
    </row>
    <row r="6" spans="1:10" s="268" customFormat="1" ht="15" customHeight="1" thickBot="1">
      <c r="A6" s="349" t="s">
        <v>3668</v>
      </c>
      <c r="B6" s="350"/>
      <c r="C6" s="267"/>
      <c r="D6" s="267"/>
    </row>
    <row r="7" spans="1:10" s="258" customFormat="1" ht="21.9" customHeight="1">
      <c r="A7" s="346"/>
      <c r="B7" s="348"/>
      <c r="C7" s="348"/>
      <c r="D7" s="348"/>
      <c r="E7" s="269"/>
    </row>
    <row r="8" spans="1:10" s="258" customFormat="1" ht="21.9" customHeight="1">
      <c r="A8" s="347"/>
      <c r="B8" s="270" t="s">
        <v>35</v>
      </c>
      <c r="C8" s="270" t="s">
        <v>36</v>
      </c>
      <c r="D8" s="270" t="s">
        <v>37</v>
      </c>
      <c r="E8" s="270" t="s">
        <v>38</v>
      </c>
    </row>
    <row r="9" spans="1:10" s="274" customFormat="1" ht="27" customHeight="1">
      <c r="A9" s="271" t="s">
        <v>38</v>
      </c>
      <c r="B9" s="272">
        <f>SUM(B10:B20)</f>
        <v>258</v>
      </c>
      <c r="C9" s="272">
        <f t="shared" ref="C9:D9" si="0">SUM(C10:C20)</f>
        <v>1</v>
      </c>
      <c r="D9" s="272">
        <f t="shared" si="0"/>
        <v>1</v>
      </c>
      <c r="E9" s="272">
        <f>SUM(E10:E21)</f>
        <v>262</v>
      </c>
      <c r="F9" s="273"/>
      <c r="G9" s="273"/>
      <c r="H9" s="273"/>
      <c r="I9" s="273"/>
      <c r="J9" s="273"/>
    </row>
    <row r="10" spans="1:10" ht="15" customHeight="1">
      <c r="A10" s="275" t="s">
        <v>3247</v>
      </c>
      <c r="B10" s="276">
        <v>3</v>
      </c>
      <c r="C10" s="276">
        <v>0</v>
      </c>
      <c r="D10" s="276">
        <v>0</v>
      </c>
      <c r="E10" s="272">
        <f t="shared" ref="E10" si="1">SUM(B10:D10)</f>
        <v>3</v>
      </c>
      <c r="F10" s="273"/>
      <c r="G10" s="238"/>
      <c r="H10" s="273"/>
      <c r="I10" s="273"/>
      <c r="J10" s="273"/>
    </row>
    <row r="11" spans="1:10" ht="15" customHeight="1">
      <c r="A11" s="275" t="s">
        <v>3248</v>
      </c>
      <c r="B11" s="276">
        <v>21</v>
      </c>
      <c r="C11" s="276">
        <v>0</v>
      </c>
      <c r="D11" s="276">
        <v>0</v>
      </c>
      <c r="E11" s="272">
        <f t="shared" ref="E11:E20" si="2">SUM(B11:D11)</f>
        <v>21</v>
      </c>
      <c r="F11" s="273"/>
      <c r="G11" s="238"/>
      <c r="H11" s="273"/>
      <c r="I11" s="273"/>
      <c r="J11" s="273"/>
    </row>
    <row r="12" spans="1:10" ht="15" customHeight="1">
      <c r="A12" s="275" t="s">
        <v>3249</v>
      </c>
      <c r="B12" s="276">
        <v>25</v>
      </c>
      <c r="C12" s="276">
        <v>0</v>
      </c>
      <c r="D12" s="276">
        <v>0</v>
      </c>
      <c r="E12" s="272">
        <f t="shared" si="2"/>
        <v>25</v>
      </c>
      <c r="F12" s="273"/>
      <c r="G12" s="238"/>
      <c r="H12" s="273"/>
      <c r="I12" s="273"/>
      <c r="J12" s="273"/>
    </row>
    <row r="13" spans="1:10" ht="15" customHeight="1">
      <c r="A13" s="275" t="s">
        <v>3250</v>
      </c>
      <c r="B13" s="276">
        <v>26</v>
      </c>
      <c r="C13" s="276">
        <v>0</v>
      </c>
      <c r="D13" s="276">
        <v>0</v>
      </c>
      <c r="E13" s="272">
        <f t="shared" si="2"/>
        <v>26</v>
      </c>
      <c r="F13" s="273"/>
      <c r="G13" s="238"/>
      <c r="H13" s="273"/>
      <c r="I13" s="273"/>
      <c r="J13" s="273"/>
    </row>
    <row r="14" spans="1:10" s="274" customFormat="1" ht="15" customHeight="1">
      <c r="A14" s="275" t="s">
        <v>3251</v>
      </c>
      <c r="B14" s="276">
        <v>33</v>
      </c>
      <c r="C14" s="276">
        <v>0</v>
      </c>
      <c r="D14" s="276">
        <v>0</v>
      </c>
      <c r="E14" s="272">
        <f t="shared" si="2"/>
        <v>33</v>
      </c>
      <c r="F14" s="273"/>
      <c r="G14" s="238"/>
      <c r="H14" s="273"/>
      <c r="I14" s="273"/>
      <c r="J14" s="273"/>
    </row>
    <row r="15" spans="1:10" ht="15" customHeight="1">
      <c r="A15" s="275" t="s">
        <v>3252</v>
      </c>
      <c r="B15" s="276">
        <v>30</v>
      </c>
      <c r="C15" s="276">
        <v>0</v>
      </c>
      <c r="D15" s="276">
        <v>0</v>
      </c>
      <c r="E15" s="272">
        <f t="shared" si="2"/>
        <v>30</v>
      </c>
      <c r="F15" s="273"/>
      <c r="G15" s="238"/>
      <c r="H15" s="273"/>
      <c r="I15" s="273"/>
      <c r="J15" s="273"/>
    </row>
    <row r="16" spans="1:10" s="274" customFormat="1" ht="15" customHeight="1">
      <c r="A16" s="275" t="s">
        <v>3253</v>
      </c>
      <c r="B16" s="276">
        <v>42</v>
      </c>
      <c r="C16" s="276">
        <v>0</v>
      </c>
      <c r="D16" s="276">
        <v>0</v>
      </c>
      <c r="E16" s="272">
        <f t="shared" si="2"/>
        <v>42</v>
      </c>
      <c r="F16" s="273"/>
      <c r="G16" s="238"/>
      <c r="H16" s="273"/>
      <c r="I16" s="273"/>
      <c r="J16" s="273"/>
    </row>
    <row r="17" spans="1:10" ht="15" customHeight="1">
      <c r="A17" s="275" t="s">
        <v>3254</v>
      </c>
      <c r="B17" s="276">
        <v>26</v>
      </c>
      <c r="C17" s="276">
        <v>1</v>
      </c>
      <c r="D17" s="276">
        <v>0</v>
      </c>
      <c r="E17" s="272">
        <f t="shared" si="2"/>
        <v>27</v>
      </c>
      <c r="F17" s="273"/>
      <c r="G17" s="238"/>
      <c r="H17" s="273"/>
      <c r="I17" s="273"/>
      <c r="J17" s="273"/>
    </row>
    <row r="18" spans="1:10" ht="15" customHeight="1">
      <c r="A18" s="275" t="s">
        <v>3255</v>
      </c>
      <c r="B18" s="276">
        <v>33</v>
      </c>
      <c r="C18" s="276">
        <v>0</v>
      </c>
      <c r="D18" s="276">
        <v>1</v>
      </c>
      <c r="E18" s="272">
        <f t="shared" si="2"/>
        <v>34</v>
      </c>
      <c r="F18" s="273"/>
      <c r="G18" s="238"/>
      <c r="H18" s="273"/>
      <c r="I18" s="273"/>
      <c r="J18" s="273"/>
    </row>
    <row r="19" spans="1:10" ht="15" customHeight="1">
      <c r="A19" s="275" t="s">
        <v>3256</v>
      </c>
      <c r="B19" s="276">
        <v>18</v>
      </c>
      <c r="C19" s="276">
        <v>0</v>
      </c>
      <c r="D19" s="276">
        <v>0</v>
      </c>
      <c r="E19" s="272">
        <f t="shared" si="2"/>
        <v>18</v>
      </c>
      <c r="F19" s="273"/>
      <c r="G19" s="238"/>
      <c r="H19" s="273"/>
      <c r="I19" s="273"/>
      <c r="J19" s="273"/>
    </row>
    <row r="20" spans="1:10" ht="15" customHeight="1">
      <c r="A20" s="275" t="s">
        <v>3428</v>
      </c>
      <c r="B20" s="276">
        <v>1</v>
      </c>
      <c r="C20" s="276">
        <v>0</v>
      </c>
      <c r="D20" s="276">
        <v>0</v>
      </c>
      <c r="E20" s="272">
        <f t="shared" si="2"/>
        <v>1</v>
      </c>
      <c r="F20" s="273"/>
      <c r="G20" s="238"/>
      <c r="H20" s="273"/>
      <c r="I20" s="273"/>
      <c r="J20" s="273"/>
    </row>
    <row r="21" spans="1:10" ht="15" customHeight="1">
      <c r="A21" s="275" t="s">
        <v>3667</v>
      </c>
      <c r="B21" s="276">
        <v>2</v>
      </c>
      <c r="C21" s="276"/>
      <c r="D21" s="276"/>
      <c r="E21" s="249">
        <v>2</v>
      </c>
      <c r="F21" s="273"/>
      <c r="G21" s="238"/>
      <c r="H21" s="273"/>
      <c r="I21" s="273"/>
      <c r="J21" s="273"/>
    </row>
    <row r="22" spans="1:10" s="274" customFormat="1" ht="27" customHeight="1">
      <c r="A22" s="271" t="s">
        <v>3499</v>
      </c>
      <c r="B22" s="272">
        <f>SUM(B23:B33)</f>
        <v>120</v>
      </c>
      <c r="C22" s="272">
        <f t="shared" ref="C22:D22" si="3">SUM(C23:C33)</f>
        <v>1</v>
      </c>
      <c r="D22" s="272">
        <f t="shared" si="3"/>
        <v>1</v>
      </c>
      <c r="E22" s="272">
        <f>SUM(E23:E34)</f>
        <v>123</v>
      </c>
      <c r="F22" s="273"/>
      <c r="G22" s="238"/>
      <c r="H22" s="273"/>
      <c r="I22" s="273"/>
      <c r="J22" s="273"/>
    </row>
    <row r="23" spans="1:10" ht="15" customHeight="1">
      <c r="A23" s="275" t="s">
        <v>3247</v>
      </c>
      <c r="B23" s="276">
        <v>2</v>
      </c>
      <c r="C23" s="276">
        <v>0</v>
      </c>
      <c r="D23" s="276">
        <v>0</v>
      </c>
      <c r="E23" s="272">
        <f t="shared" ref="E23" si="4">SUM(B23:D23)</f>
        <v>2</v>
      </c>
      <c r="F23" s="273"/>
      <c r="G23" s="238"/>
      <c r="H23" s="273"/>
      <c r="I23" s="273"/>
      <c r="J23" s="273"/>
    </row>
    <row r="24" spans="1:10" ht="15" customHeight="1">
      <c r="A24" s="275" t="s">
        <v>3248</v>
      </c>
      <c r="B24" s="276">
        <v>16</v>
      </c>
      <c r="C24" s="276">
        <v>0</v>
      </c>
      <c r="D24" s="276">
        <v>0</v>
      </c>
      <c r="E24" s="272">
        <f t="shared" ref="E24:E34" si="5">SUM(B24:D24)</f>
        <v>16</v>
      </c>
      <c r="F24" s="273"/>
      <c r="G24" s="238"/>
      <c r="H24" s="273"/>
      <c r="I24" s="273"/>
      <c r="J24" s="273"/>
    </row>
    <row r="25" spans="1:10" ht="16.5" customHeight="1">
      <c r="A25" s="275" t="s">
        <v>3249</v>
      </c>
      <c r="B25" s="276">
        <v>11</v>
      </c>
      <c r="C25" s="276">
        <v>0</v>
      </c>
      <c r="D25" s="276">
        <v>0</v>
      </c>
      <c r="E25" s="272">
        <f t="shared" si="5"/>
        <v>11</v>
      </c>
      <c r="F25" s="273"/>
      <c r="G25" s="238"/>
      <c r="H25" s="273"/>
      <c r="I25" s="273"/>
      <c r="J25" s="273"/>
    </row>
    <row r="26" spans="1:10" ht="15" customHeight="1">
      <c r="A26" s="275" t="s">
        <v>3250</v>
      </c>
      <c r="B26" s="276">
        <v>14</v>
      </c>
      <c r="C26" s="276">
        <v>0</v>
      </c>
      <c r="D26" s="276">
        <v>0</v>
      </c>
      <c r="E26" s="272">
        <f t="shared" si="5"/>
        <v>14</v>
      </c>
      <c r="F26" s="273"/>
      <c r="G26" s="238"/>
      <c r="H26" s="273"/>
      <c r="I26" s="273"/>
      <c r="J26" s="273"/>
    </row>
    <row r="27" spans="1:10" ht="15" customHeight="1">
      <c r="A27" s="275" t="s">
        <v>3251</v>
      </c>
      <c r="B27" s="276">
        <v>15</v>
      </c>
      <c r="C27" s="276">
        <v>0</v>
      </c>
      <c r="D27" s="276">
        <v>0</v>
      </c>
      <c r="E27" s="272">
        <f t="shared" si="5"/>
        <v>15</v>
      </c>
      <c r="F27" s="273"/>
      <c r="G27" s="238"/>
      <c r="H27" s="273"/>
      <c r="I27" s="273"/>
      <c r="J27" s="273"/>
    </row>
    <row r="28" spans="1:10" ht="15" customHeight="1">
      <c r="A28" s="275" t="s">
        <v>3252</v>
      </c>
      <c r="B28" s="276">
        <v>11</v>
      </c>
      <c r="C28" s="276">
        <v>0</v>
      </c>
      <c r="D28" s="276">
        <v>0</v>
      </c>
      <c r="E28" s="272">
        <f t="shared" si="5"/>
        <v>11</v>
      </c>
      <c r="F28" s="273"/>
      <c r="G28" s="238"/>
      <c r="H28" s="273"/>
      <c r="I28" s="273"/>
      <c r="J28" s="273"/>
    </row>
    <row r="29" spans="1:10" ht="15" customHeight="1">
      <c r="A29" s="275" t="s">
        <v>3253</v>
      </c>
      <c r="B29" s="276">
        <v>22</v>
      </c>
      <c r="C29" s="276">
        <v>0</v>
      </c>
      <c r="D29" s="276">
        <v>0</v>
      </c>
      <c r="E29" s="272">
        <f t="shared" si="5"/>
        <v>22</v>
      </c>
      <c r="F29" s="273"/>
      <c r="G29" s="238"/>
      <c r="H29" s="273"/>
      <c r="I29" s="273"/>
      <c r="J29" s="273"/>
    </row>
    <row r="30" spans="1:10" ht="15" customHeight="1">
      <c r="A30" s="275" t="s">
        <v>3254</v>
      </c>
      <c r="B30" s="276">
        <v>13</v>
      </c>
      <c r="C30" s="276">
        <v>1</v>
      </c>
      <c r="D30" s="276">
        <v>0</v>
      </c>
      <c r="E30" s="272">
        <f t="shared" si="5"/>
        <v>14</v>
      </c>
      <c r="F30" s="273"/>
      <c r="G30" s="238"/>
      <c r="H30" s="273"/>
      <c r="I30" s="273"/>
      <c r="J30" s="273"/>
    </row>
    <row r="31" spans="1:10" ht="15" customHeight="1">
      <c r="A31" s="275" t="s">
        <v>3255</v>
      </c>
      <c r="B31" s="276">
        <v>9</v>
      </c>
      <c r="C31" s="276">
        <v>0</v>
      </c>
      <c r="D31" s="276">
        <v>1</v>
      </c>
      <c r="E31" s="272">
        <f t="shared" si="5"/>
        <v>10</v>
      </c>
      <c r="G31" s="238"/>
    </row>
    <row r="32" spans="1:10" ht="15" customHeight="1">
      <c r="A32" s="275" t="s">
        <v>3256</v>
      </c>
      <c r="B32" s="276">
        <v>7</v>
      </c>
      <c r="C32" s="276">
        <v>0</v>
      </c>
      <c r="D32" s="276">
        <v>0</v>
      </c>
      <c r="E32" s="272">
        <f t="shared" si="5"/>
        <v>7</v>
      </c>
      <c r="G32" s="238"/>
    </row>
    <row r="33" spans="1:10" ht="15" customHeight="1">
      <c r="A33" s="275" t="s">
        <v>3428</v>
      </c>
      <c r="B33" s="276"/>
      <c r="C33" s="276"/>
      <c r="D33" s="276"/>
      <c r="E33" s="272">
        <f t="shared" si="5"/>
        <v>0</v>
      </c>
      <c r="G33" s="238"/>
    </row>
    <row r="34" spans="1:10" ht="15" customHeight="1">
      <c r="A34" s="275" t="s">
        <v>3667</v>
      </c>
      <c r="B34" s="276">
        <v>1</v>
      </c>
      <c r="C34" s="276">
        <v>0</v>
      </c>
      <c r="D34" s="276">
        <v>0</v>
      </c>
      <c r="E34" s="272">
        <f t="shared" si="5"/>
        <v>1</v>
      </c>
      <c r="G34" s="238"/>
    </row>
    <row r="35" spans="1:10" s="274" customFormat="1" ht="27" customHeight="1">
      <c r="A35" s="271" t="s">
        <v>52</v>
      </c>
      <c r="B35" s="272">
        <f>SUM(B36:B47)</f>
        <v>139</v>
      </c>
      <c r="C35" s="272">
        <f>SUM(C37:C47)</f>
        <v>0</v>
      </c>
      <c r="D35" s="272">
        <f>SUM(D37:D47)</f>
        <v>0</v>
      </c>
      <c r="E35" s="272">
        <f>SUM(B35:D35)</f>
        <v>139</v>
      </c>
      <c r="F35" s="273"/>
      <c r="G35" s="238"/>
      <c r="H35" s="273"/>
      <c r="I35" s="273"/>
      <c r="J35" s="273"/>
    </row>
    <row r="36" spans="1:10" ht="15" customHeight="1">
      <c r="A36" s="275" t="s">
        <v>3247</v>
      </c>
      <c r="B36" s="277">
        <f>B10-B23</f>
        <v>1</v>
      </c>
      <c r="C36" s="277">
        <f t="shared" ref="C36:D36" si="6">C10-C23</f>
        <v>0</v>
      </c>
      <c r="D36" s="277">
        <f t="shared" si="6"/>
        <v>0</v>
      </c>
      <c r="E36" s="272">
        <f t="shared" ref="E36" si="7">E10-E23</f>
        <v>1</v>
      </c>
      <c r="F36" s="273"/>
      <c r="G36" s="238"/>
      <c r="H36" s="273"/>
      <c r="I36" s="273"/>
      <c r="J36" s="273"/>
    </row>
    <row r="37" spans="1:10" ht="15" customHeight="1">
      <c r="A37" s="275" t="s">
        <v>3248</v>
      </c>
      <c r="B37" s="277">
        <f t="shared" ref="B37:D47" si="8">B11-B24</f>
        <v>5</v>
      </c>
      <c r="C37" s="277">
        <f t="shared" si="8"/>
        <v>0</v>
      </c>
      <c r="D37" s="277">
        <f t="shared" si="8"/>
        <v>0</v>
      </c>
      <c r="E37" s="272">
        <f t="shared" ref="E37:E47" si="9">E11-E24</f>
        <v>5</v>
      </c>
      <c r="F37" s="273"/>
      <c r="G37" s="238"/>
      <c r="H37" s="273"/>
      <c r="I37" s="273"/>
      <c r="J37" s="273"/>
    </row>
    <row r="38" spans="1:10" ht="15" customHeight="1">
      <c r="A38" s="275" t="s">
        <v>3249</v>
      </c>
      <c r="B38" s="277">
        <f t="shared" si="8"/>
        <v>14</v>
      </c>
      <c r="C38" s="277">
        <f t="shared" si="8"/>
        <v>0</v>
      </c>
      <c r="D38" s="277">
        <f t="shared" si="8"/>
        <v>0</v>
      </c>
      <c r="E38" s="272">
        <f t="shared" si="9"/>
        <v>14</v>
      </c>
      <c r="F38" s="273"/>
      <c r="G38" s="238"/>
      <c r="H38" s="273"/>
      <c r="I38" s="273"/>
      <c r="J38" s="273"/>
    </row>
    <row r="39" spans="1:10" ht="15" customHeight="1">
      <c r="A39" s="275" t="s">
        <v>3250</v>
      </c>
      <c r="B39" s="277">
        <f t="shared" si="8"/>
        <v>12</v>
      </c>
      <c r="C39" s="277">
        <f t="shared" si="8"/>
        <v>0</v>
      </c>
      <c r="D39" s="277">
        <f t="shared" si="8"/>
        <v>0</v>
      </c>
      <c r="E39" s="272">
        <f t="shared" si="9"/>
        <v>12</v>
      </c>
      <c r="F39" s="273"/>
      <c r="G39" s="238"/>
      <c r="H39" s="273"/>
      <c r="I39" s="273"/>
      <c r="J39" s="273"/>
    </row>
    <row r="40" spans="1:10" ht="15" customHeight="1">
      <c r="A40" s="275" t="s">
        <v>3251</v>
      </c>
      <c r="B40" s="277">
        <f t="shared" si="8"/>
        <v>18</v>
      </c>
      <c r="C40" s="277">
        <f t="shared" si="8"/>
        <v>0</v>
      </c>
      <c r="D40" s="277">
        <f t="shared" si="8"/>
        <v>0</v>
      </c>
      <c r="E40" s="272">
        <f t="shared" si="9"/>
        <v>18</v>
      </c>
      <c r="F40" s="273"/>
      <c r="G40" s="238"/>
      <c r="H40" s="273"/>
      <c r="I40" s="273"/>
      <c r="J40" s="273"/>
    </row>
    <row r="41" spans="1:10" ht="15" customHeight="1">
      <c r="A41" s="275" t="s">
        <v>3252</v>
      </c>
      <c r="B41" s="277">
        <f t="shared" si="8"/>
        <v>19</v>
      </c>
      <c r="C41" s="277">
        <f t="shared" si="8"/>
        <v>0</v>
      </c>
      <c r="D41" s="277">
        <f t="shared" si="8"/>
        <v>0</v>
      </c>
      <c r="E41" s="272">
        <f t="shared" si="9"/>
        <v>19</v>
      </c>
      <c r="F41" s="273"/>
      <c r="G41" s="238"/>
      <c r="H41" s="273"/>
      <c r="I41" s="273"/>
      <c r="J41" s="273"/>
    </row>
    <row r="42" spans="1:10" ht="15" customHeight="1">
      <c r="A42" s="275" t="s">
        <v>3253</v>
      </c>
      <c r="B42" s="277">
        <f t="shared" si="8"/>
        <v>20</v>
      </c>
      <c r="C42" s="277">
        <f t="shared" si="8"/>
        <v>0</v>
      </c>
      <c r="D42" s="277">
        <f t="shared" si="8"/>
        <v>0</v>
      </c>
      <c r="E42" s="272">
        <f t="shared" si="9"/>
        <v>20</v>
      </c>
      <c r="F42" s="273"/>
      <c r="G42" s="238"/>
      <c r="H42" s="273"/>
      <c r="I42" s="273"/>
      <c r="J42" s="273"/>
    </row>
    <row r="43" spans="1:10" ht="15" customHeight="1">
      <c r="A43" s="275" t="s">
        <v>3254</v>
      </c>
      <c r="B43" s="277">
        <f t="shared" si="8"/>
        <v>13</v>
      </c>
      <c r="C43" s="277">
        <f t="shared" si="8"/>
        <v>0</v>
      </c>
      <c r="D43" s="277">
        <f t="shared" si="8"/>
        <v>0</v>
      </c>
      <c r="E43" s="272">
        <f t="shared" si="9"/>
        <v>13</v>
      </c>
      <c r="F43" s="273"/>
      <c r="G43" s="238"/>
      <c r="H43" s="273"/>
      <c r="I43" s="273"/>
      <c r="J43" s="273"/>
    </row>
    <row r="44" spans="1:10" ht="15" customHeight="1">
      <c r="A44" s="275" t="s">
        <v>3255</v>
      </c>
      <c r="B44" s="277">
        <f t="shared" si="8"/>
        <v>24</v>
      </c>
      <c r="C44" s="277">
        <f t="shared" si="8"/>
        <v>0</v>
      </c>
      <c r="D44" s="277">
        <f t="shared" si="8"/>
        <v>0</v>
      </c>
      <c r="E44" s="272">
        <f t="shared" si="9"/>
        <v>24</v>
      </c>
      <c r="F44" s="273"/>
      <c r="G44" s="273"/>
      <c r="H44" s="273"/>
      <c r="I44" s="273"/>
      <c r="J44" s="273"/>
    </row>
    <row r="45" spans="1:10" ht="15" customHeight="1">
      <c r="A45" s="275" t="s">
        <v>3256</v>
      </c>
      <c r="B45" s="277">
        <f t="shared" si="8"/>
        <v>11</v>
      </c>
      <c r="C45" s="277">
        <f t="shared" si="8"/>
        <v>0</v>
      </c>
      <c r="D45" s="277">
        <f t="shared" si="8"/>
        <v>0</v>
      </c>
      <c r="E45" s="272">
        <f t="shared" si="9"/>
        <v>11</v>
      </c>
      <c r="F45" s="273"/>
      <c r="G45" s="273"/>
      <c r="H45" s="273"/>
      <c r="I45" s="273"/>
      <c r="J45" s="273"/>
    </row>
    <row r="46" spans="1:10" ht="15" customHeight="1">
      <c r="A46" s="275" t="s">
        <v>3428</v>
      </c>
      <c r="B46" s="277">
        <f t="shared" si="8"/>
        <v>1</v>
      </c>
      <c r="C46" s="277">
        <f t="shared" si="8"/>
        <v>0</v>
      </c>
      <c r="D46" s="277">
        <f t="shared" si="8"/>
        <v>0</v>
      </c>
      <c r="E46" s="272">
        <f t="shared" si="9"/>
        <v>1</v>
      </c>
      <c r="F46" s="273"/>
      <c r="G46" s="273"/>
      <c r="H46" s="273"/>
      <c r="I46" s="273"/>
      <c r="J46" s="273"/>
    </row>
    <row r="47" spans="1:10" ht="15" customHeight="1">
      <c r="A47" s="275" t="s">
        <v>3667</v>
      </c>
      <c r="B47" s="277">
        <f t="shared" si="8"/>
        <v>1</v>
      </c>
      <c r="C47" s="277">
        <f t="shared" si="8"/>
        <v>0</v>
      </c>
      <c r="D47" s="277">
        <f t="shared" si="8"/>
        <v>0</v>
      </c>
      <c r="E47" s="272">
        <f t="shared" si="9"/>
        <v>1</v>
      </c>
      <c r="F47" s="273"/>
      <c r="G47" s="273"/>
      <c r="H47" s="273"/>
      <c r="I47" s="273"/>
      <c r="J47" s="273"/>
    </row>
    <row r="48" spans="1:10">
      <c r="A48" s="254"/>
      <c r="B48" s="254"/>
      <c r="C48" s="254"/>
      <c r="D48" s="254"/>
      <c r="E48" s="279"/>
    </row>
    <row r="49" spans="5:5">
      <c r="E49" s="279"/>
    </row>
    <row r="50" spans="5:5">
      <c r="E50" s="279"/>
    </row>
    <row r="51" spans="5:5">
      <c r="E51" s="279"/>
    </row>
    <row r="52" spans="5:5">
      <c r="E52" s="279"/>
    </row>
    <row r="53" spans="5:5">
      <c r="E53" s="279"/>
    </row>
    <row r="54" spans="5:5">
      <c r="E54" s="279"/>
    </row>
    <row r="55" spans="5:5">
      <c r="E55" s="279"/>
    </row>
    <row r="56" spans="5:5">
      <c r="E56" s="279"/>
    </row>
    <row r="57" spans="5:5">
      <c r="E57" s="279"/>
    </row>
    <row r="58" spans="5:5">
      <c r="E58" s="279"/>
    </row>
    <row r="59" spans="5:5">
      <c r="E59" s="279"/>
    </row>
    <row r="60" spans="5:5">
      <c r="E60" s="279"/>
    </row>
    <row r="61" spans="5:5">
      <c r="E61" s="279"/>
    </row>
    <row r="62" spans="5:5">
      <c r="E62" s="279"/>
    </row>
    <row r="63" spans="5:5">
      <c r="E63" s="279"/>
    </row>
    <row r="64" spans="5:5">
      <c r="E64" s="279"/>
    </row>
    <row r="65" spans="5:5">
      <c r="E65" s="279"/>
    </row>
    <row r="66" spans="5:5">
      <c r="E66" s="279"/>
    </row>
    <row r="67" spans="5:5">
      <c r="E67" s="279"/>
    </row>
    <row r="68" spans="5:5">
      <c r="E68" s="279"/>
    </row>
    <row r="69" spans="5:5">
      <c r="E69" s="279"/>
    </row>
    <row r="70" spans="5:5">
      <c r="E70" s="279"/>
    </row>
    <row r="71" spans="5:5">
      <c r="E71" s="279"/>
    </row>
    <row r="72" spans="5:5">
      <c r="E72" s="279"/>
    </row>
    <row r="73" spans="5:5">
      <c r="E73" s="279"/>
    </row>
    <row r="74" spans="5:5">
      <c r="E74" s="279"/>
    </row>
    <row r="75" spans="5:5">
      <c r="E75" s="279"/>
    </row>
    <row r="76" spans="5:5">
      <c r="E76" s="279"/>
    </row>
    <row r="77" spans="5:5">
      <c r="E77" s="279"/>
    </row>
    <row r="78" spans="5:5">
      <c r="E78" s="279"/>
    </row>
    <row r="79" spans="5:5">
      <c r="E79" s="279"/>
    </row>
    <row r="80" spans="5:5">
      <c r="E80" s="279"/>
    </row>
    <row r="81" spans="5:5">
      <c r="E81" s="279"/>
    </row>
    <row r="82" spans="5:5">
      <c r="E82" s="279"/>
    </row>
    <row r="83" spans="5:5">
      <c r="E83" s="279"/>
    </row>
    <row r="84" spans="5:5">
      <c r="E84" s="279"/>
    </row>
    <row r="85" spans="5:5">
      <c r="E85" s="279"/>
    </row>
    <row r="86" spans="5:5">
      <c r="E86" s="280"/>
    </row>
    <row r="87" spans="5:5">
      <c r="E87" s="281"/>
    </row>
    <row r="89" spans="5:5">
      <c r="E89" s="282"/>
    </row>
  </sheetData>
  <mergeCells count="4">
    <mergeCell ref="A1:D1"/>
    <mergeCell ref="A7:A8"/>
    <mergeCell ref="B7:D7"/>
    <mergeCell ref="A6:B6"/>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topLeftCell="A16" zoomScaleNormal="100" workbookViewId="0">
      <selection activeCell="B30" sqref="B30:E30"/>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27" t="s">
        <v>33</v>
      </c>
      <c r="B1" s="340"/>
      <c r="C1" s="340"/>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4" t="s">
        <v>3668</v>
      </c>
      <c r="B6" s="9"/>
      <c r="C6" s="9"/>
    </row>
    <row r="7" spans="1:9" s="78" customFormat="1" ht="21.75" customHeight="1">
      <c r="A7" s="51"/>
      <c r="B7" s="352"/>
      <c r="C7" s="352"/>
      <c r="D7" s="352"/>
      <c r="E7" s="109"/>
    </row>
    <row r="8" spans="1:9" s="78" customFormat="1" ht="21.75" customHeight="1">
      <c r="A8" s="52"/>
      <c r="B8" s="45" t="s">
        <v>35</v>
      </c>
      <c r="C8" s="45" t="s">
        <v>36</v>
      </c>
      <c r="D8" s="45" t="s">
        <v>37</v>
      </c>
      <c r="E8" s="45" t="s">
        <v>38</v>
      </c>
    </row>
    <row r="9" spans="1:9" s="8" customFormat="1" ht="26.25" customHeight="1">
      <c r="A9" s="54" t="s">
        <v>38</v>
      </c>
      <c r="B9" s="138">
        <f>SUM(B11:B26)</f>
        <v>2738</v>
      </c>
      <c r="C9" s="138">
        <f>SUM(C11:C26)</f>
        <v>27</v>
      </c>
      <c r="D9" s="138">
        <f>SUM(D11:D26)</f>
        <v>4</v>
      </c>
      <c r="E9" s="138">
        <f>SUM(B9:D9)</f>
        <v>2769</v>
      </c>
      <c r="F9" s="10"/>
    </row>
    <row r="10" spans="1:9" s="8" customFormat="1" ht="9" customHeight="1">
      <c r="A10" s="53"/>
      <c r="B10" s="138"/>
      <c r="C10" s="138"/>
      <c r="D10" s="138"/>
      <c r="E10" s="138"/>
      <c r="F10" s="10"/>
    </row>
    <row r="11" spans="1:9" s="8" customFormat="1" ht="14.4" customHeight="1">
      <c r="A11" s="202" t="s">
        <v>1625</v>
      </c>
      <c r="B11" s="286">
        <v>14</v>
      </c>
      <c r="C11" s="286">
        <v>1</v>
      </c>
      <c r="D11" s="287">
        <v>1</v>
      </c>
      <c r="E11" s="216">
        <f t="shared" ref="E11:E27" si="0">SUM(B11:D11)</f>
        <v>16</v>
      </c>
      <c r="F11" s="215"/>
      <c r="G11" s="215"/>
      <c r="H11" s="215"/>
      <c r="I11" s="215"/>
    </row>
    <row r="12" spans="1:9" s="8" customFormat="1" ht="14.4" customHeight="1">
      <c r="A12" s="202" t="s">
        <v>1626</v>
      </c>
      <c r="B12" s="286">
        <v>80</v>
      </c>
      <c r="C12" s="286">
        <v>0</v>
      </c>
      <c r="D12" s="287">
        <v>0</v>
      </c>
      <c r="E12" s="216">
        <f t="shared" si="0"/>
        <v>80</v>
      </c>
      <c r="F12" s="215"/>
      <c r="G12" s="215"/>
      <c r="H12" s="215"/>
      <c r="I12" s="215"/>
    </row>
    <row r="13" spans="1:9" s="8" customFormat="1" ht="14.4" customHeight="1">
      <c r="A13" s="202" t="s">
        <v>1627</v>
      </c>
      <c r="B13" s="286">
        <v>15</v>
      </c>
      <c r="C13" s="286">
        <v>1</v>
      </c>
      <c r="D13" s="287">
        <v>0</v>
      </c>
      <c r="E13" s="216">
        <f t="shared" si="0"/>
        <v>16</v>
      </c>
      <c r="F13" s="215"/>
      <c r="G13" s="215"/>
      <c r="H13" s="215"/>
      <c r="I13" s="215"/>
    </row>
    <row r="14" spans="1:9" s="8" customFormat="1" ht="14.4" customHeight="1">
      <c r="A14" s="202" t="s">
        <v>1628</v>
      </c>
      <c r="B14" s="286">
        <v>117</v>
      </c>
      <c r="C14" s="286">
        <v>0</v>
      </c>
      <c r="D14" s="287">
        <v>0</v>
      </c>
      <c r="E14" s="216">
        <f t="shared" si="0"/>
        <v>117</v>
      </c>
      <c r="F14" s="215"/>
      <c r="G14" s="215"/>
      <c r="H14" s="215"/>
      <c r="I14" s="215"/>
    </row>
    <row r="15" spans="1:9" s="8" customFormat="1" ht="14.4" customHeight="1">
      <c r="A15" s="202" t="s">
        <v>1629</v>
      </c>
      <c r="B15" s="286">
        <v>26</v>
      </c>
      <c r="C15" s="286">
        <v>0</v>
      </c>
      <c r="D15" s="287">
        <v>0</v>
      </c>
      <c r="E15" s="216">
        <f t="shared" si="0"/>
        <v>26</v>
      </c>
      <c r="F15" s="215"/>
      <c r="G15" s="215"/>
      <c r="H15" s="215"/>
      <c r="I15" s="215"/>
    </row>
    <row r="16" spans="1:9" s="8" customFormat="1" ht="14.4" customHeight="1">
      <c r="A16" s="202" t="s">
        <v>1630</v>
      </c>
      <c r="B16" s="286">
        <v>22</v>
      </c>
      <c r="C16" s="286">
        <v>0</v>
      </c>
      <c r="D16" s="287">
        <v>0</v>
      </c>
      <c r="E16" s="216">
        <f t="shared" si="0"/>
        <v>22</v>
      </c>
      <c r="F16" s="215"/>
      <c r="G16" s="215"/>
      <c r="H16" s="215"/>
      <c r="I16" s="215"/>
    </row>
    <row r="17" spans="1:9" s="8" customFormat="1" ht="14.4" customHeight="1">
      <c r="A17" s="202" t="s">
        <v>1631</v>
      </c>
      <c r="B17" s="286">
        <v>211</v>
      </c>
      <c r="C17" s="286">
        <v>0</v>
      </c>
      <c r="D17" s="287">
        <v>0</v>
      </c>
      <c r="E17" s="216">
        <f t="shared" si="0"/>
        <v>211</v>
      </c>
      <c r="F17" s="215"/>
      <c r="G17" s="215"/>
      <c r="H17" s="215"/>
      <c r="I17" s="215"/>
    </row>
    <row r="18" spans="1:9" s="8" customFormat="1" ht="14.4" customHeight="1">
      <c r="A18" s="202" t="s">
        <v>1632</v>
      </c>
      <c r="B18" s="286">
        <v>225</v>
      </c>
      <c r="C18" s="286">
        <v>0</v>
      </c>
      <c r="D18" s="287">
        <v>0</v>
      </c>
      <c r="E18" s="216">
        <f t="shared" si="0"/>
        <v>225</v>
      </c>
      <c r="F18" s="215"/>
      <c r="G18" s="215"/>
      <c r="H18" s="215"/>
      <c r="I18" s="215"/>
    </row>
    <row r="19" spans="1:9" s="8" customFormat="1" ht="14.4" customHeight="1">
      <c r="A19" s="202" t="s">
        <v>1633</v>
      </c>
      <c r="B19" s="286">
        <v>38</v>
      </c>
      <c r="C19" s="286">
        <v>1</v>
      </c>
      <c r="D19" s="287">
        <v>0</v>
      </c>
      <c r="E19" s="216">
        <f t="shared" si="0"/>
        <v>39</v>
      </c>
      <c r="F19" s="215"/>
      <c r="G19" s="215"/>
      <c r="H19" s="215"/>
      <c r="I19" s="215"/>
    </row>
    <row r="20" spans="1:9" s="8" customFormat="1" ht="14.4" customHeight="1">
      <c r="A20" s="202" t="s">
        <v>1634</v>
      </c>
      <c r="B20" s="286">
        <v>79</v>
      </c>
      <c r="C20" s="286">
        <v>1</v>
      </c>
      <c r="D20" s="287">
        <v>0</v>
      </c>
      <c r="E20" s="216">
        <f t="shared" si="0"/>
        <v>80</v>
      </c>
      <c r="F20" s="215"/>
      <c r="G20" s="215"/>
      <c r="H20" s="215"/>
      <c r="I20" s="215"/>
    </row>
    <row r="21" spans="1:9" s="8" customFormat="1" ht="14.4" customHeight="1">
      <c r="A21" s="202" t="s">
        <v>1635</v>
      </c>
      <c r="B21" s="286">
        <v>280</v>
      </c>
      <c r="C21" s="286">
        <v>6</v>
      </c>
      <c r="D21" s="287">
        <v>0</v>
      </c>
      <c r="E21" s="216">
        <f t="shared" si="0"/>
        <v>286</v>
      </c>
      <c r="F21" s="215"/>
      <c r="G21" s="215"/>
      <c r="H21" s="215"/>
      <c r="I21" s="215"/>
    </row>
    <row r="22" spans="1:9" s="8" customFormat="1" ht="14.4" customHeight="1">
      <c r="A22" s="202" t="s">
        <v>1636</v>
      </c>
      <c r="B22" s="286">
        <v>563</v>
      </c>
      <c r="C22" s="286">
        <v>5</v>
      </c>
      <c r="D22" s="287">
        <v>0</v>
      </c>
      <c r="E22" s="216">
        <f t="shared" si="0"/>
        <v>568</v>
      </c>
      <c r="F22" s="215"/>
      <c r="G22" s="215"/>
      <c r="H22" s="215"/>
      <c r="I22" s="215"/>
    </row>
    <row r="23" spans="1:9" s="8" customFormat="1" ht="14.4" customHeight="1">
      <c r="A23" s="202" t="s">
        <v>1637</v>
      </c>
      <c r="B23" s="286">
        <v>207</v>
      </c>
      <c r="C23" s="286">
        <v>2</v>
      </c>
      <c r="D23" s="287">
        <v>0</v>
      </c>
      <c r="E23" s="216">
        <f t="shared" si="0"/>
        <v>209</v>
      </c>
      <c r="F23" s="215"/>
      <c r="G23" s="215"/>
      <c r="H23" s="215"/>
      <c r="I23" s="215"/>
    </row>
    <row r="24" spans="1:9" s="8" customFormat="1" ht="14.4" customHeight="1">
      <c r="A24" s="202" t="s">
        <v>1638</v>
      </c>
      <c r="B24" s="286">
        <v>186</v>
      </c>
      <c r="C24" s="286">
        <v>3</v>
      </c>
      <c r="D24" s="287">
        <v>2</v>
      </c>
      <c r="E24" s="216">
        <f t="shared" si="0"/>
        <v>191</v>
      </c>
      <c r="F24" s="215"/>
      <c r="G24" s="215"/>
      <c r="H24" s="215"/>
      <c r="I24" s="215"/>
    </row>
    <row r="25" spans="1:9" s="8" customFormat="1" ht="14.4" customHeight="1">
      <c r="A25" s="202" t="s">
        <v>1639</v>
      </c>
      <c r="B25" s="286">
        <v>189</v>
      </c>
      <c r="C25" s="286">
        <v>2</v>
      </c>
      <c r="D25" s="287">
        <v>1</v>
      </c>
      <c r="E25" s="216">
        <f t="shared" si="0"/>
        <v>192</v>
      </c>
      <c r="F25" s="215"/>
      <c r="G25" s="215"/>
      <c r="H25" s="215"/>
      <c r="I25" s="215"/>
    </row>
    <row r="26" spans="1:9" s="8" customFormat="1" ht="30" customHeight="1">
      <c r="A26" s="283" t="s">
        <v>1640</v>
      </c>
      <c r="B26" s="286">
        <v>486</v>
      </c>
      <c r="C26" s="286">
        <v>5</v>
      </c>
      <c r="D26" s="284">
        <v>0</v>
      </c>
      <c r="E26" s="285">
        <f t="shared" si="0"/>
        <v>491</v>
      </c>
      <c r="F26" s="215"/>
      <c r="G26" s="215"/>
      <c r="H26" s="215"/>
      <c r="I26" s="215"/>
    </row>
    <row r="27" spans="1:9" s="8" customFormat="1" ht="14.4" customHeight="1">
      <c r="A27" s="202" t="s">
        <v>3583</v>
      </c>
      <c r="B27" s="286">
        <v>0</v>
      </c>
      <c r="C27" s="286">
        <v>0</v>
      </c>
      <c r="D27" s="286">
        <v>0</v>
      </c>
      <c r="E27" s="285">
        <f t="shared" si="0"/>
        <v>0</v>
      </c>
      <c r="F27" s="215"/>
      <c r="G27" s="215"/>
      <c r="H27" s="215"/>
      <c r="I27" s="215"/>
    </row>
    <row r="28" spans="1:9" ht="9" customHeight="1">
      <c r="A28" s="64"/>
    </row>
    <row r="29" spans="1:9" ht="12.75" customHeight="1">
      <c r="A29" s="351"/>
      <c r="B29" s="351"/>
      <c r="C29" s="351"/>
      <c r="D29" s="351"/>
      <c r="E29" s="351"/>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8" topLeftCell="A9" activePane="bottomLeft" state="frozen"/>
      <selection pane="bottomLeft" activeCell="F10" sqref="F10"/>
    </sheetView>
  </sheetViews>
  <sheetFormatPr baseColWidth="10" defaultColWidth="11.44140625" defaultRowHeight="24.75" customHeight="1"/>
  <cols>
    <col min="1" max="1" width="66.44140625" style="240" customWidth="1"/>
    <col min="2" max="2" width="10.5546875" style="240" customWidth="1"/>
    <col min="3" max="5" width="9.6640625" style="240" customWidth="1"/>
    <col min="6" max="6" width="15.109375" style="240" customWidth="1"/>
    <col min="7" max="9" width="11.44140625" style="240"/>
    <col min="10" max="10" width="2.109375" style="240" customWidth="1"/>
    <col min="11" max="16384" width="11.44140625" style="240"/>
  </cols>
  <sheetData>
    <row r="1" spans="1:10" s="254" customFormat="1" ht="15.75" customHeight="1">
      <c r="A1" s="343" t="s">
        <v>33</v>
      </c>
      <c r="B1" s="345"/>
      <c r="C1" s="345"/>
      <c r="D1" s="288"/>
      <c r="E1" s="288"/>
      <c r="F1" s="289" t="s">
        <v>102</v>
      </c>
    </row>
    <row r="2" spans="1:10" s="254" customFormat="1" ht="5.25" customHeight="1">
      <c r="A2" s="255"/>
      <c r="B2" s="253"/>
      <c r="C2" s="253"/>
      <c r="D2" s="253"/>
      <c r="E2" s="253"/>
    </row>
    <row r="3" spans="1:10" s="290" customFormat="1" ht="15" customHeight="1">
      <c r="A3" s="256" t="s">
        <v>95</v>
      </c>
      <c r="B3" s="256"/>
      <c r="C3" s="256"/>
      <c r="D3" s="256"/>
      <c r="E3" s="256"/>
    </row>
    <row r="4" spans="1:10" s="290" customFormat="1" ht="15" customHeight="1">
      <c r="A4" s="259" t="s">
        <v>13</v>
      </c>
      <c r="B4" s="260"/>
      <c r="C4" s="260"/>
      <c r="D4" s="260"/>
      <c r="E4" s="260"/>
      <c r="F4" s="291"/>
    </row>
    <row r="5" spans="1:10" s="292" customFormat="1" ht="6" customHeight="1">
      <c r="A5" s="263"/>
      <c r="B5" s="264"/>
      <c r="C5" s="264"/>
      <c r="D5" s="264"/>
      <c r="E5" s="264"/>
    </row>
    <row r="6" spans="1:10" s="268" customFormat="1" ht="15" customHeight="1" thickBot="1">
      <c r="A6" s="293" t="s">
        <v>3668</v>
      </c>
      <c r="B6" s="267"/>
      <c r="C6" s="267"/>
    </row>
    <row r="7" spans="1:10" s="290" customFormat="1" ht="21.75" customHeight="1">
      <c r="A7" s="294"/>
      <c r="B7" s="348"/>
      <c r="C7" s="348"/>
      <c r="D7" s="348"/>
      <c r="E7" s="269"/>
    </row>
    <row r="8" spans="1:10" s="290" customFormat="1" ht="21.75" customHeight="1">
      <c r="A8" s="295"/>
      <c r="B8" s="270" t="s">
        <v>35</v>
      </c>
      <c r="C8" s="270" t="s">
        <v>36</v>
      </c>
      <c r="D8" s="270" t="s">
        <v>37</v>
      </c>
      <c r="E8" s="270" t="s">
        <v>38</v>
      </c>
    </row>
    <row r="9" spans="1:10" s="268" customFormat="1" ht="26.25" customHeight="1">
      <c r="A9" s="296" t="s">
        <v>38</v>
      </c>
      <c r="B9" s="297">
        <f>SUM(B10:B25)</f>
        <v>260</v>
      </c>
      <c r="C9" s="297">
        <f>SUM(C11:C25)</f>
        <v>1</v>
      </c>
      <c r="D9" s="297">
        <f>SUM(D11:D25)</f>
        <v>1</v>
      </c>
      <c r="E9" s="297">
        <f>SUM(B9:D9)</f>
        <v>262</v>
      </c>
      <c r="F9" s="298"/>
    </row>
    <row r="10" spans="1:10" s="268" customFormat="1" ht="15.6" customHeight="1">
      <c r="A10" s="299" t="s">
        <v>1625</v>
      </c>
      <c r="B10" s="300">
        <v>7</v>
      </c>
      <c r="C10" s="300">
        <v>0</v>
      </c>
      <c r="D10" s="300">
        <v>0</v>
      </c>
      <c r="E10" s="301">
        <f t="shared" ref="E10:E25" si="0">SUM(B10:D10)</f>
        <v>7</v>
      </c>
      <c r="F10" s="240"/>
      <c r="G10" s="240"/>
      <c r="H10" s="240"/>
      <c r="I10" s="240"/>
    </row>
    <row r="11" spans="1:10" s="268" customFormat="1" ht="15.6" customHeight="1">
      <c r="A11" s="299" t="s">
        <v>1626</v>
      </c>
      <c r="B11" s="300">
        <v>18</v>
      </c>
      <c r="C11" s="300">
        <v>0</v>
      </c>
      <c r="D11" s="300">
        <v>0</v>
      </c>
      <c r="E11" s="301">
        <f t="shared" si="0"/>
        <v>18</v>
      </c>
      <c r="F11" s="238"/>
      <c r="G11" s="238"/>
      <c r="H11" s="238"/>
      <c r="I11" s="238"/>
      <c r="J11" s="238"/>
    </row>
    <row r="12" spans="1:10" s="268" customFormat="1" ht="15.6" customHeight="1">
      <c r="A12" s="299" t="s">
        <v>1627</v>
      </c>
      <c r="B12" s="300">
        <v>3</v>
      </c>
      <c r="C12" s="300">
        <v>0</v>
      </c>
      <c r="D12" s="300">
        <v>0</v>
      </c>
      <c r="E12" s="301">
        <f t="shared" si="0"/>
        <v>3</v>
      </c>
      <c r="F12" s="238"/>
      <c r="G12" s="238"/>
      <c r="H12" s="238"/>
      <c r="I12" s="238"/>
      <c r="J12" s="238"/>
    </row>
    <row r="13" spans="1:10" s="268" customFormat="1" ht="15.6" customHeight="1">
      <c r="A13" s="299" t="s">
        <v>1628</v>
      </c>
      <c r="B13" s="300">
        <v>9</v>
      </c>
      <c r="C13" s="300">
        <v>0</v>
      </c>
      <c r="D13" s="300">
        <v>0</v>
      </c>
      <c r="E13" s="301">
        <f t="shared" si="0"/>
        <v>9</v>
      </c>
      <c r="F13" s="238"/>
      <c r="G13" s="238"/>
      <c r="H13" s="238"/>
      <c r="I13" s="238"/>
      <c r="J13" s="238"/>
    </row>
    <row r="14" spans="1:10" s="268" customFormat="1" ht="15.6" customHeight="1">
      <c r="A14" s="299" t="s">
        <v>1629</v>
      </c>
      <c r="B14" s="300">
        <v>12</v>
      </c>
      <c r="C14" s="300">
        <v>0</v>
      </c>
      <c r="D14" s="300">
        <v>0</v>
      </c>
      <c r="E14" s="301">
        <f t="shared" si="0"/>
        <v>12</v>
      </c>
      <c r="F14" s="238"/>
      <c r="G14" s="238"/>
      <c r="H14" s="238"/>
      <c r="I14" s="238"/>
      <c r="J14" s="238"/>
    </row>
    <row r="15" spans="1:10" s="268" customFormat="1" ht="15.6" customHeight="1">
      <c r="A15" s="299" t="s">
        <v>1630</v>
      </c>
      <c r="B15" s="300">
        <v>7</v>
      </c>
      <c r="C15" s="300">
        <v>0</v>
      </c>
      <c r="D15" s="300">
        <v>0</v>
      </c>
      <c r="E15" s="301">
        <f t="shared" si="0"/>
        <v>7</v>
      </c>
      <c r="F15" s="238"/>
      <c r="G15" s="238"/>
      <c r="H15" s="238"/>
      <c r="I15" s="238"/>
      <c r="J15" s="238"/>
    </row>
    <row r="16" spans="1:10" s="268" customFormat="1" ht="15.6" customHeight="1">
      <c r="A16" s="299" t="s">
        <v>1631</v>
      </c>
      <c r="B16" s="300">
        <v>33</v>
      </c>
      <c r="C16" s="300">
        <v>0</v>
      </c>
      <c r="D16" s="300">
        <v>0</v>
      </c>
      <c r="E16" s="301">
        <f t="shared" si="0"/>
        <v>33</v>
      </c>
      <c r="F16" s="238"/>
      <c r="G16" s="238"/>
      <c r="H16" s="238"/>
      <c r="I16" s="238"/>
      <c r="J16" s="238"/>
    </row>
    <row r="17" spans="1:10" s="268" customFormat="1" ht="15.6" customHeight="1">
      <c r="A17" s="299" t="s">
        <v>1632</v>
      </c>
      <c r="B17" s="300">
        <v>29</v>
      </c>
      <c r="C17" s="300">
        <v>0</v>
      </c>
      <c r="D17" s="300">
        <v>0</v>
      </c>
      <c r="E17" s="301">
        <f t="shared" si="0"/>
        <v>29</v>
      </c>
      <c r="F17" s="238"/>
      <c r="G17" s="238"/>
      <c r="H17" s="238"/>
      <c r="I17" s="238"/>
      <c r="J17" s="238"/>
    </row>
    <row r="18" spans="1:10" s="268" customFormat="1" ht="15.6" customHeight="1">
      <c r="A18" s="299" t="s">
        <v>1633</v>
      </c>
      <c r="B18" s="300">
        <v>4</v>
      </c>
      <c r="C18" s="300">
        <v>0</v>
      </c>
      <c r="D18" s="300">
        <v>0</v>
      </c>
      <c r="E18" s="301">
        <f t="shared" si="0"/>
        <v>4</v>
      </c>
      <c r="F18" s="238"/>
      <c r="G18" s="238"/>
      <c r="H18" s="238"/>
      <c r="I18" s="238"/>
      <c r="J18" s="238"/>
    </row>
    <row r="19" spans="1:10" s="268" customFormat="1" ht="15.6" customHeight="1">
      <c r="A19" s="299" t="s">
        <v>1634</v>
      </c>
      <c r="B19" s="300">
        <v>3</v>
      </c>
      <c r="C19" s="300">
        <v>0</v>
      </c>
      <c r="D19" s="300">
        <v>0</v>
      </c>
      <c r="E19" s="301">
        <f t="shared" si="0"/>
        <v>3</v>
      </c>
      <c r="F19" s="238"/>
      <c r="G19" s="238"/>
      <c r="H19" s="238"/>
      <c r="I19" s="238"/>
      <c r="J19" s="238"/>
    </row>
    <row r="20" spans="1:10" s="268" customFormat="1" ht="15.6" customHeight="1">
      <c r="A20" s="299" t="s">
        <v>1635</v>
      </c>
      <c r="B20" s="300">
        <v>8</v>
      </c>
      <c r="C20" s="300">
        <v>0</v>
      </c>
      <c r="D20" s="300">
        <v>0</v>
      </c>
      <c r="E20" s="301">
        <f t="shared" si="0"/>
        <v>8</v>
      </c>
      <c r="F20" s="238"/>
      <c r="G20" s="238"/>
      <c r="H20" s="238"/>
      <c r="I20" s="238"/>
      <c r="J20" s="238"/>
    </row>
    <row r="21" spans="1:10" s="268" customFormat="1" ht="15.6" customHeight="1">
      <c r="A21" s="299" t="s">
        <v>1636</v>
      </c>
      <c r="B21" s="300">
        <v>56</v>
      </c>
      <c r="C21" s="300">
        <v>0</v>
      </c>
      <c r="D21" s="300">
        <v>1</v>
      </c>
      <c r="E21" s="301">
        <f t="shared" si="0"/>
        <v>57</v>
      </c>
      <c r="F21" s="238"/>
      <c r="G21" s="238"/>
      <c r="H21" s="238"/>
      <c r="I21" s="238"/>
      <c r="J21" s="238"/>
    </row>
    <row r="22" spans="1:10" s="268" customFormat="1" ht="15.6" customHeight="1">
      <c r="A22" s="299" t="s">
        <v>1637</v>
      </c>
      <c r="B22" s="300">
        <v>16</v>
      </c>
      <c r="C22" s="300">
        <v>0</v>
      </c>
      <c r="D22" s="300">
        <v>0</v>
      </c>
      <c r="E22" s="301">
        <f t="shared" si="0"/>
        <v>16</v>
      </c>
      <c r="F22" s="238"/>
      <c r="G22" s="238"/>
      <c r="H22" s="238"/>
      <c r="I22" s="238"/>
      <c r="J22" s="238"/>
    </row>
    <row r="23" spans="1:10" s="268" customFormat="1" ht="15.6" customHeight="1">
      <c r="A23" s="299" t="s">
        <v>1638</v>
      </c>
      <c r="B23" s="300">
        <v>3</v>
      </c>
      <c r="C23" s="300">
        <v>0</v>
      </c>
      <c r="D23" s="300">
        <v>0</v>
      </c>
      <c r="E23" s="301">
        <f t="shared" si="0"/>
        <v>3</v>
      </c>
      <c r="F23" s="238"/>
      <c r="G23" s="238"/>
      <c r="H23" s="238"/>
      <c r="I23" s="238"/>
      <c r="J23" s="238"/>
    </row>
    <row r="24" spans="1:10" s="268" customFormat="1" ht="15.6" customHeight="1">
      <c r="A24" s="299" t="s">
        <v>1639</v>
      </c>
      <c r="B24" s="300">
        <v>23</v>
      </c>
      <c r="C24" s="300">
        <v>0</v>
      </c>
      <c r="D24" s="300">
        <v>0</v>
      </c>
      <c r="E24" s="301">
        <f t="shared" si="0"/>
        <v>23</v>
      </c>
      <c r="F24" s="238"/>
      <c r="G24" s="238"/>
      <c r="H24" s="238"/>
      <c r="I24" s="238"/>
      <c r="J24" s="238"/>
    </row>
    <row r="25" spans="1:10" s="268" customFormat="1" ht="15.6" customHeight="1">
      <c r="A25" s="299" t="s">
        <v>1640</v>
      </c>
      <c r="B25" s="300">
        <v>29</v>
      </c>
      <c r="C25" s="300">
        <v>1</v>
      </c>
      <c r="D25" s="300">
        <v>0</v>
      </c>
      <c r="E25" s="301">
        <f t="shared" si="0"/>
        <v>30</v>
      </c>
      <c r="F25" s="302"/>
      <c r="G25" s="240"/>
      <c r="H25" s="240"/>
      <c r="I25" s="240"/>
    </row>
    <row r="26" spans="1:10" ht="30" customHeight="1">
      <c r="A26" s="353" t="s">
        <v>20</v>
      </c>
      <c r="B26" s="353">
        <v>0</v>
      </c>
      <c r="C26" s="353">
        <v>0</v>
      </c>
      <c r="D26" s="353"/>
      <c r="E26" s="353"/>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78"/>
  <sheetViews>
    <sheetView zoomScaleNormal="100" workbookViewId="0">
      <pane ySplit="8" topLeftCell="A45" activePane="bottomLeft" state="frozen"/>
      <selection activeCell="J32" sqref="J32"/>
      <selection pane="bottomLeft" activeCell="B15" sqref="B15:E15"/>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27" t="s">
        <v>33</v>
      </c>
      <c r="B1" s="340"/>
      <c r="C1" s="340"/>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35" t="s">
        <v>3668</v>
      </c>
      <c r="B6" s="336"/>
      <c r="C6" s="9"/>
      <c r="D6" s="9"/>
      <c r="E6" s="9"/>
    </row>
    <row r="7" spans="1:6" s="67" customFormat="1" ht="21.75" customHeight="1">
      <c r="A7" s="337"/>
      <c r="B7" s="339"/>
      <c r="C7" s="339"/>
      <c r="D7" s="339"/>
      <c r="E7" s="44"/>
    </row>
    <row r="8" spans="1:6" s="67" customFormat="1" ht="21.75" customHeight="1">
      <c r="A8" s="338"/>
      <c r="B8" s="45" t="s">
        <v>35</v>
      </c>
      <c r="C8" s="45" t="s">
        <v>36</v>
      </c>
      <c r="D8" s="45" t="s">
        <v>37</v>
      </c>
      <c r="E8" s="45" t="s">
        <v>38</v>
      </c>
    </row>
    <row r="9" spans="1:6" s="8" customFormat="1" ht="21" customHeight="1">
      <c r="A9" s="54" t="s">
        <v>38</v>
      </c>
      <c r="B9" s="285">
        <f>SUM(B12:B14)</f>
        <v>2738</v>
      </c>
      <c r="C9" s="285">
        <f>SUM(C12:C14)</f>
        <v>27</v>
      </c>
      <c r="D9" s="285">
        <f>SUM(D12:D14)</f>
        <v>4</v>
      </c>
      <c r="E9" s="285">
        <f>SUM(B9:D9)</f>
        <v>2769</v>
      </c>
      <c r="F9" s="10"/>
    </row>
    <row r="10" spans="1:6" s="8" customFormat="1" ht="9" customHeight="1">
      <c r="A10" s="54"/>
      <c r="B10" s="285"/>
      <c r="C10" s="285"/>
      <c r="D10" s="285"/>
      <c r="E10" s="285"/>
      <c r="F10" s="10"/>
    </row>
    <row r="11" spans="1:6" s="8" customFormat="1" ht="12" customHeight="1">
      <c r="A11" s="54" t="s">
        <v>0</v>
      </c>
      <c r="B11" s="319"/>
      <c r="C11" s="319"/>
      <c r="D11" s="319"/>
      <c r="E11" s="319"/>
    </row>
    <row r="12" spans="1:6" s="8" customFormat="1" ht="12" customHeight="1">
      <c r="A12" s="62" t="s">
        <v>3260</v>
      </c>
      <c r="B12" s="319">
        <v>2472</v>
      </c>
      <c r="C12" s="319">
        <v>19</v>
      </c>
      <c r="D12" s="319">
        <v>2</v>
      </c>
      <c r="E12" s="285">
        <f t="shared" ref="E12:E41" si="0">SUM(B12:D12)</f>
        <v>2493</v>
      </c>
    </row>
    <row r="13" spans="1:6" s="8" customFormat="1" ht="12" customHeight="1">
      <c r="A13" s="62" t="s">
        <v>3261</v>
      </c>
      <c r="B13" s="319">
        <v>127</v>
      </c>
      <c r="C13" s="319">
        <v>3</v>
      </c>
      <c r="D13" s="319">
        <v>2</v>
      </c>
      <c r="E13" s="285">
        <f t="shared" si="0"/>
        <v>132</v>
      </c>
    </row>
    <row r="14" spans="1:6" s="8" customFormat="1" ht="12" customHeight="1">
      <c r="A14" s="62" t="s">
        <v>3262</v>
      </c>
      <c r="B14" s="319">
        <v>139</v>
      </c>
      <c r="C14" s="319">
        <v>5</v>
      </c>
      <c r="D14" s="319">
        <v>0</v>
      </c>
      <c r="E14" s="285">
        <f t="shared" si="0"/>
        <v>144</v>
      </c>
    </row>
    <row r="15" spans="1:6" s="8" customFormat="1" ht="9" customHeight="1">
      <c r="A15" s="62"/>
      <c r="B15" s="319"/>
      <c r="C15" s="319"/>
      <c r="D15" s="319"/>
      <c r="E15" s="319"/>
    </row>
    <row r="16" spans="1:6" s="8" customFormat="1" ht="12" customHeight="1">
      <c r="A16" s="54" t="s">
        <v>1</v>
      </c>
      <c r="B16" s="319"/>
      <c r="C16" s="319"/>
      <c r="D16" s="319"/>
      <c r="E16" s="285"/>
    </row>
    <row r="17" spans="1:6" s="88" customFormat="1" ht="12" customHeight="1">
      <c r="A17" s="81" t="s">
        <v>3504</v>
      </c>
      <c r="B17" s="319">
        <v>5</v>
      </c>
      <c r="C17" s="319">
        <v>0</v>
      </c>
      <c r="D17" s="319">
        <v>0</v>
      </c>
      <c r="E17" s="285">
        <f>SUM(B17:D17)</f>
        <v>5</v>
      </c>
      <c r="F17" s="40"/>
    </row>
    <row r="18" spans="1:6" s="88" customFormat="1" ht="12" customHeight="1">
      <c r="A18" s="81" t="s">
        <v>3378</v>
      </c>
      <c r="B18" s="319">
        <v>985</v>
      </c>
      <c r="C18" s="319">
        <v>12</v>
      </c>
      <c r="D18" s="319">
        <v>0</v>
      </c>
      <c r="E18" s="285">
        <f t="shared" si="0"/>
        <v>997</v>
      </c>
      <c r="F18" s="40"/>
    </row>
    <row r="19" spans="1:6" s="88" customFormat="1" ht="12" customHeight="1">
      <c r="A19" s="81" t="s">
        <v>3379</v>
      </c>
      <c r="B19" s="319">
        <v>87</v>
      </c>
      <c r="C19" s="319">
        <v>1</v>
      </c>
      <c r="D19" s="319">
        <v>0</v>
      </c>
      <c r="E19" s="285">
        <f t="shared" si="0"/>
        <v>88</v>
      </c>
      <c r="F19" s="41"/>
    </row>
    <row r="20" spans="1:6" s="88" customFormat="1" ht="12" customHeight="1">
      <c r="A20" s="81" t="s">
        <v>3380</v>
      </c>
      <c r="B20" s="320">
        <v>240</v>
      </c>
      <c r="C20" s="320">
        <v>1</v>
      </c>
      <c r="D20" s="319">
        <v>0</v>
      </c>
      <c r="E20" s="285">
        <f t="shared" si="0"/>
        <v>241</v>
      </c>
      <c r="F20" s="41"/>
    </row>
    <row r="21" spans="1:6" s="88" customFormat="1" ht="12" customHeight="1">
      <c r="A21" s="81" t="s">
        <v>3381</v>
      </c>
      <c r="B21" s="319">
        <v>31</v>
      </c>
      <c r="C21" s="319">
        <v>1</v>
      </c>
      <c r="D21" s="319">
        <v>0</v>
      </c>
      <c r="E21" s="285">
        <f t="shared" si="0"/>
        <v>32</v>
      </c>
      <c r="F21" s="40"/>
    </row>
    <row r="22" spans="1:6" s="88" customFormat="1" ht="12" customHeight="1">
      <c r="A22" s="81" t="s">
        <v>3382</v>
      </c>
      <c r="B22" s="319">
        <v>180</v>
      </c>
      <c r="C22" s="319">
        <v>2</v>
      </c>
      <c r="D22" s="319">
        <v>0</v>
      </c>
      <c r="E22" s="285">
        <f t="shared" si="0"/>
        <v>182</v>
      </c>
      <c r="F22" s="41"/>
    </row>
    <row r="23" spans="1:6" s="88" customFormat="1" ht="12" customHeight="1">
      <c r="A23" s="81" t="s">
        <v>3383</v>
      </c>
      <c r="B23" s="319">
        <v>51</v>
      </c>
      <c r="C23" s="319">
        <v>1</v>
      </c>
      <c r="D23" s="319">
        <v>0</v>
      </c>
      <c r="E23" s="285">
        <f t="shared" si="0"/>
        <v>52</v>
      </c>
      <c r="F23" s="41"/>
    </row>
    <row r="24" spans="1:6" s="88" customFormat="1" ht="21.6" customHeight="1">
      <c r="A24" s="81" t="s">
        <v>3384</v>
      </c>
      <c r="B24" s="319">
        <v>10</v>
      </c>
      <c r="C24" s="319">
        <v>0</v>
      </c>
      <c r="D24" s="319">
        <v>0</v>
      </c>
      <c r="E24" s="285">
        <f t="shared" si="0"/>
        <v>10</v>
      </c>
      <c r="F24" s="41"/>
    </row>
    <row r="25" spans="1:6" s="88" customFormat="1" ht="12" customHeight="1">
      <c r="A25" s="81" t="s">
        <v>3584</v>
      </c>
      <c r="B25" s="319">
        <v>1</v>
      </c>
      <c r="C25" s="319">
        <v>0</v>
      </c>
      <c r="D25" s="319">
        <v>0</v>
      </c>
      <c r="E25" s="285">
        <f t="shared" si="0"/>
        <v>1</v>
      </c>
      <c r="F25" s="41"/>
    </row>
    <row r="26" spans="1:6" s="88" customFormat="1" ht="12" customHeight="1">
      <c r="A26" s="81" t="s">
        <v>3505</v>
      </c>
      <c r="B26" s="319">
        <v>17</v>
      </c>
      <c r="C26" s="319">
        <v>0</v>
      </c>
      <c r="D26" s="319">
        <v>0</v>
      </c>
      <c r="E26" s="285">
        <f t="shared" si="0"/>
        <v>17</v>
      </c>
      <c r="F26" s="41"/>
    </row>
    <row r="27" spans="1:6" s="88" customFormat="1" ht="12" customHeight="1">
      <c r="A27" s="81" t="s">
        <v>3385</v>
      </c>
      <c r="B27" s="319">
        <v>17</v>
      </c>
      <c r="C27" s="319">
        <v>0</v>
      </c>
      <c r="D27" s="319">
        <v>0</v>
      </c>
      <c r="E27" s="285">
        <f t="shared" si="0"/>
        <v>17</v>
      </c>
      <c r="F27" s="41"/>
    </row>
    <row r="28" spans="1:6" s="88" customFormat="1" ht="12" customHeight="1">
      <c r="A28" s="81" t="s">
        <v>3386</v>
      </c>
      <c r="B28" s="319">
        <v>44</v>
      </c>
      <c r="C28" s="319">
        <v>2</v>
      </c>
      <c r="D28" s="319">
        <v>0</v>
      </c>
      <c r="E28" s="285">
        <f t="shared" si="0"/>
        <v>46</v>
      </c>
      <c r="F28" s="41"/>
    </row>
    <row r="29" spans="1:6" s="88" customFormat="1" ht="12" customHeight="1">
      <c r="A29" s="81" t="s">
        <v>3387</v>
      </c>
      <c r="B29" s="320">
        <v>41</v>
      </c>
      <c r="C29" s="320">
        <v>0</v>
      </c>
      <c r="D29" s="319">
        <v>0</v>
      </c>
      <c r="E29" s="285">
        <f t="shared" si="0"/>
        <v>41</v>
      </c>
      <c r="F29" s="41"/>
    </row>
    <row r="30" spans="1:6" s="15" customFormat="1" ht="12" customHeight="1">
      <c r="A30" s="81" t="s">
        <v>3506</v>
      </c>
      <c r="B30" s="319">
        <v>28</v>
      </c>
      <c r="C30" s="319">
        <v>1</v>
      </c>
      <c r="D30" s="319">
        <v>0</v>
      </c>
      <c r="E30" s="285">
        <f t="shared" si="0"/>
        <v>29</v>
      </c>
      <c r="F30" s="40"/>
    </row>
    <row r="31" spans="1:6" s="15" customFormat="1" ht="12" customHeight="1">
      <c r="A31" s="81" t="s">
        <v>3429</v>
      </c>
      <c r="B31" s="319">
        <v>6</v>
      </c>
      <c r="C31" s="319">
        <v>0</v>
      </c>
      <c r="D31" s="319">
        <v>0</v>
      </c>
      <c r="E31" s="285">
        <f t="shared" si="0"/>
        <v>6</v>
      </c>
      <c r="F31" s="41"/>
    </row>
    <row r="32" spans="1:6" s="15" customFormat="1" ht="12" customHeight="1">
      <c r="A32" s="81" t="s">
        <v>3388</v>
      </c>
      <c r="B32" s="319">
        <v>19</v>
      </c>
      <c r="C32" s="319">
        <v>0</v>
      </c>
      <c r="D32" s="319">
        <v>0</v>
      </c>
      <c r="E32" s="285">
        <f t="shared" si="0"/>
        <v>19</v>
      </c>
      <c r="F32" s="41"/>
    </row>
    <row r="33" spans="1:6" s="15" customFormat="1" ht="12" customHeight="1">
      <c r="A33" s="81" t="s">
        <v>3389</v>
      </c>
      <c r="B33" s="319">
        <v>19</v>
      </c>
      <c r="C33" s="319">
        <v>0</v>
      </c>
      <c r="D33" s="319">
        <v>0</v>
      </c>
      <c r="E33" s="285">
        <f t="shared" si="0"/>
        <v>19</v>
      </c>
      <c r="F33" s="41"/>
    </row>
    <row r="34" spans="1:6" s="15" customFormat="1" ht="12" customHeight="1">
      <c r="A34" s="81" t="s">
        <v>3390</v>
      </c>
      <c r="B34" s="319">
        <v>39</v>
      </c>
      <c r="C34" s="319">
        <v>0</v>
      </c>
      <c r="D34" s="319">
        <v>0</v>
      </c>
      <c r="E34" s="285">
        <f t="shared" si="0"/>
        <v>39</v>
      </c>
      <c r="F34" s="41"/>
    </row>
    <row r="35" spans="1:6" s="15" customFormat="1" ht="12" customHeight="1">
      <c r="A35" s="81" t="s">
        <v>3391</v>
      </c>
      <c r="B35" s="319">
        <v>158</v>
      </c>
      <c r="C35" s="319">
        <v>0</v>
      </c>
      <c r="D35" s="319">
        <v>0</v>
      </c>
      <c r="E35" s="285">
        <f t="shared" si="0"/>
        <v>158</v>
      </c>
      <c r="F35" s="41"/>
    </row>
    <row r="36" spans="1:6" s="15" customFormat="1" ht="19.2" customHeight="1">
      <c r="A36" s="81" t="s">
        <v>3392</v>
      </c>
      <c r="B36" s="319">
        <v>104</v>
      </c>
      <c r="C36" s="319">
        <v>0</v>
      </c>
      <c r="D36" s="319">
        <v>1</v>
      </c>
      <c r="E36" s="285">
        <f t="shared" si="0"/>
        <v>105</v>
      </c>
      <c r="F36" s="41"/>
    </row>
    <row r="37" spans="1:6" s="15" customFormat="1" ht="12" customHeight="1">
      <c r="A37" s="81" t="s">
        <v>3393</v>
      </c>
      <c r="B37" s="319">
        <v>30</v>
      </c>
      <c r="C37" s="319">
        <v>0</v>
      </c>
      <c r="D37" s="319">
        <v>0</v>
      </c>
      <c r="E37" s="285">
        <f t="shared" si="0"/>
        <v>30</v>
      </c>
      <c r="F37" s="41"/>
    </row>
    <row r="38" spans="1:6" s="15" customFormat="1" ht="12" customHeight="1">
      <c r="A38" s="81" t="s">
        <v>3394</v>
      </c>
      <c r="B38" s="320">
        <v>246</v>
      </c>
      <c r="C38" s="320">
        <v>0</v>
      </c>
      <c r="D38" s="319">
        <v>0</v>
      </c>
      <c r="E38" s="285">
        <f t="shared" si="0"/>
        <v>246</v>
      </c>
      <c r="F38" s="41"/>
    </row>
    <row r="39" spans="1:6" s="15" customFormat="1" ht="12" customHeight="1">
      <c r="A39" s="81" t="s">
        <v>3395</v>
      </c>
      <c r="B39" s="319">
        <v>9</v>
      </c>
      <c r="C39" s="319">
        <v>0</v>
      </c>
      <c r="D39" s="319">
        <v>0</v>
      </c>
      <c r="E39" s="285">
        <f t="shared" si="0"/>
        <v>9</v>
      </c>
      <c r="F39" s="40"/>
    </row>
    <row r="40" spans="1:6" s="15" customFormat="1" ht="20.399999999999999" customHeight="1">
      <c r="A40" s="81" t="s">
        <v>3396</v>
      </c>
      <c r="B40" s="319">
        <v>141</v>
      </c>
      <c r="C40" s="319">
        <v>3</v>
      </c>
      <c r="D40" s="319">
        <v>1</v>
      </c>
      <c r="E40" s="285">
        <f t="shared" si="0"/>
        <v>145</v>
      </c>
      <c r="F40" s="41"/>
    </row>
    <row r="41" spans="1:6" s="15" customFormat="1" ht="18" customHeight="1">
      <c r="A41" s="81" t="s">
        <v>3397</v>
      </c>
      <c r="B41" s="319">
        <v>30</v>
      </c>
      <c r="C41" s="319">
        <v>0</v>
      </c>
      <c r="D41" s="319">
        <v>2</v>
      </c>
      <c r="E41" s="285">
        <f t="shared" si="0"/>
        <v>32</v>
      </c>
      <c r="F41" s="41"/>
    </row>
    <row r="42" spans="1:6" s="15" customFormat="1" ht="12.6" customHeight="1">
      <c r="A42" s="81" t="s">
        <v>3586</v>
      </c>
      <c r="B42" s="319">
        <v>1</v>
      </c>
      <c r="C42" s="319">
        <v>0</v>
      </c>
      <c r="D42" s="319">
        <v>0</v>
      </c>
      <c r="E42" s="285">
        <f>SUM(B42:D42)</f>
        <v>1</v>
      </c>
      <c r="F42" s="41"/>
    </row>
    <row r="43" spans="1:6" s="15" customFormat="1" ht="12" customHeight="1">
      <c r="A43" s="81" t="s">
        <v>3430</v>
      </c>
      <c r="B43" s="319">
        <v>9</v>
      </c>
      <c r="C43" s="319">
        <v>0</v>
      </c>
      <c r="D43" s="319">
        <v>0</v>
      </c>
      <c r="E43" s="285">
        <f>SUM(B43:D43)</f>
        <v>9</v>
      </c>
      <c r="F43" s="41"/>
    </row>
    <row r="44" spans="1:6" s="15" customFormat="1" ht="12" customHeight="1">
      <c r="A44" s="81" t="s">
        <v>3398</v>
      </c>
      <c r="B44" s="319">
        <v>73</v>
      </c>
      <c r="C44" s="319">
        <v>1</v>
      </c>
      <c r="D44" s="319">
        <v>0</v>
      </c>
      <c r="E44" s="285">
        <f t="shared" ref="E44:E48" si="1">SUM(B44:D44)</f>
        <v>74</v>
      </c>
      <c r="F44" s="41"/>
    </row>
    <row r="45" spans="1:6" s="15" customFormat="1" ht="12" customHeight="1">
      <c r="A45" s="81" t="s">
        <v>3399</v>
      </c>
      <c r="B45" s="319">
        <v>31</v>
      </c>
      <c r="C45" s="319">
        <v>0</v>
      </c>
      <c r="D45" s="319">
        <v>0</v>
      </c>
      <c r="E45" s="285">
        <f t="shared" si="1"/>
        <v>31</v>
      </c>
      <c r="F45" s="41"/>
    </row>
    <row r="46" spans="1:6" s="15" customFormat="1" ht="12" customHeight="1">
      <c r="A46" s="81" t="s">
        <v>3507</v>
      </c>
      <c r="B46" s="319">
        <v>5</v>
      </c>
      <c r="C46" s="319">
        <v>0</v>
      </c>
      <c r="D46" s="319">
        <v>0</v>
      </c>
      <c r="E46" s="285">
        <f t="shared" si="1"/>
        <v>5</v>
      </c>
      <c r="F46" s="41"/>
    </row>
    <row r="47" spans="1:6" s="15" customFormat="1" ht="12" customHeight="1">
      <c r="A47" s="81" t="s">
        <v>3508</v>
      </c>
      <c r="B47" s="320">
        <v>13</v>
      </c>
      <c r="C47" s="320">
        <v>1</v>
      </c>
      <c r="D47" s="319">
        <v>0</v>
      </c>
      <c r="E47" s="285">
        <f t="shared" si="1"/>
        <v>14</v>
      </c>
      <c r="F47" s="41"/>
    </row>
    <row r="48" spans="1:6" s="15" customFormat="1" ht="12" customHeight="1">
      <c r="A48" s="81" t="s">
        <v>3400</v>
      </c>
      <c r="B48" s="319">
        <v>55</v>
      </c>
      <c r="C48" s="319">
        <v>0</v>
      </c>
      <c r="D48" s="319">
        <v>0</v>
      </c>
      <c r="E48" s="285">
        <f t="shared" si="1"/>
        <v>55</v>
      </c>
      <c r="F48" s="40"/>
    </row>
    <row r="49" spans="1:6" s="15" customFormat="1" ht="12" customHeight="1">
      <c r="A49" s="81" t="s">
        <v>3585</v>
      </c>
      <c r="B49" s="319">
        <v>2</v>
      </c>
      <c r="C49" s="319">
        <v>0</v>
      </c>
      <c r="D49" s="319">
        <v>0</v>
      </c>
      <c r="E49" s="285">
        <f>SUM(B49:D49)</f>
        <v>2</v>
      </c>
      <c r="F49" s="40"/>
    </row>
    <row r="50" spans="1:6" s="15" customFormat="1" ht="12" customHeight="1">
      <c r="A50" s="81" t="s">
        <v>3516</v>
      </c>
      <c r="B50" s="319">
        <v>2</v>
      </c>
      <c r="C50" s="319">
        <v>0</v>
      </c>
      <c r="D50" s="319">
        <v>0</v>
      </c>
      <c r="E50" s="285">
        <f>SUM(B50:D50)</f>
        <v>2</v>
      </c>
      <c r="F50" s="40"/>
    </row>
    <row r="51" spans="1:6" s="15" customFormat="1" ht="12" customHeight="1">
      <c r="A51" s="81"/>
      <c r="B51" s="95"/>
      <c r="C51" s="95"/>
      <c r="D51" s="94"/>
      <c r="E51" s="65"/>
      <c r="F51" s="40"/>
    </row>
    <row r="52" spans="1:6" ht="15" customHeight="1"/>
    <row r="53" spans="1:6" ht="15" customHeight="1"/>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A27" sqref="A27"/>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27" t="s">
        <v>33</v>
      </c>
      <c r="B1" s="340"/>
      <c r="C1" s="340"/>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c r="C7" s="339"/>
      <c r="D7" s="339"/>
      <c r="E7" s="132"/>
    </row>
    <row r="8" spans="1:9" s="67" customFormat="1" ht="21.75" customHeight="1">
      <c r="A8" s="338"/>
      <c r="B8" s="305" t="s">
        <v>35</v>
      </c>
      <c r="C8" s="305" t="s">
        <v>36</v>
      </c>
      <c r="D8" s="305" t="s">
        <v>37</v>
      </c>
      <c r="E8" s="305" t="s">
        <v>38</v>
      </c>
    </row>
    <row r="9" spans="1:9" s="8" customFormat="1" ht="21" customHeight="1">
      <c r="A9" s="306" t="s">
        <v>38</v>
      </c>
      <c r="B9" s="307">
        <f>SUM(B12:B30)</f>
        <v>260</v>
      </c>
      <c r="C9" s="307">
        <f>SUM(C12:C30)</f>
        <v>1</v>
      </c>
      <c r="D9" s="307">
        <f>SUM(D12:D30)</f>
        <v>1</v>
      </c>
      <c r="E9" s="307">
        <f>SUM(E12:E30)</f>
        <v>262</v>
      </c>
      <c r="F9" s="10"/>
    </row>
    <row r="10" spans="1:9" s="8" customFormat="1" ht="9" customHeight="1">
      <c r="A10" s="62"/>
      <c r="B10" s="88"/>
      <c r="C10" s="66"/>
      <c r="D10" s="66"/>
      <c r="E10" s="307"/>
    </row>
    <row r="11" spans="1:9" s="8" customFormat="1" ht="12" customHeight="1">
      <c r="A11" s="306" t="s">
        <v>1</v>
      </c>
      <c r="B11" s="88"/>
      <c r="C11" s="66"/>
      <c r="D11" s="66"/>
      <c r="E11" s="307"/>
    </row>
    <row r="12" spans="1:9" s="88" customFormat="1" ht="15.6" customHeight="1">
      <c r="A12" s="81" t="s">
        <v>3378</v>
      </c>
      <c r="B12" s="96">
        <v>9</v>
      </c>
      <c r="C12" s="96">
        <v>0</v>
      </c>
      <c r="D12" s="96">
        <v>0</v>
      </c>
      <c r="E12" s="307">
        <f t="shared" ref="E12:E18" si="0">SUM(B12:D12)</f>
        <v>9</v>
      </c>
      <c r="F12" s="41"/>
      <c r="G12" s="11"/>
      <c r="H12" s="11"/>
      <c r="I12" s="11"/>
    </row>
    <row r="13" spans="1:9" s="15" customFormat="1" ht="15.6" customHeight="1">
      <c r="A13" s="81" t="s">
        <v>3380</v>
      </c>
      <c r="B13" s="94">
        <v>1</v>
      </c>
      <c r="C13" s="94">
        <v>0</v>
      </c>
      <c r="D13" s="96">
        <v>0</v>
      </c>
      <c r="E13" s="307">
        <f t="shared" si="0"/>
        <v>1</v>
      </c>
      <c r="F13" s="41"/>
      <c r="G13" s="11"/>
      <c r="H13" s="11"/>
      <c r="I13" s="11"/>
    </row>
    <row r="14" spans="1:9" s="15" customFormat="1" ht="15.6" customHeight="1">
      <c r="A14" s="81" t="s">
        <v>3381</v>
      </c>
      <c r="B14" s="94">
        <v>8</v>
      </c>
      <c r="C14" s="94">
        <v>1</v>
      </c>
      <c r="D14" s="96">
        <v>0</v>
      </c>
      <c r="E14" s="307">
        <f t="shared" si="0"/>
        <v>9</v>
      </c>
      <c r="F14" s="41"/>
      <c r="G14" s="11"/>
      <c r="H14" s="11"/>
      <c r="I14" s="11"/>
    </row>
    <row r="15" spans="1:9" s="15" customFormat="1" ht="15.6" customHeight="1">
      <c r="A15" s="81" t="s">
        <v>3505</v>
      </c>
      <c r="B15" s="94">
        <v>1</v>
      </c>
      <c r="C15" s="94">
        <v>0</v>
      </c>
      <c r="D15" s="96">
        <v>0</v>
      </c>
      <c r="E15" s="307">
        <f t="shared" si="0"/>
        <v>1</v>
      </c>
      <c r="F15" s="41"/>
      <c r="G15" s="11"/>
      <c r="H15" s="11"/>
      <c r="I15" s="11"/>
    </row>
    <row r="16" spans="1:9" s="15" customFormat="1" ht="15.6" customHeight="1">
      <c r="A16" s="81" t="s">
        <v>3391</v>
      </c>
      <c r="B16" s="94">
        <v>5</v>
      </c>
      <c r="C16" s="94">
        <v>0</v>
      </c>
      <c r="D16" s="96">
        <v>0</v>
      </c>
      <c r="E16" s="307">
        <f t="shared" si="0"/>
        <v>5</v>
      </c>
      <c r="F16" s="41"/>
      <c r="G16" s="11"/>
      <c r="H16" s="11"/>
      <c r="I16" s="11"/>
    </row>
    <row r="17" spans="1:9" s="15" customFormat="1" ht="15.6" customHeight="1">
      <c r="A17" s="81" t="s">
        <v>3394</v>
      </c>
      <c r="B17" s="94">
        <v>1</v>
      </c>
      <c r="C17" s="94">
        <v>0</v>
      </c>
      <c r="D17" s="96">
        <v>0</v>
      </c>
      <c r="E17" s="307">
        <f t="shared" si="0"/>
        <v>1</v>
      </c>
      <c r="F17" s="41"/>
      <c r="G17" s="11"/>
      <c r="H17" s="11"/>
      <c r="I17" s="11"/>
    </row>
    <row r="18" spans="1:9" s="15" customFormat="1" ht="30" customHeight="1">
      <c r="A18" s="81" t="s">
        <v>3396</v>
      </c>
      <c r="B18" s="94">
        <v>141</v>
      </c>
      <c r="C18" s="94">
        <v>0</v>
      </c>
      <c r="D18" s="96">
        <v>0</v>
      </c>
      <c r="E18" s="65">
        <f t="shared" si="0"/>
        <v>141</v>
      </c>
      <c r="F18" s="41"/>
      <c r="G18" s="11"/>
      <c r="H18" s="11"/>
      <c r="I18" s="11"/>
    </row>
    <row r="19" spans="1:9" s="15" customFormat="1" ht="15.6" customHeight="1">
      <c r="A19" s="81" t="s">
        <v>3397</v>
      </c>
      <c r="B19" s="94">
        <v>69</v>
      </c>
      <c r="C19" s="94">
        <v>0</v>
      </c>
      <c r="D19" s="96">
        <v>0</v>
      </c>
      <c r="E19" s="65">
        <f t="shared" ref="E19:E27" si="1">SUM(B19:D19)</f>
        <v>69</v>
      </c>
      <c r="F19" s="41"/>
      <c r="G19" s="11"/>
      <c r="H19" s="11"/>
      <c r="I19" s="11"/>
    </row>
    <row r="20" spans="1:9" s="15" customFormat="1" ht="15.6" customHeight="1">
      <c r="A20" s="81" t="s">
        <v>3586</v>
      </c>
      <c r="B20" s="94">
        <v>1</v>
      </c>
      <c r="C20" s="94">
        <v>0</v>
      </c>
      <c r="D20" s="96">
        <v>0</v>
      </c>
      <c r="E20" s="65">
        <f t="shared" si="1"/>
        <v>1</v>
      </c>
      <c r="F20" s="41"/>
      <c r="G20" s="11"/>
      <c r="H20" s="11"/>
      <c r="I20" s="11"/>
    </row>
    <row r="21" spans="1:9" s="15" customFormat="1" ht="15.6" customHeight="1">
      <c r="A21" s="81" t="s">
        <v>3430</v>
      </c>
      <c r="B21" s="94">
        <v>7</v>
      </c>
      <c r="C21" s="94">
        <v>0</v>
      </c>
      <c r="D21" s="96">
        <v>0</v>
      </c>
      <c r="E21" s="65">
        <f t="shared" si="1"/>
        <v>7</v>
      </c>
      <c r="F21" s="41"/>
      <c r="G21" s="11"/>
      <c r="H21" s="11"/>
      <c r="I21" s="11"/>
    </row>
    <row r="22" spans="1:9" s="15" customFormat="1" ht="15.6" customHeight="1">
      <c r="A22" s="81" t="s">
        <v>3398</v>
      </c>
      <c r="B22" s="94">
        <v>6</v>
      </c>
      <c r="C22" s="94">
        <v>0</v>
      </c>
      <c r="D22" s="96">
        <v>0</v>
      </c>
      <c r="E22" s="65">
        <f t="shared" si="1"/>
        <v>6</v>
      </c>
      <c r="F22" s="41"/>
      <c r="G22" s="11"/>
      <c r="H22" s="11"/>
      <c r="I22" s="11"/>
    </row>
    <row r="23" spans="1:9" s="15" customFormat="1" ht="15.6" customHeight="1">
      <c r="A23" s="81" t="s">
        <v>3399</v>
      </c>
      <c r="B23" s="94">
        <v>4</v>
      </c>
      <c r="C23" s="94">
        <v>0</v>
      </c>
      <c r="D23" s="96">
        <v>1</v>
      </c>
      <c r="E23" s="65">
        <f t="shared" si="1"/>
        <v>5</v>
      </c>
      <c r="F23" s="41"/>
      <c r="G23" s="11"/>
      <c r="H23" s="11"/>
      <c r="I23" s="11"/>
    </row>
    <row r="24" spans="1:9" s="15" customFormat="1" ht="15.6" customHeight="1">
      <c r="A24" s="81" t="s">
        <v>3507</v>
      </c>
      <c r="B24" s="94">
        <v>1</v>
      </c>
      <c r="C24" s="94">
        <v>0</v>
      </c>
      <c r="D24" s="96">
        <v>0</v>
      </c>
      <c r="E24" s="65">
        <f t="shared" si="1"/>
        <v>1</v>
      </c>
      <c r="F24" s="41"/>
      <c r="G24" s="11"/>
      <c r="H24" s="11"/>
      <c r="I24" s="11"/>
    </row>
    <row r="25" spans="1:9" s="15" customFormat="1" ht="15.6" customHeight="1">
      <c r="A25" s="81" t="s">
        <v>3400</v>
      </c>
      <c r="B25" s="94">
        <v>2</v>
      </c>
      <c r="C25" s="94">
        <v>0</v>
      </c>
      <c r="D25" s="96">
        <v>0</v>
      </c>
      <c r="E25" s="65">
        <f t="shared" si="1"/>
        <v>2</v>
      </c>
      <c r="F25" s="41"/>
      <c r="G25" s="11"/>
      <c r="H25" s="11"/>
      <c r="I25" s="11"/>
    </row>
    <row r="26" spans="1:9" s="15" customFormat="1" ht="15.6" customHeight="1">
      <c r="A26" s="81" t="s">
        <v>3670</v>
      </c>
      <c r="B26" s="94">
        <v>1</v>
      </c>
      <c r="C26" s="94">
        <v>0</v>
      </c>
      <c r="D26" s="96">
        <v>0</v>
      </c>
      <c r="E26" s="65">
        <f t="shared" si="1"/>
        <v>1</v>
      </c>
      <c r="F26" s="41"/>
      <c r="G26" s="11"/>
      <c r="H26" s="11"/>
      <c r="I26" s="11"/>
    </row>
    <row r="27" spans="1:9" s="15" customFormat="1" ht="15.6" customHeight="1">
      <c r="A27" s="81" t="s">
        <v>3264</v>
      </c>
      <c r="B27" s="94">
        <v>3</v>
      </c>
      <c r="C27" s="94">
        <v>0</v>
      </c>
      <c r="D27" s="96">
        <v>0</v>
      </c>
      <c r="E27" s="65">
        <f t="shared" si="1"/>
        <v>3</v>
      </c>
      <c r="F27" s="41"/>
      <c r="G27" s="11"/>
      <c r="H27" s="11"/>
      <c r="I27" s="11"/>
    </row>
    <row r="28" spans="1:9" s="88" customFormat="1" ht="15.6" customHeight="1">
      <c r="A28" s="81"/>
      <c r="B28" s="96"/>
      <c r="C28" s="96"/>
      <c r="D28" s="96"/>
      <c r="E28" s="65"/>
      <c r="F28" s="41"/>
      <c r="G28" s="11"/>
      <c r="H28" s="11"/>
      <c r="I28" s="11"/>
    </row>
    <row r="29" spans="1:9" s="88" customFormat="1" ht="15.6" customHeight="1">
      <c r="A29" s="250"/>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11" sqref="A11:D43"/>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SUM(B11:B59)</f>
        <v>2738</v>
      </c>
      <c r="C9" s="65">
        <f>SUM(C11:C59)</f>
        <v>27</v>
      </c>
      <c r="D9" s="65">
        <f>SUM(D11:D59)</f>
        <v>4</v>
      </c>
      <c r="E9" s="65">
        <f>SUM(E11:E59)</f>
        <v>2769</v>
      </c>
      <c r="F9" s="10"/>
    </row>
    <row r="10" spans="1:9" s="8" customFormat="1" ht="9" customHeight="1">
      <c r="A10" s="62"/>
      <c r="B10" s="66"/>
      <c r="C10" s="66"/>
      <c r="D10" s="66"/>
      <c r="E10" s="65"/>
    </row>
    <row r="11" spans="1:9" s="88" customFormat="1" ht="12" customHeight="1">
      <c r="A11" s="82" t="s">
        <v>3263</v>
      </c>
      <c r="B11" s="97">
        <v>5</v>
      </c>
      <c r="C11" s="97">
        <v>0</v>
      </c>
      <c r="D11" s="97">
        <v>0</v>
      </c>
      <c r="E11" s="65">
        <f t="shared" ref="E11:E43" si="0">SUM(B11:D11)</f>
        <v>5</v>
      </c>
      <c r="F11" s="40"/>
      <c r="G11" s="15"/>
      <c r="H11" s="15"/>
      <c r="I11" s="15"/>
    </row>
    <row r="12" spans="1:9" s="88" customFormat="1" ht="12" customHeight="1">
      <c r="A12" s="82" t="s">
        <v>3486</v>
      </c>
      <c r="B12" s="97">
        <v>13</v>
      </c>
      <c r="C12" s="97">
        <v>0</v>
      </c>
      <c r="D12" s="97">
        <v>0</v>
      </c>
      <c r="E12" s="65">
        <f t="shared" si="0"/>
        <v>13</v>
      </c>
      <c r="F12" s="41"/>
      <c r="G12" s="11"/>
      <c r="H12" s="11"/>
      <c r="I12" s="11"/>
    </row>
    <row r="13" spans="1:9" s="88" customFormat="1" ht="12" customHeight="1">
      <c r="A13" s="82" t="s">
        <v>3487</v>
      </c>
      <c r="B13" s="97">
        <v>52</v>
      </c>
      <c r="C13" s="97">
        <v>0</v>
      </c>
      <c r="D13" s="97">
        <v>0</v>
      </c>
      <c r="E13" s="65">
        <f t="shared" si="0"/>
        <v>52</v>
      </c>
      <c r="F13" s="41"/>
      <c r="G13" s="11"/>
      <c r="H13" s="11"/>
      <c r="I13" s="11"/>
    </row>
    <row r="14" spans="1:9" s="88" customFormat="1" ht="12" customHeight="1">
      <c r="A14" s="82" t="s">
        <v>3488</v>
      </c>
      <c r="B14" s="97">
        <v>55</v>
      </c>
      <c r="C14" s="97">
        <v>2</v>
      </c>
      <c r="D14" s="97">
        <v>0</v>
      </c>
      <c r="E14" s="65">
        <f t="shared" si="0"/>
        <v>57</v>
      </c>
      <c r="F14" s="41"/>
      <c r="G14" s="11"/>
      <c r="H14" s="11"/>
      <c r="I14" s="11"/>
    </row>
    <row r="15" spans="1:9" s="88" customFormat="1" ht="12" customHeight="1">
      <c r="A15" s="82" t="s">
        <v>3401</v>
      </c>
      <c r="B15" s="97">
        <v>55</v>
      </c>
      <c r="C15" s="97">
        <v>0</v>
      </c>
      <c r="D15" s="97">
        <v>0</v>
      </c>
      <c r="E15" s="65">
        <f t="shared" si="0"/>
        <v>55</v>
      </c>
      <c r="F15" s="41"/>
      <c r="G15" s="11"/>
      <c r="H15" s="11"/>
      <c r="I15" s="11"/>
    </row>
    <row r="16" spans="1:9" s="88" customFormat="1" ht="12" customHeight="1">
      <c r="A16" s="82" t="s">
        <v>3489</v>
      </c>
      <c r="B16" s="97">
        <v>278</v>
      </c>
      <c r="C16" s="97">
        <v>5</v>
      </c>
      <c r="D16" s="97">
        <v>1</v>
      </c>
      <c r="E16" s="65">
        <f t="shared" si="0"/>
        <v>284</v>
      </c>
      <c r="F16" s="41"/>
      <c r="G16" s="11"/>
      <c r="H16" s="11"/>
      <c r="I16" s="11"/>
    </row>
    <row r="17" spans="1:9" s="88" customFormat="1" ht="12" customHeight="1">
      <c r="A17" s="82" t="s">
        <v>3490</v>
      </c>
      <c r="B17" s="97">
        <v>83</v>
      </c>
      <c r="C17" s="97">
        <v>0</v>
      </c>
      <c r="D17" s="97">
        <v>0</v>
      </c>
      <c r="E17" s="65">
        <f t="shared" si="0"/>
        <v>83</v>
      </c>
      <c r="F17" s="40"/>
      <c r="G17" s="11"/>
      <c r="H17" s="11"/>
      <c r="I17" s="11"/>
    </row>
    <row r="18" spans="1:9" s="88" customFormat="1" ht="12" customHeight="1">
      <c r="A18" s="82" t="s">
        <v>3491</v>
      </c>
      <c r="B18" s="97">
        <v>20</v>
      </c>
      <c r="C18" s="97">
        <v>0</v>
      </c>
      <c r="D18" s="97">
        <v>0</v>
      </c>
      <c r="E18" s="65">
        <f t="shared" si="0"/>
        <v>20</v>
      </c>
      <c r="F18" s="41"/>
      <c r="G18" s="11"/>
      <c r="H18" s="11"/>
      <c r="I18" s="11"/>
    </row>
    <row r="19" spans="1:9" s="88" customFormat="1" ht="12" customHeight="1">
      <c r="A19" s="82" t="s">
        <v>3587</v>
      </c>
      <c r="B19" s="97">
        <v>75</v>
      </c>
      <c r="C19" s="97">
        <v>3</v>
      </c>
      <c r="D19" s="97">
        <v>2</v>
      </c>
      <c r="E19" s="65">
        <f t="shared" si="0"/>
        <v>80</v>
      </c>
      <c r="F19" s="41"/>
      <c r="G19" s="15"/>
      <c r="H19" s="15"/>
      <c r="I19" s="15"/>
    </row>
    <row r="20" spans="1:9" s="88" customFormat="1" ht="12" customHeight="1">
      <c r="A20" s="82" t="s">
        <v>3588</v>
      </c>
      <c r="B20" s="97">
        <v>12</v>
      </c>
      <c r="C20" s="97">
        <v>0</v>
      </c>
      <c r="D20" s="97">
        <v>0</v>
      </c>
      <c r="E20" s="65">
        <f t="shared" si="0"/>
        <v>12</v>
      </c>
      <c r="F20" s="41"/>
      <c r="G20" s="15"/>
      <c r="H20" s="15"/>
      <c r="I20" s="15"/>
    </row>
    <row r="21" spans="1:9" s="88" customFormat="1" ht="12" customHeight="1">
      <c r="A21" s="82" t="s">
        <v>3402</v>
      </c>
      <c r="B21" s="97">
        <v>5</v>
      </c>
      <c r="C21" s="97">
        <v>0</v>
      </c>
      <c r="D21" s="97">
        <v>0</v>
      </c>
      <c r="E21" s="65">
        <f t="shared" si="0"/>
        <v>5</v>
      </c>
      <c r="F21" s="41"/>
      <c r="G21" s="15"/>
      <c r="H21" s="15"/>
      <c r="I21" s="15"/>
    </row>
    <row r="22" spans="1:9" s="88" customFormat="1" ht="12" customHeight="1">
      <c r="A22" s="82" t="s">
        <v>3431</v>
      </c>
      <c r="B22" s="97">
        <v>7</v>
      </c>
      <c r="C22" s="97">
        <v>1</v>
      </c>
      <c r="D22" s="97">
        <v>0</v>
      </c>
      <c r="E22" s="65">
        <f t="shared" si="0"/>
        <v>8</v>
      </c>
      <c r="F22" s="41"/>
      <c r="G22" s="15"/>
      <c r="H22" s="15"/>
      <c r="I22" s="15"/>
    </row>
    <row r="23" spans="1:9" s="88" customFormat="1" ht="12" customHeight="1">
      <c r="A23" s="82" t="s">
        <v>3589</v>
      </c>
      <c r="B23" s="97">
        <v>552</v>
      </c>
      <c r="C23" s="97">
        <v>5</v>
      </c>
      <c r="D23" s="97">
        <v>0</v>
      </c>
      <c r="E23" s="65">
        <f t="shared" si="0"/>
        <v>557</v>
      </c>
      <c r="F23" s="41"/>
      <c r="G23" s="11"/>
      <c r="H23" s="11"/>
      <c r="I23" s="11"/>
    </row>
    <row r="24" spans="1:9" s="88" customFormat="1" ht="12" customHeight="1">
      <c r="A24" s="82" t="s">
        <v>3492</v>
      </c>
      <c r="B24" s="97">
        <v>33</v>
      </c>
      <c r="C24" s="97">
        <v>0</v>
      </c>
      <c r="D24" s="97">
        <v>0</v>
      </c>
      <c r="E24" s="65">
        <f t="shared" si="0"/>
        <v>33</v>
      </c>
      <c r="F24" s="41"/>
      <c r="G24" s="11"/>
      <c r="H24" s="11"/>
      <c r="I24" s="11"/>
    </row>
    <row r="25" spans="1:9" s="88" customFormat="1" ht="12" customHeight="1">
      <c r="A25" s="82" t="s">
        <v>3493</v>
      </c>
      <c r="B25" s="97">
        <v>59</v>
      </c>
      <c r="C25" s="97">
        <v>0</v>
      </c>
      <c r="D25" s="97">
        <v>0</v>
      </c>
      <c r="E25" s="65">
        <f t="shared" si="0"/>
        <v>59</v>
      </c>
      <c r="F25" s="41"/>
      <c r="G25" s="11"/>
      <c r="H25" s="11"/>
      <c r="I25" s="11"/>
    </row>
    <row r="26" spans="1:9" s="88" customFormat="1" ht="12" customHeight="1">
      <c r="A26" s="82" t="s">
        <v>3590</v>
      </c>
      <c r="B26" s="97">
        <v>5</v>
      </c>
      <c r="C26" s="97">
        <v>0</v>
      </c>
      <c r="D26" s="97">
        <v>0</v>
      </c>
      <c r="E26" s="65">
        <f t="shared" si="0"/>
        <v>5</v>
      </c>
      <c r="F26" s="41"/>
      <c r="G26" s="11"/>
      <c r="H26" s="11"/>
      <c r="I26" s="11"/>
    </row>
    <row r="27" spans="1:9" s="15" customFormat="1" ht="12" customHeight="1">
      <c r="A27" s="82" t="s">
        <v>3494</v>
      </c>
      <c r="B27" s="97">
        <v>18</v>
      </c>
      <c r="C27" s="97">
        <v>0</v>
      </c>
      <c r="D27" s="97">
        <v>0</v>
      </c>
      <c r="E27" s="65">
        <f t="shared" si="0"/>
        <v>18</v>
      </c>
      <c r="F27" s="41"/>
      <c r="G27" s="11"/>
      <c r="H27" s="11"/>
      <c r="I27" s="11"/>
    </row>
    <row r="28" spans="1:9" s="15" customFormat="1" ht="12" customHeight="1">
      <c r="A28" s="82" t="s">
        <v>3495</v>
      </c>
      <c r="B28" s="97">
        <v>20</v>
      </c>
      <c r="C28" s="97">
        <v>0</v>
      </c>
      <c r="D28" s="97">
        <v>1</v>
      </c>
      <c r="E28" s="65">
        <f t="shared" si="0"/>
        <v>21</v>
      </c>
      <c r="F28" s="41"/>
      <c r="G28" s="11"/>
      <c r="H28" s="11"/>
      <c r="I28" s="11"/>
    </row>
    <row r="29" spans="1:9" s="15" customFormat="1" ht="12" customHeight="1">
      <c r="A29" s="81" t="s">
        <v>3496</v>
      </c>
      <c r="B29" s="97">
        <v>11</v>
      </c>
      <c r="C29" s="97">
        <v>0</v>
      </c>
      <c r="D29" s="97">
        <v>0</v>
      </c>
      <c r="E29" s="65">
        <f t="shared" si="0"/>
        <v>11</v>
      </c>
      <c r="F29" s="41"/>
      <c r="G29" s="11"/>
      <c r="H29" s="11"/>
      <c r="I29" s="11"/>
    </row>
    <row r="30" spans="1:9" s="15" customFormat="1" ht="12" customHeight="1">
      <c r="A30" s="82" t="s">
        <v>3497</v>
      </c>
      <c r="B30" s="97">
        <v>62</v>
      </c>
      <c r="C30" s="97">
        <v>0</v>
      </c>
      <c r="D30" s="97">
        <v>0</v>
      </c>
      <c r="E30" s="65">
        <f t="shared" si="0"/>
        <v>62</v>
      </c>
      <c r="F30" s="41"/>
      <c r="G30" s="11"/>
      <c r="H30" s="11"/>
      <c r="I30" s="11"/>
    </row>
    <row r="31" spans="1:9" s="15" customFormat="1" ht="12" customHeight="1">
      <c r="A31" s="82" t="s">
        <v>3591</v>
      </c>
      <c r="B31" s="97">
        <v>146</v>
      </c>
      <c r="C31" s="97">
        <v>1</v>
      </c>
      <c r="D31" s="97">
        <v>0</v>
      </c>
      <c r="E31" s="65">
        <f t="shared" si="0"/>
        <v>147</v>
      </c>
      <c r="F31" s="41"/>
      <c r="G31" s="11"/>
      <c r="H31" s="11"/>
      <c r="I31" s="11"/>
    </row>
    <row r="32" spans="1:9" s="15" customFormat="1" ht="12" customHeight="1">
      <c r="A32" s="82" t="s">
        <v>3592</v>
      </c>
      <c r="B32" s="97">
        <v>58</v>
      </c>
      <c r="C32" s="97">
        <v>1</v>
      </c>
      <c r="D32" s="97">
        <v>0</v>
      </c>
      <c r="E32" s="65">
        <f t="shared" si="0"/>
        <v>59</v>
      </c>
      <c r="F32" s="41"/>
      <c r="G32" s="11"/>
      <c r="H32" s="11"/>
      <c r="I32" s="11"/>
    </row>
    <row r="33" spans="1:9" s="15" customFormat="1" ht="12" customHeight="1">
      <c r="A33" s="82" t="s">
        <v>3593</v>
      </c>
      <c r="B33" s="97">
        <v>77</v>
      </c>
      <c r="C33" s="97">
        <v>0</v>
      </c>
      <c r="D33" s="97">
        <v>0</v>
      </c>
      <c r="E33" s="65">
        <f t="shared" si="0"/>
        <v>77</v>
      </c>
      <c r="F33" s="41"/>
      <c r="G33" s="11"/>
      <c r="H33" s="11"/>
      <c r="I33" s="11"/>
    </row>
    <row r="34" spans="1:9" s="15" customFormat="1" ht="12" customHeight="1">
      <c r="A34" s="82" t="s">
        <v>3498</v>
      </c>
      <c r="B34" s="97">
        <v>12</v>
      </c>
      <c r="C34" s="97">
        <v>0</v>
      </c>
      <c r="D34" s="97">
        <v>0</v>
      </c>
      <c r="E34" s="65">
        <f t="shared" si="0"/>
        <v>12</v>
      </c>
      <c r="F34" s="41"/>
      <c r="G34" s="11"/>
      <c r="H34" s="11"/>
      <c r="I34" s="11"/>
    </row>
    <row r="35" spans="1:9" s="15" customFormat="1" ht="12" customHeight="1">
      <c r="A35" s="82" t="s">
        <v>3594</v>
      </c>
      <c r="B35" s="97">
        <v>568</v>
      </c>
      <c r="C35" s="97">
        <v>4</v>
      </c>
      <c r="D35" s="97">
        <v>0</v>
      </c>
      <c r="E35" s="65">
        <f t="shared" si="0"/>
        <v>572</v>
      </c>
      <c r="F35" s="40"/>
      <c r="G35" s="11"/>
      <c r="H35" s="11"/>
      <c r="I35" s="11"/>
    </row>
    <row r="36" spans="1:9" s="15" customFormat="1" ht="12" customHeight="1">
      <c r="A36" s="82" t="s">
        <v>3403</v>
      </c>
      <c r="B36" s="97">
        <v>28</v>
      </c>
      <c r="C36" s="97">
        <v>0</v>
      </c>
      <c r="D36" s="97">
        <v>0</v>
      </c>
      <c r="E36" s="65">
        <f t="shared" si="0"/>
        <v>28</v>
      </c>
      <c r="F36" s="41"/>
      <c r="G36" s="11"/>
      <c r="H36" s="11"/>
      <c r="I36" s="11"/>
    </row>
    <row r="37" spans="1:9" s="15" customFormat="1" ht="12" customHeight="1">
      <c r="A37" s="82" t="s">
        <v>3595</v>
      </c>
      <c r="B37" s="97">
        <v>9</v>
      </c>
      <c r="C37" s="97">
        <v>0</v>
      </c>
      <c r="D37" s="97">
        <v>0</v>
      </c>
      <c r="E37" s="65">
        <f t="shared" si="0"/>
        <v>9</v>
      </c>
      <c r="F37" s="41"/>
      <c r="G37" s="11"/>
      <c r="H37" s="11"/>
      <c r="I37" s="11"/>
    </row>
    <row r="38" spans="1:9" s="15" customFormat="1" ht="12" customHeight="1">
      <c r="A38" s="82" t="s">
        <v>3596</v>
      </c>
      <c r="B38" s="97">
        <v>2</v>
      </c>
      <c r="C38" s="97">
        <v>0</v>
      </c>
      <c r="D38" s="97">
        <v>0</v>
      </c>
      <c r="E38" s="65">
        <f t="shared" si="0"/>
        <v>2</v>
      </c>
      <c r="F38" s="41"/>
      <c r="G38" s="11"/>
      <c r="H38" s="11"/>
      <c r="I38" s="11"/>
    </row>
    <row r="39" spans="1:9" s="15" customFormat="1" ht="12" customHeight="1">
      <c r="A39" s="82" t="s">
        <v>3597</v>
      </c>
      <c r="B39" s="97">
        <v>23</v>
      </c>
      <c r="C39" s="97">
        <v>0</v>
      </c>
      <c r="D39" s="97">
        <v>0</v>
      </c>
      <c r="E39" s="65">
        <f t="shared" si="0"/>
        <v>23</v>
      </c>
      <c r="F39" s="41"/>
      <c r="G39" s="11"/>
      <c r="H39" s="11"/>
      <c r="I39" s="11"/>
    </row>
    <row r="40" spans="1:9" s="15" customFormat="1" ht="12" customHeight="1">
      <c r="A40" s="82" t="s">
        <v>3404</v>
      </c>
      <c r="B40" s="97">
        <v>211</v>
      </c>
      <c r="C40" s="97">
        <v>2</v>
      </c>
      <c r="D40" s="97">
        <v>0</v>
      </c>
      <c r="E40" s="65">
        <f t="shared" si="0"/>
        <v>213</v>
      </c>
      <c r="F40" s="41"/>
      <c r="G40" s="11"/>
      <c r="H40" s="11"/>
      <c r="I40" s="11"/>
    </row>
    <row r="41" spans="1:9" s="15" customFormat="1" ht="12" customHeight="1">
      <c r="A41" s="82" t="s">
        <v>3405</v>
      </c>
      <c r="B41" s="97">
        <v>31</v>
      </c>
      <c r="C41" s="97">
        <v>0</v>
      </c>
      <c r="D41" s="97">
        <v>0</v>
      </c>
      <c r="E41" s="65">
        <f t="shared" si="0"/>
        <v>31</v>
      </c>
      <c r="F41" s="41"/>
      <c r="G41" s="11"/>
      <c r="H41" s="11"/>
      <c r="I41" s="11"/>
    </row>
    <row r="42" spans="1:9" s="15" customFormat="1" ht="12" customHeight="1">
      <c r="A42" s="82" t="s">
        <v>3598</v>
      </c>
      <c r="B42" s="97">
        <v>140</v>
      </c>
      <c r="C42" s="97">
        <v>1</v>
      </c>
      <c r="D42" s="97">
        <v>0</v>
      </c>
      <c r="E42" s="65">
        <f t="shared" si="0"/>
        <v>141</v>
      </c>
      <c r="F42" s="41"/>
      <c r="G42" s="11"/>
      <c r="H42" s="11"/>
      <c r="I42" s="11"/>
    </row>
    <row r="43" spans="1:9" s="15" customFormat="1" ht="12" customHeight="1">
      <c r="A43" s="82" t="s">
        <v>3599</v>
      </c>
      <c r="B43" s="97">
        <v>13</v>
      </c>
      <c r="C43" s="97">
        <v>2</v>
      </c>
      <c r="D43" s="97">
        <v>0</v>
      </c>
      <c r="E43" s="65">
        <f t="shared" si="0"/>
        <v>15</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21" activePane="bottomLeft" state="frozen"/>
      <selection activeCell="A9" sqref="A9"/>
      <selection pane="bottomLeft" activeCell="A11" sqref="A11:D26"/>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SUM(B11:B26)</f>
        <v>260</v>
      </c>
      <c r="C9" s="65">
        <f>SUM(C11:C26)</f>
        <v>1</v>
      </c>
      <c r="D9" s="65">
        <f>SUM(D11:D26)</f>
        <v>1</v>
      </c>
      <c r="E9" s="65">
        <f>SUM(E11:E26)</f>
        <v>262</v>
      </c>
      <c r="F9" s="10"/>
    </row>
    <row r="10" spans="1:9" s="8" customFormat="1" ht="9" customHeight="1">
      <c r="A10" s="62"/>
      <c r="B10" s="66"/>
      <c r="C10" s="66"/>
      <c r="D10" s="66"/>
      <c r="E10" s="65"/>
    </row>
    <row r="11" spans="1:9" s="88" customFormat="1" ht="12" customHeight="1">
      <c r="A11" s="82" t="s">
        <v>3263</v>
      </c>
      <c r="B11" s="97">
        <v>3</v>
      </c>
      <c r="C11" s="97">
        <v>0</v>
      </c>
      <c r="D11" s="97">
        <v>0</v>
      </c>
      <c r="E11" s="65">
        <f t="shared" ref="E11:E26" si="0">SUM(B11:D11)</f>
        <v>3</v>
      </c>
      <c r="F11" s="40"/>
      <c r="G11" s="15"/>
      <c r="H11" s="15"/>
      <c r="I11" s="15"/>
    </row>
    <row r="12" spans="1:9" s="88" customFormat="1" ht="12" customHeight="1">
      <c r="A12" s="93" t="s">
        <v>3488</v>
      </c>
      <c r="B12" s="97">
        <v>1</v>
      </c>
      <c r="C12" s="97">
        <v>0</v>
      </c>
      <c r="D12" s="97">
        <v>0</v>
      </c>
      <c r="E12" s="65">
        <f t="shared" si="0"/>
        <v>1</v>
      </c>
      <c r="F12" s="41"/>
      <c r="G12" s="15"/>
      <c r="H12" s="15"/>
      <c r="I12" s="15"/>
    </row>
    <row r="13" spans="1:9" s="88" customFormat="1" ht="12" customHeight="1">
      <c r="A13" s="93" t="s">
        <v>3587</v>
      </c>
      <c r="B13" s="97">
        <v>108</v>
      </c>
      <c r="C13" s="97">
        <v>1</v>
      </c>
      <c r="D13" s="97">
        <v>0</v>
      </c>
      <c r="E13" s="65">
        <f t="shared" si="0"/>
        <v>109</v>
      </c>
      <c r="F13" s="41"/>
      <c r="G13" s="15"/>
      <c r="H13" s="15"/>
      <c r="I13" s="15"/>
    </row>
    <row r="14" spans="1:9" s="88" customFormat="1" ht="12" customHeight="1">
      <c r="A14" s="82" t="s">
        <v>3588</v>
      </c>
      <c r="B14" s="97">
        <v>17</v>
      </c>
      <c r="C14" s="97">
        <v>0</v>
      </c>
      <c r="D14" s="97">
        <v>0</v>
      </c>
      <c r="E14" s="65">
        <f t="shared" si="0"/>
        <v>17</v>
      </c>
      <c r="F14" s="41"/>
      <c r="G14" s="15"/>
      <c r="H14" s="15"/>
      <c r="I14" s="15"/>
    </row>
    <row r="15" spans="1:9" s="88" customFormat="1" ht="12" customHeight="1">
      <c r="A15" s="93" t="s">
        <v>3402</v>
      </c>
      <c r="B15" s="97">
        <v>16</v>
      </c>
      <c r="C15" s="97">
        <v>0</v>
      </c>
      <c r="D15" s="97">
        <v>0</v>
      </c>
      <c r="E15" s="65">
        <f t="shared" si="0"/>
        <v>16</v>
      </c>
      <c r="F15" s="41"/>
      <c r="G15" s="15"/>
      <c r="H15" s="15"/>
      <c r="I15" s="15"/>
    </row>
    <row r="16" spans="1:9" s="88" customFormat="1" ht="12" customHeight="1">
      <c r="A16" s="93" t="s">
        <v>3431</v>
      </c>
      <c r="B16" s="97">
        <v>2</v>
      </c>
      <c r="C16" s="97">
        <v>0</v>
      </c>
      <c r="D16" s="97">
        <v>0</v>
      </c>
      <c r="E16" s="65">
        <f t="shared" si="0"/>
        <v>2</v>
      </c>
      <c r="F16" s="41"/>
      <c r="G16" s="15"/>
      <c r="H16" s="15"/>
      <c r="I16" s="15"/>
    </row>
    <row r="17" spans="1:9" s="15" customFormat="1" ht="12" customHeight="1">
      <c r="A17" s="93" t="s">
        <v>3589</v>
      </c>
      <c r="B17" s="97">
        <v>2</v>
      </c>
      <c r="C17" s="97">
        <v>0</v>
      </c>
      <c r="D17" s="97">
        <v>0</v>
      </c>
      <c r="E17" s="65">
        <f t="shared" si="0"/>
        <v>2</v>
      </c>
      <c r="F17" s="41"/>
      <c r="G17" s="11"/>
      <c r="H17" s="11"/>
      <c r="I17" s="11"/>
    </row>
    <row r="18" spans="1:9" s="15" customFormat="1" ht="12" customHeight="1">
      <c r="A18" s="93" t="s">
        <v>3494</v>
      </c>
      <c r="B18" s="97">
        <v>1</v>
      </c>
      <c r="C18" s="97">
        <v>0</v>
      </c>
      <c r="D18" s="97">
        <v>0</v>
      </c>
      <c r="E18" s="65">
        <f t="shared" si="0"/>
        <v>1</v>
      </c>
      <c r="F18" s="40"/>
      <c r="G18" s="11"/>
      <c r="H18" s="11"/>
      <c r="I18" s="11"/>
    </row>
    <row r="19" spans="1:9" s="15" customFormat="1" ht="12" customHeight="1">
      <c r="A19" s="82" t="s">
        <v>3497</v>
      </c>
      <c r="B19" s="97">
        <v>1</v>
      </c>
      <c r="C19" s="97">
        <v>0</v>
      </c>
      <c r="D19" s="97">
        <v>0</v>
      </c>
      <c r="E19" s="65">
        <f t="shared" si="0"/>
        <v>1</v>
      </c>
      <c r="F19" s="41"/>
      <c r="G19" s="11"/>
      <c r="H19" s="11"/>
      <c r="I19" s="11"/>
    </row>
    <row r="20" spans="1:9" s="15" customFormat="1" ht="12" customHeight="1">
      <c r="A20" s="82" t="s">
        <v>3498</v>
      </c>
      <c r="B20" s="97">
        <v>1</v>
      </c>
      <c r="C20" s="97">
        <v>0</v>
      </c>
      <c r="D20" s="97">
        <v>0</v>
      </c>
      <c r="E20" s="65">
        <f t="shared" si="0"/>
        <v>1</v>
      </c>
      <c r="F20" s="41"/>
      <c r="G20" s="11"/>
      <c r="H20" s="11"/>
      <c r="I20" s="11"/>
    </row>
    <row r="21" spans="1:9" s="15" customFormat="1" ht="12" customHeight="1">
      <c r="A21" s="93" t="s">
        <v>3594</v>
      </c>
      <c r="B21" s="251">
        <v>77</v>
      </c>
      <c r="C21" s="251">
        <v>0</v>
      </c>
      <c r="D21" s="251">
        <v>0</v>
      </c>
      <c r="E21" s="65">
        <f t="shared" si="0"/>
        <v>77</v>
      </c>
      <c r="F21" s="40"/>
      <c r="G21" s="11"/>
      <c r="H21" s="11"/>
      <c r="I21" s="11"/>
    </row>
    <row r="22" spans="1:9" s="15" customFormat="1" ht="12" customHeight="1">
      <c r="A22" s="93" t="s">
        <v>3403</v>
      </c>
      <c r="B22" s="251">
        <v>11</v>
      </c>
      <c r="C22" s="251">
        <v>0</v>
      </c>
      <c r="D22" s="251">
        <v>0</v>
      </c>
      <c r="E22" s="65">
        <f t="shared" si="0"/>
        <v>11</v>
      </c>
      <c r="F22" s="40"/>
      <c r="G22" s="11"/>
      <c r="H22" s="11"/>
      <c r="I22" s="11"/>
    </row>
    <row r="23" spans="1:9" s="15" customFormat="1" ht="12" customHeight="1">
      <c r="A23" s="93" t="s">
        <v>3597</v>
      </c>
      <c r="B23" s="251">
        <v>1</v>
      </c>
      <c r="C23" s="251">
        <v>0</v>
      </c>
      <c r="D23" s="251">
        <v>0</v>
      </c>
      <c r="E23" s="65">
        <f t="shared" si="0"/>
        <v>1</v>
      </c>
      <c r="F23" s="40"/>
      <c r="G23" s="11"/>
      <c r="H23" s="11"/>
      <c r="I23" s="11"/>
    </row>
    <row r="24" spans="1:9" s="15" customFormat="1" ht="12" customHeight="1">
      <c r="A24" s="93" t="s">
        <v>3405</v>
      </c>
      <c r="B24" s="251">
        <v>2</v>
      </c>
      <c r="C24" s="251">
        <v>0</v>
      </c>
      <c r="D24" s="251">
        <v>0</v>
      </c>
      <c r="E24" s="65">
        <f t="shared" si="0"/>
        <v>2</v>
      </c>
      <c r="F24" s="40"/>
      <c r="G24" s="11"/>
      <c r="H24" s="11"/>
      <c r="I24" s="11"/>
    </row>
    <row r="25" spans="1:9" s="15" customFormat="1" ht="12" customHeight="1">
      <c r="A25" s="93" t="s">
        <v>3598</v>
      </c>
      <c r="B25" s="251">
        <v>16</v>
      </c>
      <c r="C25" s="251">
        <v>0</v>
      </c>
      <c r="D25" s="251">
        <v>1</v>
      </c>
      <c r="E25" s="65">
        <f t="shared" si="0"/>
        <v>17</v>
      </c>
      <c r="F25" s="40"/>
      <c r="G25" s="11"/>
      <c r="H25" s="11"/>
      <c r="I25" s="11"/>
    </row>
    <row r="26" spans="1:9" s="15" customFormat="1" ht="12" customHeight="1">
      <c r="A26" s="93" t="s">
        <v>3599</v>
      </c>
      <c r="B26" s="251">
        <v>1</v>
      </c>
      <c r="C26" s="251">
        <v>0</v>
      </c>
      <c r="D26" s="251">
        <v>0</v>
      </c>
      <c r="E26" s="65">
        <f t="shared" si="0"/>
        <v>1</v>
      </c>
      <c r="F26" s="40"/>
      <c r="G26" s="11"/>
      <c r="H26" s="11"/>
      <c r="I26" s="11"/>
    </row>
    <row r="27" spans="1:9" ht="15" customHeight="1">
      <c r="E27" s="95"/>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3"/>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21" activePane="bottomLeft" state="frozen"/>
      <selection pane="bottomLeft" activeCell="A28" sqref="A28"/>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83">
        <f>SUM(B11:B56)</f>
        <v>2738</v>
      </c>
      <c r="C9" s="83">
        <f>SUM(C11:C56)</f>
        <v>27</v>
      </c>
      <c r="D9" s="83">
        <f>SUM(D11:D56)</f>
        <v>4</v>
      </c>
      <c r="E9" s="83">
        <f>SUM(E11:E56)</f>
        <v>2769</v>
      </c>
    </row>
    <row r="10" spans="1:9" s="8" customFormat="1" ht="9" customHeight="1">
      <c r="A10" s="62"/>
      <c r="B10" s="84"/>
      <c r="C10" s="84"/>
      <c r="D10" s="84"/>
      <c r="E10" s="65"/>
    </row>
    <row r="11" spans="1:9" s="88" customFormat="1" ht="12" customHeight="1">
      <c r="A11" s="81" t="s">
        <v>3263</v>
      </c>
      <c r="B11" s="96">
        <v>24</v>
      </c>
      <c r="C11" s="96">
        <v>3</v>
      </c>
      <c r="D11" s="96">
        <v>0</v>
      </c>
      <c r="E11" s="83">
        <f t="shared" ref="E11:E47" si="0">SUM(B11:D11)</f>
        <v>27</v>
      </c>
      <c r="F11" s="11"/>
      <c r="G11" s="11"/>
      <c r="H11" s="11"/>
      <c r="I11" s="11"/>
    </row>
    <row r="12" spans="1:9" s="88" customFormat="1" ht="12" customHeight="1">
      <c r="A12" s="81" t="s">
        <v>3600</v>
      </c>
      <c r="B12" s="96">
        <v>1</v>
      </c>
      <c r="C12" s="96">
        <v>0</v>
      </c>
      <c r="D12" s="96">
        <v>0</v>
      </c>
      <c r="E12" s="83">
        <f t="shared" si="0"/>
        <v>1</v>
      </c>
      <c r="F12" s="11"/>
      <c r="G12" s="11"/>
      <c r="H12" s="11"/>
      <c r="I12" s="11"/>
    </row>
    <row r="13" spans="1:9" s="88" customFormat="1" ht="12" customHeight="1">
      <c r="A13" s="81" t="s">
        <v>3601</v>
      </c>
      <c r="B13" s="96">
        <v>2</v>
      </c>
      <c r="C13" s="96">
        <v>0</v>
      </c>
      <c r="D13" s="96">
        <v>0</v>
      </c>
      <c r="E13" s="83">
        <f t="shared" si="0"/>
        <v>2</v>
      </c>
      <c r="F13" s="11"/>
      <c r="G13" s="11"/>
      <c r="H13" s="11"/>
      <c r="I13" s="11"/>
    </row>
    <row r="14" spans="1:9" s="88" customFormat="1" ht="12" customHeight="1">
      <c r="A14" s="81" t="s">
        <v>3509</v>
      </c>
      <c r="B14" s="96">
        <v>2</v>
      </c>
      <c r="C14" s="96">
        <v>1</v>
      </c>
      <c r="D14" s="96">
        <v>0</v>
      </c>
      <c r="E14" s="83">
        <f t="shared" si="0"/>
        <v>3</v>
      </c>
      <c r="F14" s="11"/>
      <c r="G14" s="11"/>
      <c r="H14" s="11"/>
      <c r="I14" s="11"/>
    </row>
    <row r="15" spans="1:9" s="88" customFormat="1" ht="12" customHeight="1">
      <c r="A15" s="81" t="s">
        <v>3602</v>
      </c>
      <c r="B15" s="96">
        <v>2</v>
      </c>
      <c r="C15" s="96">
        <v>0</v>
      </c>
      <c r="D15" s="96">
        <v>0</v>
      </c>
      <c r="E15" s="83">
        <f t="shared" si="0"/>
        <v>2</v>
      </c>
      <c r="F15" s="11"/>
      <c r="G15" s="11"/>
      <c r="H15" s="11"/>
      <c r="I15" s="11"/>
    </row>
    <row r="16" spans="1:9" s="88" customFormat="1" ht="12" customHeight="1">
      <c r="A16" s="81" t="s">
        <v>3265</v>
      </c>
      <c r="B16" s="96">
        <v>21</v>
      </c>
      <c r="C16" s="96">
        <v>1</v>
      </c>
      <c r="D16" s="96">
        <v>0</v>
      </c>
      <c r="E16" s="83">
        <f t="shared" si="0"/>
        <v>22</v>
      </c>
      <c r="F16" s="11"/>
      <c r="G16" s="11"/>
      <c r="H16" s="11"/>
      <c r="I16" s="11"/>
    </row>
    <row r="17" spans="1:9" s="88" customFormat="1" ht="12" customHeight="1">
      <c r="A17" s="81" t="s">
        <v>3603</v>
      </c>
      <c r="B17" s="96">
        <v>5</v>
      </c>
      <c r="C17" s="96">
        <v>0</v>
      </c>
      <c r="D17" s="96">
        <v>0</v>
      </c>
      <c r="E17" s="83">
        <f t="shared" si="0"/>
        <v>5</v>
      </c>
      <c r="F17" s="11"/>
      <c r="G17" s="11"/>
      <c r="H17" s="11"/>
      <c r="I17" s="11"/>
    </row>
    <row r="18" spans="1:9" s="88" customFormat="1" ht="12" customHeight="1">
      <c r="A18" s="81" t="s">
        <v>3604</v>
      </c>
      <c r="B18" s="96">
        <v>23</v>
      </c>
      <c r="C18" s="96">
        <v>0</v>
      </c>
      <c r="D18" s="96">
        <v>0</v>
      </c>
      <c r="E18" s="83">
        <f t="shared" si="0"/>
        <v>23</v>
      </c>
      <c r="F18" s="11"/>
      <c r="G18" s="11"/>
      <c r="H18" s="11"/>
      <c r="I18" s="11"/>
    </row>
    <row r="19" spans="1:9" s="88" customFormat="1" ht="12" customHeight="1">
      <c r="A19" s="81" t="s">
        <v>3605</v>
      </c>
      <c r="B19" s="94">
        <v>1</v>
      </c>
      <c r="C19" s="94">
        <v>0</v>
      </c>
      <c r="D19" s="96">
        <v>0</v>
      </c>
      <c r="E19" s="83">
        <f t="shared" si="0"/>
        <v>1</v>
      </c>
      <c r="F19" s="11"/>
      <c r="G19" s="11"/>
      <c r="H19" s="11"/>
      <c r="I19" s="11"/>
    </row>
    <row r="20" spans="1:9" s="88" customFormat="1" ht="12" customHeight="1">
      <c r="A20" s="81" t="s">
        <v>3606</v>
      </c>
      <c r="B20" s="94">
        <v>88</v>
      </c>
      <c r="C20" s="94">
        <v>1</v>
      </c>
      <c r="D20" s="96">
        <v>0</v>
      </c>
      <c r="E20" s="83">
        <f t="shared" si="0"/>
        <v>89</v>
      </c>
      <c r="F20" s="11"/>
      <c r="G20" s="11"/>
      <c r="H20" s="11"/>
      <c r="I20" s="11"/>
    </row>
    <row r="21" spans="1:9" s="88" customFormat="1" ht="12" customHeight="1">
      <c r="A21" s="81" t="s">
        <v>3517</v>
      </c>
      <c r="B21" s="94">
        <v>5</v>
      </c>
      <c r="C21" s="94">
        <v>0</v>
      </c>
      <c r="D21" s="96">
        <v>0</v>
      </c>
      <c r="E21" s="83">
        <f t="shared" si="0"/>
        <v>5</v>
      </c>
      <c r="F21" s="11"/>
      <c r="G21" s="11"/>
      <c r="H21" s="11"/>
      <c r="I21" s="11"/>
    </row>
    <row r="22" spans="1:9" s="88" customFormat="1" ht="12" customHeight="1">
      <c r="A22" s="81" t="s">
        <v>3459</v>
      </c>
      <c r="B22" s="94">
        <v>14</v>
      </c>
      <c r="C22" s="94">
        <v>0</v>
      </c>
      <c r="D22" s="96">
        <v>0</v>
      </c>
      <c r="E22" s="83">
        <f t="shared" si="0"/>
        <v>14</v>
      </c>
      <c r="F22" s="11"/>
      <c r="G22" s="11"/>
      <c r="H22" s="11"/>
      <c r="I22" s="11"/>
    </row>
    <row r="23" spans="1:9" s="88" customFormat="1" ht="12" customHeight="1">
      <c r="A23" s="81" t="s">
        <v>3266</v>
      </c>
      <c r="B23" s="94">
        <v>26</v>
      </c>
      <c r="C23" s="94">
        <v>2</v>
      </c>
      <c r="D23" s="96">
        <v>0</v>
      </c>
      <c r="E23" s="83">
        <f t="shared" si="0"/>
        <v>28</v>
      </c>
      <c r="F23" s="11"/>
      <c r="G23" s="11"/>
      <c r="H23" s="11"/>
      <c r="I23" s="11"/>
    </row>
    <row r="24" spans="1:9" s="88" customFormat="1" ht="12" customHeight="1">
      <c r="A24" s="81" t="s">
        <v>3607</v>
      </c>
      <c r="B24" s="96">
        <v>37</v>
      </c>
      <c r="C24" s="96">
        <v>0</v>
      </c>
      <c r="D24" s="96">
        <v>0</v>
      </c>
      <c r="E24" s="83">
        <f t="shared" si="0"/>
        <v>37</v>
      </c>
      <c r="F24" s="11"/>
      <c r="G24" s="11"/>
      <c r="H24" s="11"/>
      <c r="I24" s="11"/>
    </row>
    <row r="25" spans="1:9" s="15" customFormat="1" ht="14.4" customHeight="1">
      <c r="A25" s="81" t="s">
        <v>3608</v>
      </c>
      <c r="B25" s="96">
        <v>16</v>
      </c>
      <c r="C25" s="96">
        <v>2</v>
      </c>
      <c r="D25" s="96">
        <v>0</v>
      </c>
      <c r="E25" s="83">
        <f t="shared" si="0"/>
        <v>18</v>
      </c>
      <c r="F25" s="11"/>
      <c r="G25" s="11"/>
      <c r="H25" s="11"/>
      <c r="I25" s="11"/>
    </row>
    <row r="26" spans="1:9" s="15" customFormat="1" ht="14.4" customHeight="1">
      <c r="A26" s="81" t="s">
        <v>3609</v>
      </c>
      <c r="B26" s="96">
        <v>44</v>
      </c>
      <c r="C26" s="96">
        <v>0</v>
      </c>
      <c r="D26" s="96">
        <v>0</v>
      </c>
      <c r="E26" s="83">
        <f t="shared" si="0"/>
        <v>44</v>
      </c>
      <c r="F26" s="11"/>
      <c r="G26" s="11"/>
      <c r="H26" s="11"/>
      <c r="I26" s="11"/>
    </row>
    <row r="27" spans="1:9" s="15" customFormat="1" ht="14.4" customHeight="1">
      <c r="A27" s="81" t="s">
        <v>3267</v>
      </c>
      <c r="B27" s="96">
        <v>24</v>
      </c>
      <c r="C27" s="96">
        <v>1</v>
      </c>
      <c r="D27" s="96">
        <v>0</v>
      </c>
      <c r="E27" s="83">
        <f t="shared" si="0"/>
        <v>25</v>
      </c>
      <c r="F27" s="11"/>
      <c r="G27" s="11"/>
      <c r="H27" s="11"/>
      <c r="I27" s="11"/>
    </row>
    <row r="28" spans="1:9" s="15" customFormat="1" ht="22.2" customHeight="1">
      <c r="A28" s="81" t="s">
        <v>3610</v>
      </c>
      <c r="B28" s="96">
        <v>45</v>
      </c>
      <c r="C28" s="96">
        <v>3</v>
      </c>
      <c r="D28" s="96">
        <v>0</v>
      </c>
      <c r="E28" s="83">
        <f t="shared" si="0"/>
        <v>48</v>
      </c>
      <c r="F28" s="11"/>
      <c r="G28" s="11"/>
      <c r="H28" s="11"/>
      <c r="I28" s="11"/>
    </row>
    <row r="29" spans="1:9" s="15" customFormat="1" ht="12" customHeight="1">
      <c r="A29" s="81" t="s">
        <v>3611</v>
      </c>
      <c r="B29" s="96">
        <v>52</v>
      </c>
      <c r="C29" s="96">
        <v>1</v>
      </c>
      <c r="D29" s="96">
        <v>1</v>
      </c>
      <c r="E29" s="83">
        <f t="shared" si="0"/>
        <v>54</v>
      </c>
      <c r="F29" s="11"/>
      <c r="G29" s="11"/>
      <c r="H29" s="11"/>
      <c r="I29" s="11"/>
    </row>
    <row r="30" spans="1:9" s="15" customFormat="1" ht="12" customHeight="1">
      <c r="A30" s="81" t="s">
        <v>3612</v>
      </c>
      <c r="B30" s="96">
        <v>130</v>
      </c>
      <c r="C30" s="96">
        <v>0</v>
      </c>
      <c r="D30" s="96">
        <v>0</v>
      </c>
      <c r="E30" s="83">
        <f t="shared" si="0"/>
        <v>130</v>
      </c>
      <c r="F30" s="11"/>
      <c r="G30" s="11"/>
      <c r="H30" s="11"/>
      <c r="I30" s="11"/>
    </row>
    <row r="31" spans="1:9" s="15" customFormat="1" ht="12" customHeight="1">
      <c r="A31" s="81" t="s">
        <v>3613</v>
      </c>
      <c r="B31" s="96">
        <v>208</v>
      </c>
      <c r="C31" s="96">
        <v>2</v>
      </c>
      <c r="D31" s="96">
        <v>0</v>
      </c>
      <c r="E31" s="83">
        <f t="shared" si="0"/>
        <v>210</v>
      </c>
      <c r="F31" s="11"/>
      <c r="G31" s="11"/>
      <c r="H31" s="11"/>
      <c r="I31" s="11"/>
    </row>
    <row r="32" spans="1:9" s="15" customFormat="1" ht="12" customHeight="1">
      <c r="A32" s="81" t="s">
        <v>3614</v>
      </c>
      <c r="B32" s="96">
        <v>2</v>
      </c>
      <c r="C32" s="96">
        <v>0</v>
      </c>
      <c r="D32" s="96">
        <v>0</v>
      </c>
      <c r="E32" s="83">
        <f t="shared" si="0"/>
        <v>2</v>
      </c>
      <c r="F32" s="11"/>
      <c r="G32" s="11"/>
      <c r="H32" s="11"/>
      <c r="I32" s="11"/>
    </row>
    <row r="33" spans="1:9" s="15" customFormat="1" ht="12" customHeight="1">
      <c r="A33" s="81" t="s">
        <v>3268</v>
      </c>
      <c r="B33" s="96">
        <v>40</v>
      </c>
      <c r="C33" s="96">
        <v>1</v>
      </c>
      <c r="D33" s="96">
        <v>0</v>
      </c>
      <c r="E33" s="83">
        <f t="shared" si="0"/>
        <v>41</v>
      </c>
      <c r="F33" s="11"/>
      <c r="G33" s="11"/>
      <c r="H33" s="11"/>
      <c r="I33" s="11"/>
    </row>
    <row r="34" spans="1:9" s="15" customFormat="1" ht="12" customHeight="1">
      <c r="A34" s="81" t="s">
        <v>3615</v>
      </c>
      <c r="B34" s="96">
        <v>102</v>
      </c>
      <c r="C34" s="96">
        <v>2</v>
      </c>
      <c r="D34" s="96">
        <v>0</v>
      </c>
      <c r="E34" s="83">
        <f t="shared" si="0"/>
        <v>104</v>
      </c>
      <c r="F34" s="11"/>
      <c r="G34" s="11"/>
      <c r="H34" s="11"/>
      <c r="I34" s="11"/>
    </row>
    <row r="35" spans="1:9" s="15" customFormat="1" ht="12" customHeight="1">
      <c r="A35" s="81" t="s">
        <v>3616</v>
      </c>
      <c r="B35" s="96">
        <v>314</v>
      </c>
      <c r="C35" s="96">
        <v>3</v>
      </c>
      <c r="D35" s="96">
        <v>0</v>
      </c>
      <c r="E35" s="83">
        <f t="shared" si="0"/>
        <v>317</v>
      </c>
      <c r="F35" s="11"/>
      <c r="G35" s="11"/>
      <c r="H35" s="11"/>
      <c r="I35" s="11"/>
    </row>
    <row r="36" spans="1:9" s="15" customFormat="1" ht="12" customHeight="1">
      <c r="A36" s="81" t="s">
        <v>3269</v>
      </c>
      <c r="B36" s="96">
        <v>19</v>
      </c>
      <c r="C36" s="96">
        <v>0</v>
      </c>
      <c r="D36" s="96">
        <v>0</v>
      </c>
      <c r="E36" s="83">
        <f t="shared" si="0"/>
        <v>19</v>
      </c>
      <c r="F36" s="11"/>
      <c r="G36" s="11"/>
      <c r="H36" s="11"/>
      <c r="I36" s="11"/>
    </row>
    <row r="37" spans="1:9" s="15" customFormat="1" ht="12" customHeight="1">
      <c r="A37" s="81" t="s">
        <v>3661</v>
      </c>
      <c r="B37" s="96">
        <v>1</v>
      </c>
      <c r="C37" s="96">
        <v>0</v>
      </c>
      <c r="D37" s="96">
        <v>0</v>
      </c>
      <c r="E37" s="83">
        <f t="shared" si="0"/>
        <v>1</v>
      </c>
      <c r="F37" s="11"/>
      <c r="G37" s="11"/>
      <c r="H37" s="11"/>
      <c r="I37" s="11"/>
    </row>
    <row r="38" spans="1:9" s="15" customFormat="1" ht="12" customHeight="1">
      <c r="A38" s="81" t="s">
        <v>3270</v>
      </c>
      <c r="B38" s="96">
        <v>19</v>
      </c>
      <c r="C38" s="96">
        <v>0</v>
      </c>
      <c r="D38" s="96">
        <v>0</v>
      </c>
      <c r="E38" s="83">
        <f t="shared" si="0"/>
        <v>19</v>
      </c>
      <c r="F38" s="11"/>
      <c r="G38" s="11"/>
      <c r="H38" s="11"/>
      <c r="I38" s="11"/>
    </row>
    <row r="39" spans="1:9" s="15" customFormat="1" ht="12" customHeight="1">
      <c r="A39" s="81" t="s">
        <v>3271</v>
      </c>
      <c r="B39" s="96">
        <v>28</v>
      </c>
      <c r="C39" s="96">
        <v>1</v>
      </c>
      <c r="D39" s="96">
        <v>0</v>
      </c>
      <c r="E39" s="83">
        <f t="shared" si="0"/>
        <v>29</v>
      </c>
      <c r="F39" s="11"/>
      <c r="G39" s="11"/>
      <c r="H39" s="11"/>
      <c r="I39" s="11"/>
    </row>
    <row r="40" spans="1:9" s="15" customFormat="1" ht="12" customHeight="1">
      <c r="A40" s="81" t="s">
        <v>3272</v>
      </c>
      <c r="B40" s="96">
        <v>503</v>
      </c>
      <c r="C40" s="96">
        <v>0</v>
      </c>
      <c r="D40" s="96">
        <v>0</v>
      </c>
      <c r="E40" s="83">
        <f t="shared" si="0"/>
        <v>503</v>
      </c>
      <c r="F40" s="11"/>
      <c r="G40" s="11"/>
      <c r="H40" s="11"/>
      <c r="I40" s="11"/>
    </row>
    <row r="41" spans="1:9" s="15" customFormat="1" ht="12" customHeight="1">
      <c r="A41" s="81" t="s">
        <v>3273</v>
      </c>
      <c r="B41" s="96">
        <v>73</v>
      </c>
      <c r="C41" s="96">
        <v>1</v>
      </c>
      <c r="D41" s="96">
        <v>0</v>
      </c>
      <c r="E41" s="83">
        <f t="shared" si="0"/>
        <v>74</v>
      </c>
      <c r="F41" s="11"/>
      <c r="G41" s="11"/>
      <c r="H41" s="11"/>
      <c r="I41" s="11"/>
    </row>
    <row r="42" spans="1:9" s="15" customFormat="1" ht="12" customHeight="1">
      <c r="A42" s="81" t="s">
        <v>3274</v>
      </c>
      <c r="B42" s="96">
        <v>338</v>
      </c>
      <c r="C42" s="96">
        <v>0</v>
      </c>
      <c r="D42" s="96">
        <v>0</v>
      </c>
      <c r="E42" s="83">
        <f t="shared" si="0"/>
        <v>338</v>
      </c>
      <c r="F42" s="11"/>
      <c r="G42" s="11"/>
      <c r="H42" s="11"/>
      <c r="I42" s="11"/>
    </row>
    <row r="43" spans="1:9" s="15" customFormat="1" ht="12" customHeight="1">
      <c r="A43" s="81" t="s">
        <v>3275</v>
      </c>
      <c r="B43" s="96">
        <v>151</v>
      </c>
      <c r="C43" s="96">
        <v>1</v>
      </c>
      <c r="D43" s="96">
        <v>0</v>
      </c>
      <c r="E43" s="83">
        <f t="shared" si="0"/>
        <v>152</v>
      </c>
      <c r="F43" s="11"/>
      <c r="G43" s="11"/>
      <c r="H43" s="11"/>
      <c r="I43" s="11"/>
    </row>
    <row r="44" spans="1:9" s="15" customFormat="1" ht="12" customHeight="1">
      <c r="A44" s="81" t="s">
        <v>3276</v>
      </c>
      <c r="B44" s="96">
        <v>73</v>
      </c>
      <c r="C44" s="96">
        <v>0</v>
      </c>
      <c r="D44" s="96">
        <v>0</v>
      </c>
      <c r="E44" s="83">
        <f t="shared" si="0"/>
        <v>73</v>
      </c>
      <c r="F44" s="11"/>
      <c r="G44" s="11"/>
      <c r="H44" s="11"/>
      <c r="I44" s="11"/>
    </row>
    <row r="45" spans="1:9" s="15" customFormat="1" ht="22.2" customHeight="1">
      <c r="A45" s="81" t="s">
        <v>3277</v>
      </c>
      <c r="B45" s="96">
        <v>73</v>
      </c>
      <c r="C45" s="96">
        <v>0</v>
      </c>
      <c r="D45" s="96">
        <v>0</v>
      </c>
      <c r="E45" s="83">
        <f t="shared" si="0"/>
        <v>73</v>
      </c>
      <c r="F45" s="11"/>
      <c r="G45" s="11"/>
      <c r="H45" s="11"/>
      <c r="I45" s="11"/>
    </row>
    <row r="46" spans="1:9" s="15" customFormat="1" ht="22.2" customHeight="1">
      <c r="A46" s="81" t="s">
        <v>3617</v>
      </c>
      <c r="B46" s="96">
        <v>110</v>
      </c>
      <c r="C46" s="96">
        <v>1</v>
      </c>
      <c r="D46" s="96">
        <v>0</v>
      </c>
      <c r="E46" s="83">
        <f t="shared" si="0"/>
        <v>111</v>
      </c>
      <c r="F46" s="11"/>
      <c r="G46" s="11"/>
      <c r="H46" s="11"/>
      <c r="I46" s="11"/>
    </row>
    <row r="47" spans="1:9" s="15" customFormat="1" ht="12" customHeight="1">
      <c r="A47" s="81" t="s">
        <v>3278</v>
      </c>
      <c r="B47" s="96">
        <v>66</v>
      </c>
      <c r="C47" s="96">
        <v>0</v>
      </c>
      <c r="D47" s="96">
        <v>0</v>
      </c>
      <c r="E47" s="83">
        <f t="shared" si="0"/>
        <v>66</v>
      </c>
      <c r="F47" s="11"/>
      <c r="G47" s="11"/>
      <c r="H47" s="11"/>
      <c r="I47" s="11"/>
    </row>
    <row r="48" spans="1:9" s="15" customFormat="1" ht="12" customHeight="1">
      <c r="A48" s="81" t="s">
        <v>3461</v>
      </c>
      <c r="B48" s="96">
        <v>8</v>
      </c>
      <c r="C48" s="96">
        <v>0</v>
      </c>
      <c r="D48" s="96">
        <v>0</v>
      </c>
      <c r="E48" s="83">
        <f t="shared" ref="E48:E53" si="1">SUM(B48:D48)</f>
        <v>8</v>
      </c>
      <c r="F48" s="11"/>
      <c r="G48" s="11"/>
      <c r="H48" s="11"/>
      <c r="I48" s="11"/>
    </row>
    <row r="49" spans="1:9" s="15" customFormat="1" ht="12" customHeight="1">
      <c r="A49" s="81" t="s">
        <v>3618</v>
      </c>
      <c r="B49" s="96">
        <v>2</v>
      </c>
      <c r="C49" s="96">
        <v>0</v>
      </c>
      <c r="D49" s="96">
        <v>0</v>
      </c>
      <c r="E49" s="83">
        <f t="shared" si="1"/>
        <v>2</v>
      </c>
      <c r="F49" s="11"/>
      <c r="G49" s="11"/>
      <c r="H49" s="11"/>
      <c r="I49" s="11"/>
    </row>
    <row r="50" spans="1:9" s="15" customFormat="1" ht="21.6" customHeight="1">
      <c r="A50" s="81" t="s">
        <v>3619</v>
      </c>
      <c r="B50" s="96">
        <v>24</v>
      </c>
      <c r="C50" s="96">
        <v>0</v>
      </c>
      <c r="D50" s="96">
        <v>0</v>
      </c>
      <c r="E50" s="83">
        <f t="shared" si="1"/>
        <v>24</v>
      </c>
      <c r="F50" s="11"/>
      <c r="G50" s="11"/>
      <c r="H50" s="11"/>
      <c r="I50" s="11"/>
    </row>
    <row r="51" spans="1:9" s="15" customFormat="1" ht="12" customHeight="1">
      <c r="A51" s="81" t="s">
        <v>3620</v>
      </c>
      <c r="B51" s="96">
        <v>3</v>
      </c>
      <c r="C51" s="96">
        <v>0</v>
      </c>
      <c r="D51" s="96">
        <v>0</v>
      </c>
      <c r="E51" s="83">
        <f t="shared" si="1"/>
        <v>3</v>
      </c>
      <c r="F51" s="11"/>
      <c r="G51" s="11"/>
      <c r="H51" s="11"/>
      <c r="I51" s="11"/>
    </row>
    <row r="52" spans="1:9" s="15" customFormat="1" ht="12" customHeight="1">
      <c r="A52" s="81" t="s">
        <v>3519</v>
      </c>
      <c r="B52" s="96">
        <v>2</v>
      </c>
      <c r="C52" s="96">
        <v>0</v>
      </c>
      <c r="D52" s="96">
        <v>0</v>
      </c>
      <c r="E52" s="83">
        <f t="shared" si="1"/>
        <v>2</v>
      </c>
      <c r="F52" s="11"/>
      <c r="G52" s="11"/>
      <c r="H52" s="11"/>
      <c r="I52" s="11"/>
    </row>
    <row r="53" spans="1:9" s="15" customFormat="1" ht="12" customHeight="1">
      <c r="A53" s="81" t="s">
        <v>3279</v>
      </c>
      <c r="B53" s="97">
        <v>17</v>
      </c>
      <c r="C53" s="97">
        <v>0</v>
      </c>
      <c r="D53" s="97">
        <v>3</v>
      </c>
      <c r="E53" s="83">
        <f t="shared" si="1"/>
        <v>20</v>
      </c>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38" sqref="A38:XFD39"/>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83">
        <f>SUM(B11:B50)</f>
        <v>260</v>
      </c>
      <c r="C9" s="83">
        <f>SUM(C11:C50)</f>
        <v>1</v>
      </c>
      <c r="D9" s="83">
        <f>SUM(D11:D50)</f>
        <v>1</v>
      </c>
      <c r="E9" s="83">
        <f>SUM(E11:E50)</f>
        <v>262</v>
      </c>
    </row>
    <row r="10" spans="1:9" s="8" customFormat="1" ht="9" customHeight="1">
      <c r="A10" s="62"/>
      <c r="B10" s="84"/>
      <c r="C10" s="84"/>
      <c r="D10" s="84"/>
      <c r="E10" s="65"/>
    </row>
    <row r="11" spans="1:9" s="88" customFormat="1" ht="12" customHeight="1">
      <c r="A11" s="81" t="s">
        <v>3263</v>
      </c>
      <c r="B11" s="96">
        <v>3</v>
      </c>
      <c r="C11" s="96">
        <v>0</v>
      </c>
      <c r="D11" s="96">
        <v>0</v>
      </c>
      <c r="E11" s="65">
        <f t="shared" ref="E11:E27" si="0">SUM(B11:D11)</f>
        <v>3</v>
      </c>
      <c r="F11" s="11"/>
      <c r="G11" s="11"/>
      <c r="H11" s="11"/>
      <c r="I11" s="11"/>
    </row>
    <row r="12" spans="1:9" s="88" customFormat="1" ht="12" customHeight="1">
      <c r="A12" s="81" t="s">
        <v>3459</v>
      </c>
      <c r="B12" s="96">
        <v>3</v>
      </c>
      <c r="C12" s="96">
        <v>0</v>
      </c>
      <c r="D12" s="96">
        <v>0</v>
      </c>
      <c r="E12" s="65">
        <f t="shared" si="0"/>
        <v>3</v>
      </c>
      <c r="F12" s="11"/>
      <c r="G12" s="11"/>
      <c r="H12" s="11"/>
      <c r="I12" s="11"/>
    </row>
    <row r="13" spans="1:9" s="88" customFormat="1" ht="12" customHeight="1">
      <c r="A13" s="81" t="s">
        <v>3266</v>
      </c>
      <c r="B13" s="96">
        <v>2</v>
      </c>
      <c r="C13" s="96">
        <v>0</v>
      </c>
      <c r="D13" s="96">
        <v>0</v>
      </c>
      <c r="E13" s="65">
        <f t="shared" si="0"/>
        <v>2</v>
      </c>
      <c r="F13" s="11"/>
      <c r="G13" s="11"/>
      <c r="H13" s="11"/>
      <c r="I13" s="11"/>
    </row>
    <row r="14" spans="1:9" s="88" customFormat="1" ht="12" customHeight="1">
      <c r="A14" s="81" t="s">
        <v>3608</v>
      </c>
      <c r="B14" s="96">
        <v>4</v>
      </c>
      <c r="C14" s="96">
        <v>0</v>
      </c>
      <c r="D14" s="96">
        <v>0</v>
      </c>
      <c r="E14" s="65">
        <f t="shared" si="0"/>
        <v>4</v>
      </c>
      <c r="F14" s="11"/>
      <c r="G14" s="11"/>
      <c r="H14" s="11"/>
      <c r="I14" s="11"/>
    </row>
    <row r="15" spans="1:9" s="88" customFormat="1" ht="21.6" customHeight="1">
      <c r="A15" s="81" t="s">
        <v>3609</v>
      </c>
      <c r="B15" s="96">
        <v>3</v>
      </c>
      <c r="C15" s="96">
        <v>0</v>
      </c>
      <c r="D15" s="96">
        <v>0</v>
      </c>
      <c r="E15" s="65">
        <f t="shared" si="0"/>
        <v>3</v>
      </c>
      <c r="F15" s="11"/>
      <c r="G15" s="11"/>
      <c r="H15" s="11"/>
      <c r="I15" s="11"/>
    </row>
    <row r="16" spans="1:9" s="88" customFormat="1" ht="12" customHeight="1">
      <c r="A16" s="81" t="s">
        <v>3267</v>
      </c>
      <c r="B16" s="96">
        <v>1</v>
      </c>
      <c r="C16" s="96">
        <v>0</v>
      </c>
      <c r="D16" s="96">
        <v>0</v>
      </c>
      <c r="E16" s="65">
        <f t="shared" si="0"/>
        <v>1</v>
      </c>
      <c r="F16" s="11"/>
      <c r="G16" s="11"/>
      <c r="H16" s="11"/>
      <c r="I16" s="11"/>
    </row>
    <row r="17" spans="1:9" s="88" customFormat="1" ht="21.6" customHeight="1">
      <c r="A17" s="81" t="s">
        <v>3610</v>
      </c>
      <c r="B17" s="96">
        <v>2</v>
      </c>
      <c r="C17" s="96">
        <v>0</v>
      </c>
      <c r="D17" s="96">
        <v>0</v>
      </c>
      <c r="E17" s="65">
        <f t="shared" si="0"/>
        <v>2</v>
      </c>
      <c r="F17" s="11"/>
      <c r="G17" s="11"/>
      <c r="H17" s="11"/>
      <c r="I17" s="11"/>
    </row>
    <row r="18" spans="1:9" s="88" customFormat="1" ht="21.6" customHeight="1">
      <c r="A18" s="81" t="s">
        <v>3611</v>
      </c>
      <c r="B18" s="96">
        <v>80</v>
      </c>
      <c r="C18" s="96">
        <v>0</v>
      </c>
      <c r="D18" s="96">
        <v>0</v>
      </c>
      <c r="E18" s="65">
        <f t="shared" si="0"/>
        <v>80</v>
      </c>
      <c r="F18" s="11"/>
      <c r="G18" s="11"/>
      <c r="H18" s="11"/>
      <c r="I18" s="11"/>
    </row>
    <row r="19" spans="1:9" s="88" customFormat="1" ht="21.6" customHeight="1">
      <c r="A19" s="81" t="s">
        <v>3612</v>
      </c>
      <c r="B19" s="96">
        <v>2</v>
      </c>
      <c r="C19" s="96">
        <v>1</v>
      </c>
      <c r="D19" s="96">
        <v>0</v>
      </c>
      <c r="E19" s="65">
        <f t="shared" si="0"/>
        <v>3</v>
      </c>
      <c r="F19" s="11"/>
      <c r="G19" s="11"/>
      <c r="H19" s="11"/>
      <c r="I19" s="11"/>
    </row>
    <row r="20" spans="1:9" s="88" customFormat="1" ht="20.399999999999999" customHeight="1">
      <c r="A20" s="81" t="s">
        <v>3613</v>
      </c>
      <c r="B20" s="96">
        <v>7</v>
      </c>
      <c r="C20" s="96">
        <v>0</v>
      </c>
      <c r="D20" s="96">
        <v>0</v>
      </c>
      <c r="E20" s="65">
        <f t="shared" si="0"/>
        <v>7</v>
      </c>
      <c r="F20" s="11"/>
      <c r="G20" s="11"/>
      <c r="H20" s="11"/>
      <c r="I20" s="11"/>
    </row>
    <row r="21" spans="1:9" s="88" customFormat="1" ht="12" customHeight="1">
      <c r="A21" s="81" t="s">
        <v>3268</v>
      </c>
      <c r="B21" s="96">
        <v>7</v>
      </c>
      <c r="C21" s="96">
        <v>0</v>
      </c>
      <c r="D21" s="96">
        <v>0</v>
      </c>
      <c r="E21" s="65">
        <f t="shared" si="0"/>
        <v>7</v>
      </c>
      <c r="F21" s="11"/>
      <c r="G21" s="11"/>
      <c r="H21" s="11"/>
      <c r="I21" s="11"/>
    </row>
    <row r="22" spans="1:9" s="88" customFormat="1" ht="12" customHeight="1">
      <c r="A22" s="81" t="s">
        <v>3615</v>
      </c>
      <c r="B22" s="96">
        <v>4</v>
      </c>
      <c r="C22" s="96">
        <v>0</v>
      </c>
      <c r="D22" s="96">
        <v>0</v>
      </c>
      <c r="E22" s="65">
        <f t="shared" si="0"/>
        <v>4</v>
      </c>
      <c r="F22" s="11"/>
      <c r="G22" s="11"/>
      <c r="H22" s="11"/>
      <c r="I22" s="11"/>
    </row>
    <row r="23" spans="1:9" s="88" customFormat="1" ht="12" customHeight="1">
      <c r="A23" s="81" t="s">
        <v>3616</v>
      </c>
      <c r="B23" s="96">
        <v>72</v>
      </c>
      <c r="C23" s="96">
        <v>0</v>
      </c>
      <c r="D23" s="96">
        <v>0</v>
      </c>
      <c r="E23" s="65">
        <f t="shared" si="0"/>
        <v>72</v>
      </c>
      <c r="F23" s="11"/>
      <c r="G23" s="11"/>
      <c r="H23" s="11"/>
      <c r="I23" s="11"/>
    </row>
    <row r="24" spans="1:9" s="88" customFormat="1" ht="12" customHeight="1">
      <c r="A24" s="81" t="s">
        <v>3269</v>
      </c>
      <c r="B24" s="96">
        <v>2</v>
      </c>
      <c r="C24" s="96">
        <v>0</v>
      </c>
      <c r="D24" s="96">
        <v>0</v>
      </c>
      <c r="E24" s="65">
        <f t="shared" si="0"/>
        <v>2</v>
      </c>
      <c r="F24" s="11"/>
      <c r="G24" s="11"/>
      <c r="H24" s="11"/>
      <c r="I24" s="11"/>
    </row>
    <row r="25" spans="1:9" s="88" customFormat="1" ht="12" customHeight="1">
      <c r="A25" s="81" t="s">
        <v>3661</v>
      </c>
      <c r="B25" s="96">
        <v>1</v>
      </c>
      <c r="C25" s="96">
        <v>0</v>
      </c>
      <c r="D25" s="96">
        <v>0</v>
      </c>
      <c r="E25" s="65">
        <f t="shared" si="0"/>
        <v>1</v>
      </c>
      <c r="F25" s="11"/>
      <c r="G25" s="11"/>
      <c r="H25" s="11"/>
      <c r="I25" s="11"/>
    </row>
    <row r="26" spans="1:9" s="88" customFormat="1" ht="12" customHeight="1">
      <c r="A26" s="81" t="s">
        <v>3270</v>
      </c>
      <c r="B26" s="96">
        <v>1</v>
      </c>
      <c r="C26" s="96">
        <v>0</v>
      </c>
      <c r="D26" s="96">
        <v>0</v>
      </c>
      <c r="E26" s="65">
        <f t="shared" si="0"/>
        <v>1</v>
      </c>
      <c r="F26" s="11"/>
      <c r="G26" s="11"/>
      <c r="H26" s="11"/>
      <c r="I26" s="11"/>
    </row>
    <row r="27" spans="1:9" s="88" customFormat="1" ht="12" customHeight="1">
      <c r="A27" s="81" t="s">
        <v>3271</v>
      </c>
      <c r="B27" s="96">
        <v>7</v>
      </c>
      <c r="C27" s="96">
        <v>0</v>
      </c>
      <c r="D27" s="96">
        <v>0</v>
      </c>
      <c r="E27" s="65">
        <f t="shared" si="0"/>
        <v>7</v>
      </c>
      <c r="F27" s="11"/>
      <c r="G27" s="11"/>
      <c r="H27" s="11"/>
      <c r="I27" s="11"/>
    </row>
    <row r="28" spans="1:9" s="88" customFormat="1" ht="12" customHeight="1">
      <c r="A28" s="81" t="s">
        <v>3272</v>
      </c>
      <c r="B28" s="96">
        <v>21</v>
      </c>
      <c r="C28" s="96">
        <v>0</v>
      </c>
      <c r="D28" s="96">
        <v>0</v>
      </c>
      <c r="E28" s="65">
        <f t="shared" ref="E28:E39" si="1">SUM(B28:D28)</f>
        <v>21</v>
      </c>
      <c r="F28" s="11"/>
      <c r="G28" s="11"/>
      <c r="H28" s="11"/>
      <c r="I28" s="11"/>
    </row>
    <row r="29" spans="1:9" s="88" customFormat="1" ht="12" customHeight="1">
      <c r="A29" s="81" t="s">
        <v>3273</v>
      </c>
      <c r="B29" s="96">
        <v>6</v>
      </c>
      <c r="C29" s="96">
        <v>0</v>
      </c>
      <c r="D29" s="96">
        <v>0</v>
      </c>
      <c r="E29" s="65">
        <f t="shared" si="1"/>
        <v>6</v>
      </c>
      <c r="F29" s="11"/>
      <c r="G29" s="11"/>
      <c r="H29" s="11"/>
      <c r="I29" s="11"/>
    </row>
    <row r="30" spans="1:9" s="88" customFormat="1" ht="12" customHeight="1">
      <c r="A30" s="81" t="s">
        <v>3274</v>
      </c>
      <c r="B30" s="96">
        <v>1</v>
      </c>
      <c r="C30" s="96">
        <v>0</v>
      </c>
      <c r="D30" s="96">
        <v>0</v>
      </c>
      <c r="E30" s="65">
        <f t="shared" si="1"/>
        <v>1</v>
      </c>
      <c r="F30" s="11"/>
      <c r="G30" s="11"/>
      <c r="H30" s="11"/>
      <c r="I30" s="11"/>
    </row>
    <row r="31" spans="1:9" s="88" customFormat="1" ht="12" customHeight="1">
      <c r="A31" s="81" t="s">
        <v>3275</v>
      </c>
      <c r="B31" s="96">
        <v>5</v>
      </c>
      <c r="C31" s="96">
        <v>0</v>
      </c>
      <c r="D31" s="96">
        <v>0</v>
      </c>
      <c r="E31" s="65">
        <f t="shared" si="1"/>
        <v>5</v>
      </c>
      <c r="F31" s="11"/>
      <c r="G31" s="11"/>
      <c r="H31" s="11"/>
      <c r="I31" s="11"/>
    </row>
    <row r="32" spans="1:9" s="88" customFormat="1" ht="12" customHeight="1">
      <c r="A32" s="81" t="s">
        <v>3276</v>
      </c>
      <c r="B32" s="96">
        <v>1</v>
      </c>
      <c r="C32" s="96">
        <v>0</v>
      </c>
      <c r="D32" s="96">
        <v>0</v>
      </c>
      <c r="E32" s="65">
        <f t="shared" si="1"/>
        <v>1</v>
      </c>
      <c r="F32" s="11"/>
      <c r="G32" s="11"/>
      <c r="H32" s="11"/>
      <c r="I32" s="11"/>
    </row>
    <row r="33" spans="1:9" s="88" customFormat="1" ht="12" customHeight="1">
      <c r="A33" s="81" t="s">
        <v>3617</v>
      </c>
      <c r="B33" s="96">
        <v>8</v>
      </c>
      <c r="C33" s="96">
        <v>0</v>
      </c>
      <c r="D33" s="96">
        <v>0</v>
      </c>
      <c r="E33" s="65">
        <f t="shared" si="1"/>
        <v>8</v>
      </c>
      <c r="F33" s="11"/>
      <c r="G33" s="11"/>
      <c r="H33" s="11"/>
      <c r="I33" s="11"/>
    </row>
    <row r="34" spans="1:9" s="88" customFormat="1" ht="12" customHeight="1">
      <c r="A34" s="81" t="s">
        <v>3278</v>
      </c>
      <c r="B34" s="96">
        <v>2</v>
      </c>
      <c r="C34" s="96">
        <v>0</v>
      </c>
      <c r="D34" s="96">
        <v>0</v>
      </c>
      <c r="E34" s="65">
        <f t="shared" si="1"/>
        <v>2</v>
      </c>
      <c r="F34" s="11"/>
      <c r="G34" s="11"/>
      <c r="H34" s="11"/>
      <c r="I34" s="11"/>
    </row>
    <row r="35" spans="1:9" s="88" customFormat="1" ht="15" customHeight="1">
      <c r="A35" s="81" t="s">
        <v>3461</v>
      </c>
      <c r="B35" s="96">
        <v>2</v>
      </c>
      <c r="C35" s="96">
        <v>0</v>
      </c>
      <c r="D35" s="96">
        <v>0</v>
      </c>
      <c r="E35" s="65">
        <f t="shared" si="1"/>
        <v>2</v>
      </c>
      <c r="F35" s="11"/>
      <c r="G35" s="11"/>
      <c r="H35" s="11"/>
      <c r="I35" s="11"/>
    </row>
    <row r="36" spans="1:9" s="88" customFormat="1" ht="12" customHeight="1">
      <c r="A36" s="81" t="s">
        <v>3620</v>
      </c>
      <c r="B36" s="96">
        <v>1</v>
      </c>
      <c r="C36" s="96">
        <v>0</v>
      </c>
      <c r="D36" s="96">
        <v>0</v>
      </c>
      <c r="E36" s="65">
        <f t="shared" si="1"/>
        <v>1</v>
      </c>
      <c r="F36" s="11"/>
      <c r="G36" s="11"/>
      <c r="H36" s="11"/>
      <c r="I36" s="11"/>
    </row>
    <row r="37" spans="1:9" s="88" customFormat="1" ht="25.2" customHeight="1">
      <c r="A37" s="81" t="s">
        <v>3518</v>
      </c>
      <c r="B37" s="96">
        <v>1</v>
      </c>
      <c r="C37" s="96">
        <v>0</v>
      </c>
      <c r="D37" s="96">
        <v>0</v>
      </c>
      <c r="E37" s="65">
        <f t="shared" si="1"/>
        <v>1</v>
      </c>
      <c r="F37" s="11"/>
      <c r="G37" s="11"/>
      <c r="H37" s="11"/>
      <c r="I37" s="11"/>
    </row>
    <row r="38" spans="1:9" s="88" customFormat="1" ht="14.4" customHeight="1">
      <c r="A38" s="81" t="s">
        <v>3519</v>
      </c>
      <c r="B38" s="96">
        <v>2</v>
      </c>
      <c r="C38" s="96">
        <v>0</v>
      </c>
      <c r="D38" s="96">
        <v>0</v>
      </c>
      <c r="E38" s="65">
        <f t="shared" si="1"/>
        <v>2</v>
      </c>
      <c r="F38" s="11"/>
      <c r="G38" s="11"/>
      <c r="H38" s="11"/>
      <c r="I38" s="11"/>
    </row>
    <row r="39" spans="1:9" s="88" customFormat="1" ht="14.4" customHeight="1">
      <c r="A39" s="81" t="s">
        <v>3279</v>
      </c>
      <c r="B39" s="96">
        <v>9</v>
      </c>
      <c r="C39" s="96">
        <v>0</v>
      </c>
      <c r="D39" s="96">
        <v>1</v>
      </c>
      <c r="E39" s="65">
        <f t="shared" si="1"/>
        <v>10</v>
      </c>
      <c r="F39" s="11"/>
      <c r="G39" s="11"/>
      <c r="H39" s="11"/>
      <c r="I39" s="11"/>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13" activePane="bottomLeft" state="frozen"/>
      <selection pane="bottomLeft" activeCell="A19" sqref="A19:XFD21"/>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114">
        <f>SUM(B11:B50)</f>
        <v>2738</v>
      </c>
      <c r="C9" s="114">
        <f>SUM(C11:C50)</f>
        <v>27</v>
      </c>
      <c r="D9" s="114">
        <f>SUM(D11:D50)</f>
        <v>4</v>
      </c>
      <c r="E9" s="114">
        <f>SUM(E11:E50)</f>
        <v>2769</v>
      </c>
      <c r="F9" s="10"/>
    </row>
    <row r="10" spans="1:9" s="8" customFormat="1" ht="9" customHeight="1">
      <c r="A10" s="62"/>
      <c r="B10" s="116"/>
      <c r="C10" s="116"/>
      <c r="D10" s="116"/>
      <c r="E10" s="114"/>
    </row>
    <row r="11" spans="1:9" s="88" customFormat="1" ht="12.6" customHeight="1">
      <c r="A11" s="81" t="s">
        <v>3263</v>
      </c>
      <c r="B11" s="145">
        <v>5</v>
      </c>
      <c r="C11" s="145">
        <v>1</v>
      </c>
      <c r="D11" s="145">
        <v>0</v>
      </c>
      <c r="E11" s="114">
        <f t="shared" ref="E11:E46" si="0">SUM(B11:D11)</f>
        <v>6</v>
      </c>
      <c r="F11" s="40"/>
      <c r="G11" s="11"/>
      <c r="H11" s="11"/>
      <c r="I11" s="11"/>
    </row>
    <row r="12" spans="1:9" s="88" customFormat="1" ht="12.6" customHeight="1">
      <c r="A12" s="81" t="s">
        <v>3669</v>
      </c>
      <c r="B12" s="145">
        <v>1</v>
      </c>
      <c r="C12" s="145">
        <v>0</v>
      </c>
      <c r="D12" s="145">
        <v>0</v>
      </c>
      <c r="E12" s="114">
        <f t="shared" si="0"/>
        <v>1</v>
      </c>
      <c r="F12" s="41"/>
      <c r="G12" s="11"/>
      <c r="H12" s="11"/>
      <c r="I12" s="11"/>
    </row>
    <row r="13" spans="1:9" s="88" customFormat="1" ht="12.6" customHeight="1">
      <c r="A13" s="81" t="s">
        <v>3510</v>
      </c>
      <c r="B13" s="145">
        <v>4</v>
      </c>
      <c r="C13" s="145">
        <v>0</v>
      </c>
      <c r="D13" s="145">
        <v>0</v>
      </c>
      <c r="E13" s="114">
        <f t="shared" si="0"/>
        <v>4</v>
      </c>
      <c r="F13" s="41"/>
      <c r="G13" s="11"/>
      <c r="H13" s="11"/>
      <c r="I13" s="11"/>
    </row>
    <row r="14" spans="1:9" s="88" customFormat="1" ht="12.6" customHeight="1">
      <c r="A14" s="81" t="s">
        <v>3621</v>
      </c>
      <c r="B14" s="145">
        <v>20</v>
      </c>
      <c r="C14" s="145">
        <v>1</v>
      </c>
      <c r="D14" s="145">
        <v>0</v>
      </c>
      <c r="E14" s="114">
        <f t="shared" si="0"/>
        <v>21</v>
      </c>
      <c r="F14" s="41"/>
      <c r="G14" s="11"/>
      <c r="H14" s="11"/>
      <c r="I14" s="11"/>
    </row>
    <row r="15" spans="1:9" s="88" customFormat="1" ht="12.6" customHeight="1">
      <c r="A15" s="81" t="s">
        <v>3622</v>
      </c>
      <c r="B15" s="145">
        <v>84</v>
      </c>
      <c r="C15" s="145">
        <v>0</v>
      </c>
      <c r="D15" s="145">
        <v>0</v>
      </c>
      <c r="E15" s="114">
        <f t="shared" si="0"/>
        <v>84</v>
      </c>
      <c r="F15" s="41"/>
      <c r="G15" s="11"/>
      <c r="H15" s="11"/>
      <c r="I15" s="11"/>
    </row>
    <row r="16" spans="1:9" s="88" customFormat="1" ht="12.6" customHeight="1">
      <c r="A16" s="81" t="s">
        <v>3623</v>
      </c>
      <c r="B16" s="145">
        <v>37</v>
      </c>
      <c r="C16" s="145">
        <v>0</v>
      </c>
      <c r="D16" s="145">
        <v>0</v>
      </c>
      <c r="E16" s="114">
        <f t="shared" si="0"/>
        <v>37</v>
      </c>
      <c r="F16" s="41"/>
      <c r="G16" s="11"/>
      <c r="H16" s="11"/>
      <c r="I16" s="11"/>
    </row>
    <row r="17" spans="1:9" s="88" customFormat="1" ht="12.6" customHeight="1">
      <c r="A17" s="81" t="s">
        <v>3624</v>
      </c>
      <c r="B17" s="145">
        <v>9</v>
      </c>
      <c r="C17" s="145">
        <v>0</v>
      </c>
      <c r="D17" s="145">
        <v>0</v>
      </c>
      <c r="E17" s="114">
        <f t="shared" si="0"/>
        <v>9</v>
      </c>
      <c r="F17" s="40"/>
      <c r="G17" s="11"/>
      <c r="H17" s="11"/>
      <c r="I17" s="11"/>
    </row>
    <row r="18" spans="1:9" s="88" customFormat="1" ht="12.6" customHeight="1">
      <c r="A18" s="81" t="s">
        <v>3625</v>
      </c>
      <c r="B18" s="145">
        <v>1</v>
      </c>
      <c r="C18" s="145">
        <v>0</v>
      </c>
      <c r="D18" s="145">
        <v>0</v>
      </c>
      <c r="E18" s="114">
        <f t="shared" si="0"/>
        <v>1</v>
      </c>
      <c r="F18" s="41"/>
      <c r="G18" s="11"/>
      <c r="H18" s="11"/>
      <c r="I18" s="11"/>
    </row>
    <row r="19" spans="1:9" s="88" customFormat="1" ht="12.6" customHeight="1">
      <c r="A19" s="81" t="s">
        <v>3280</v>
      </c>
      <c r="B19" s="145">
        <v>388</v>
      </c>
      <c r="C19" s="145">
        <v>7</v>
      </c>
      <c r="D19" s="145">
        <v>0</v>
      </c>
      <c r="E19" s="114">
        <f t="shared" si="0"/>
        <v>395</v>
      </c>
      <c r="F19" s="41"/>
      <c r="G19" s="11"/>
      <c r="H19" s="11"/>
      <c r="I19" s="11"/>
    </row>
    <row r="20" spans="1:9" s="88" customFormat="1" ht="12.6" customHeight="1">
      <c r="A20" s="81" t="s">
        <v>3281</v>
      </c>
      <c r="B20" s="145">
        <v>202</v>
      </c>
      <c r="C20" s="145">
        <v>1</v>
      </c>
      <c r="D20" s="145">
        <v>0</v>
      </c>
      <c r="E20" s="114">
        <f t="shared" si="0"/>
        <v>203</v>
      </c>
      <c r="F20" s="41"/>
      <c r="G20" s="11"/>
      <c r="H20" s="11"/>
      <c r="I20" s="11"/>
    </row>
    <row r="21" spans="1:9" s="88" customFormat="1" ht="12.6" customHeight="1">
      <c r="A21" s="81" t="s">
        <v>3626</v>
      </c>
      <c r="B21" s="145">
        <v>70</v>
      </c>
      <c r="C21" s="145">
        <v>0</v>
      </c>
      <c r="D21" s="145">
        <v>0</v>
      </c>
      <c r="E21" s="114">
        <f t="shared" si="0"/>
        <v>70</v>
      </c>
      <c r="F21" s="41"/>
      <c r="G21" s="11"/>
      <c r="H21" s="11"/>
      <c r="I21" s="11"/>
    </row>
    <row r="22" spans="1:9" s="88" customFormat="1" ht="12.6" customHeight="1">
      <c r="A22" s="81" t="s">
        <v>3627</v>
      </c>
      <c r="B22" s="145">
        <v>38</v>
      </c>
      <c r="C22" s="145">
        <v>2</v>
      </c>
      <c r="D22" s="145">
        <v>0</v>
      </c>
      <c r="E22" s="114">
        <f t="shared" si="0"/>
        <v>40</v>
      </c>
      <c r="F22" s="41"/>
      <c r="G22" s="11"/>
      <c r="H22" s="11"/>
      <c r="I22" s="11"/>
    </row>
    <row r="23" spans="1:9" s="88" customFormat="1" ht="12.6" customHeight="1">
      <c r="A23" s="81" t="s">
        <v>3628</v>
      </c>
      <c r="B23" s="145">
        <v>163</v>
      </c>
      <c r="C23" s="145">
        <v>0</v>
      </c>
      <c r="D23" s="145">
        <v>0</v>
      </c>
      <c r="E23" s="114">
        <f t="shared" si="0"/>
        <v>163</v>
      </c>
      <c r="F23" s="41"/>
      <c r="G23" s="11"/>
      <c r="H23" s="11"/>
      <c r="I23" s="11"/>
    </row>
    <row r="24" spans="1:9" s="88" customFormat="1" ht="12.6" customHeight="1">
      <c r="A24" s="81" t="s">
        <v>3629</v>
      </c>
      <c r="B24" s="145">
        <v>78</v>
      </c>
      <c r="C24" s="145">
        <v>1</v>
      </c>
      <c r="D24" s="145">
        <v>0</v>
      </c>
      <c r="E24" s="114">
        <f t="shared" si="0"/>
        <v>79</v>
      </c>
      <c r="F24" s="41"/>
      <c r="G24" s="11"/>
      <c r="H24" s="11"/>
      <c r="I24" s="11"/>
    </row>
    <row r="25" spans="1:9" s="88" customFormat="1" ht="12.6" customHeight="1">
      <c r="A25" s="81" t="s">
        <v>3630</v>
      </c>
      <c r="B25" s="145">
        <v>55</v>
      </c>
      <c r="C25" s="145">
        <v>0</v>
      </c>
      <c r="D25" s="145">
        <v>1</v>
      </c>
      <c r="E25" s="114">
        <f t="shared" si="0"/>
        <v>56</v>
      </c>
      <c r="F25" s="41"/>
      <c r="G25" s="11"/>
      <c r="H25" s="11"/>
      <c r="I25" s="11"/>
    </row>
    <row r="26" spans="1:9" s="88" customFormat="1" ht="12.6" customHeight="1">
      <c r="A26" s="81" t="s">
        <v>3631</v>
      </c>
      <c r="B26" s="145">
        <v>69</v>
      </c>
      <c r="C26" s="145">
        <v>0</v>
      </c>
      <c r="D26" s="145">
        <v>0</v>
      </c>
      <c r="E26" s="114">
        <f t="shared" si="0"/>
        <v>69</v>
      </c>
      <c r="F26" s="41"/>
      <c r="G26" s="11"/>
      <c r="H26" s="11"/>
      <c r="I26" s="11"/>
    </row>
    <row r="27" spans="1:9" s="88" customFormat="1" ht="12.6" customHeight="1">
      <c r="A27" s="81" t="s">
        <v>3632</v>
      </c>
      <c r="B27" s="145">
        <v>31</v>
      </c>
      <c r="C27" s="145">
        <v>0</v>
      </c>
      <c r="D27" s="145">
        <v>0</v>
      </c>
      <c r="E27" s="114">
        <f t="shared" si="0"/>
        <v>31</v>
      </c>
      <c r="F27" s="41"/>
      <c r="G27" s="11"/>
      <c r="H27" s="11"/>
      <c r="I27" s="11"/>
    </row>
    <row r="28" spans="1:9" s="88" customFormat="1" ht="12.6" customHeight="1">
      <c r="A28" s="81" t="s">
        <v>3633</v>
      </c>
      <c r="B28" s="145">
        <v>184</v>
      </c>
      <c r="C28" s="145">
        <v>2</v>
      </c>
      <c r="D28" s="145">
        <v>0</v>
      </c>
      <c r="E28" s="114">
        <f t="shared" si="0"/>
        <v>186</v>
      </c>
      <c r="F28" s="41"/>
      <c r="G28" s="11"/>
      <c r="H28" s="11"/>
      <c r="I28" s="11"/>
    </row>
    <row r="29" spans="1:9" s="88" customFormat="1" ht="12.6" customHeight="1">
      <c r="A29" s="81" t="s">
        <v>3634</v>
      </c>
      <c r="B29" s="145">
        <v>33</v>
      </c>
      <c r="C29" s="145">
        <v>2</v>
      </c>
      <c r="D29" s="145">
        <v>0</v>
      </c>
      <c r="E29" s="114">
        <f t="shared" si="0"/>
        <v>35</v>
      </c>
      <c r="F29" s="41"/>
      <c r="G29" s="11"/>
      <c r="H29" s="11"/>
      <c r="I29" s="11"/>
    </row>
    <row r="30" spans="1:9" s="88" customFormat="1" ht="12.6" customHeight="1">
      <c r="A30" s="81" t="s">
        <v>3635</v>
      </c>
      <c r="B30" s="145">
        <v>9</v>
      </c>
      <c r="C30" s="145">
        <v>0</v>
      </c>
      <c r="D30" s="145">
        <v>0</v>
      </c>
      <c r="E30" s="114">
        <f t="shared" si="0"/>
        <v>9</v>
      </c>
      <c r="F30" s="41"/>
      <c r="G30" s="11"/>
      <c r="H30" s="11"/>
      <c r="I30" s="11"/>
    </row>
    <row r="31" spans="1:9" s="88" customFormat="1" ht="12.6" customHeight="1">
      <c r="A31" s="81" t="s">
        <v>3636</v>
      </c>
      <c r="B31" s="145">
        <v>59</v>
      </c>
      <c r="C31" s="145">
        <v>1</v>
      </c>
      <c r="D31" s="145">
        <v>0</v>
      </c>
      <c r="E31" s="114">
        <f t="shared" si="0"/>
        <v>60</v>
      </c>
      <c r="F31" s="41"/>
      <c r="G31" s="11"/>
      <c r="H31" s="11"/>
      <c r="I31" s="11"/>
    </row>
    <row r="32" spans="1:9" s="88" customFormat="1" ht="12.6" customHeight="1">
      <c r="A32" s="81" t="s">
        <v>3637</v>
      </c>
      <c r="B32" s="145">
        <v>17</v>
      </c>
      <c r="C32" s="145">
        <v>2</v>
      </c>
      <c r="D32" s="145">
        <v>0</v>
      </c>
      <c r="E32" s="114">
        <f t="shared" si="0"/>
        <v>19</v>
      </c>
      <c r="F32" s="41"/>
      <c r="G32" s="11"/>
      <c r="H32" s="11"/>
      <c r="I32" s="11"/>
    </row>
    <row r="33" spans="1:9" s="88" customFormat="1" ht="12.6" customHeight="1">
      <c r="A33" s="81" t="s">
        <v>3638</v>
      </c>
      <c r="B33" s="145">
        <v>15</v>
      </c>
      <c r="C33" s="145">
        <v>0</v>
      </c>
      <c r="D33" s="145">
        <v>0</v>
      </c>
      <c r="E33" s="114">
        <f t="shared" si="0"/>
        <v>15</v>
      </c>
      <c r="F33" s="41"/>
      <c r="G33" s="11"/>
      <c r="H33" s="11"/>
      <c r="I33" s="11"/>
    </row>
    <row r="34" spans="1:9" s="88" customFormat="1" ht="12.6" customHeight="1">
      <c r="A34" s="81" t="s">
        <v>3639</v>
      </c>
      <c r="B34" s="145">
        <v>47</v>
      </c>
      <c r="C34" s="145">
        <v>1</v>
      </c>
      <c r="D34" s="145">
        <v>0</v>
      </c>
      <c r="E34" s="114">
        <f t="shared" si="0"/>
        <v>48</v>
      </c>
      <c r="F34" s="41"/>
      <c r="G34" s="11"/>
      <c r="H34" s="11"/>
      <c r="I34" s="11"/>
    </row>
    <row r="35" spans="1:9" s="88" customFormat="1" ht="12.6" customHeight="1">
      <c r="A35" s="81" t="s">
        <v>3511</v>
      </c>
      <c r="B35" s="145">
        <v>1</v>
      </c>
      <c r="C35" s="145">
        <v>3</v>
      </c>
      <c r="D35" s="145">
        <v>0</v>
      </c>
      <c r="E35" s="114">
        <f t="shared" si="0"/>
        <v>4</v>
      </c>
      <c r="F35" s="41"/>
      <c r="G35" s="11"/>
      <c r="H35" s="11"/>
      <c r="I35" s="11"/>
    </row>
    <row r="36" spans="1:9" s="88" customFormat="1" ht="12.6" customHeight="1">
      <c r="A36" s="81" t="s">
        <v>3640</v>
      </c>
      <c r="B36" s="145">
        <v>14</v>
      </c>
      <c r="C36" s="145">
        <v>1</v>
      </c>
      <c r="D36" s="145">
        <v>0</v>
      </c>
      <c r="E36" s="114">
        <f t="shared" si="0"/>
        <v>15</v>
      </c>
      <c r="F36" s="41"/>
      <c r="G36" s="11"/>
      <c r="H36" s="11"/>
      <c r="I36" s="11"/>
    </row>
    <row r="37" spans="1:9" s="88" customFormat="1" ht="12.6" customHeight="1">
      <c r="A37" s="81" t="s">
        <v>3641</v>
      </c>
      <c r="B37" s="145">
        <v>1038</v>
      </c>
      <c r="C37" s="145">
        <v>1</v>
      </c>
      <c r="D37" s="145">
        <v>0</v>
      </c>
      <c r="E37" s="114">
        <f t="shared" si="0"/>
        <v>1039</v>
      </c>
      <c r="F37" s="41"/>
      <c r="G37" s="11"/>
      <c r="H37" s="11"/>
      <c r="I37" s="11"/>
    </row>
    <row r="38" spans="1:9" s="88" customFormat="1" ht="12.6" customHeight="1">
      <c r="A38" s="81" t="s">
        <v>3522</v>
      </c>
      <c r="B38" s="145">
        <v>1</v>
      </c>
      <c r="C38" s="145">
        <v>0</v>
      </c>
      <c r="D38" s="145">
        <v>0</v>
      </c>
      <c r="E38" s="114">
        <f t="shared" si="0"/>
        <v>1</v>
      </c>
      <c r="F38" s="41"/>
      <c r="G38" s="11"/>
      <c r="H38" s="11"/>
      <c r="I38" s="11"/>
    </row>
    <row r="39" spans="1:9" s="88" customFormat="1" ht="12.6" customHeight="1">
      <c r="A39" s="81" t="s">
        <v>3523</v>
      </c>
      <c r="B39" s="145">
        <v>2</v>
      </c>
      <c r="C39" s="145">
        <v>0</v>
      </c>
      <c r="D39" s="145">
        <v>0</v>
      </c>
      <c r="E39" s="114">
        <f t="shared" si="0"/>
        <v>2</v>
      </c>
      <c r="F39" s="41"/>
      <c r="G39" s="11"/>
      <c r="H39" s="11"/>
      <c r="I39" s="11"/>
    </row>
    <row r="40" spans="1:9" s="88" customFormat="1" ht="12.6" customHeight="1">
      <c r="A40" s="81" t="s">
        <v>3642</v>
      </c>
      <c r="B40" s="145">
        <v>18</v>
      </c>
      <c r="C40" s="145">
        <v>0</v>
      </c>
      <c r="D40" s="145">
        <v>0</v>
      </c>
      <c r="E40" s="114">
        <f t="shared" si="0"/>
        <v>18</v>
      </c>
      <c r="F40" s="41"/>
      <c r="G40" s="11"/>
      <c r="H40" s="11"/>
      <c r="I40" s="11"/>
    </row>
    <row r="41" spans="1:9" s="88" customFormat="1" ht="12.6" customHeight="1">
      <c r="A41" s="81" t="s">
        <v>3653</v>
      </c>
      <c r="B41" s="145">
        <v>2</v>
      </c>
      <c r="C41" s="145">
        <v>0</v>
      </c>
      <c r="D41" s="145">
        <v>0</v>
      </c>
      <c r="E41" s="114">
        <f t="shared" si="0"/>
        <v>2</v>
      </c>
      <c r="F41" s="41"/>
      <c r="G41" s="11"/>
      <c r="H41" s="11"/>
      <c r="I41" s="11"/>
    </row>
    <row r="42" spans="1:9" s="88" customFormat="1" ht="12.6" customHeight="1">
      <c r="A42" s="81" t="s">
        <v>3662</v>
      </c>
      <c r="B42" s="145">
        <v>2</v>
      </c>
      <c r="C42" s="145">
        <v>0</v>
      </c>
      <c r="D42" s="145">
        <v>0</v>
      </c>
      <c r="E42" s="114">
        <f t="shared" si="0"/>
        <v>2</v>
      </c>
      <c r="F42" s="41"/>
      <c r="G42" s="11"/>
      <c r="H42" s="11"/>
      <c r="I42" s="11"/>
    </row>
    <row r="43" spans="1:9" s="88" customFormat="1" ht="12.6" customHeight="1">
      <c r="A43" s="81" t="s">
        <v>3512</v>
      </c>
      <c r="B43" s="145">
        <v>32</v>
      </c>
      <c r="C43" s="145">
        <v>0</v>
      </c>
      <c r="D43" s="145">
        <v>0</v>
      </c>
      <c r="E43" s="114">
        <f t="shared" si="0"/>
        <v>32</v>
      </c>
      <c r="F43" s="41"/>
      <c r="G43" s="11"/>
      <c r="H43" s="11"/>
      <c r="I43" s="11"/>
    </row>
    <row r="44" spans="1:9" s="88" customFormat="1" ht="12.6" customHeight="1">
      <c r="A44" s="81" t="s">
        <v>3643</v>
      </c>
      <c r="B44" s="145">
        <v>1</v>
      </c>
      <c r="C44" s="145">
        <v>0</v>
      </c>
      <c r="D44" s="145">
        <v>0</v>
      </c>
      <c r="E44" s="114">
        <f t="shared" si="0"/>
        <v>1</v>
      </c>
      <c r="F44" s="41"/>
      <c r="G44" s="11"/>
      <c r="H44" s="11"/>
      <c r="I44" s="11"/>
    </row>
    <row r="45" spans="1:9" s="88" customFormat="1" ht="12.6" customHeight="1">
      <c r="A45" s="81" t="s">
        <v>3462</v>
      </c>
      <c r="B45" s="145">
        <v>4</v>
      </c>
      <c r="C45" s="145">
        <v>1</v>
      </c>
      <c r="D45" s="145">
        <v>3</v>
      </c>
      <c r="E45" s="114">
        <f t="shared" si="0"/>
        <v>8</v>
      </c>
      <c r="F45" s="41"/>
      <c r="G45" s="11"/>
      <c r="H45" s="11"/>
      <c r="I45" s="11"/>
    </row>
    <row r="46" spans="1:9" s="88" customFormat="1" ht="12.6" customHeight="1">
      <c r="A46" s="81" t="s">
        <v>3644</v>
      </c>
      <c r="B46" s="145">
        <v>4</v>
      </c>
      <c r="C46" s="145">
        <v>0</v>
      </c>
      <c r="D46" s="145">
        <v>0</v>
      </c>
      <c r="E46" s="114">
        <f t="shared" si="0"/>
        <v>4</v>
      </c>
      <c r="F46" s="41"/>
      <c r="G46" s="11"/>
      <c r="H46" s="11"/>
      <c r="I46" s="11"/>
    </row>
    <row r="47" spans="1:9" s="88" customFormat="1" ht="12" customHeight="1">
      <c r="A47" s="81"/>
      <c r="B47" s="145"/>
      <c r="C47" s="145"/>
      <c r="D47" s="145"/>
      <c r="E47" s="114"/>
      <c r="F47" s="41"/>
      <c r="G47" s="11"/>
      <c r="H47" s="11"/>
      <c r="I47" s="11"/>
    </row>
    <row r="48" spans="1:9" s="88" customFormat="1" ht="12" customHeight="1">
      <c r="A48" s="81"/>
      <c r="B48" s="145"/>
      <c r="C48" s="145"/>
      <c r="D48" s="145"/>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18" activePane="bottomLeft" state="frozen"/>
      <selection pane="bottomLeft" activeCell="F19" sqref="F19"/>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c r="C7" s="339"/>
      <c r="D7" s="339"/>
      <c r="E7" s="132"/>
    </row>
    <row r="8" spans="1:9" s="48" customFormat="1" ht="21.75" customHeight="1">
      <c r="A8" s="338"/>
      <c r="B8" s="45" t="s">
        <v>35</v>
      </c>
      <c r="C8" s="45" t="s">
        <v>36</v>
      </c>
      <c r="D8" s="45" t="s">
        <v>37</v>
      </c>
      <c r="E8" s="45" t="s">
        <v>38</v>
      </c>
    </row>
    <row r="9" spans="1:9" s="88" customFormat="1" ht="21" customHeight="1">
      <c r="A9" s="54" t="s">
        <v>38</v>
      </c>
      <c r="B9" s="65">
        <f>SUM(B11:B31)</f>
        <v>260</v>
      </c>
      <c r="C9" s="65">
        <f>SUM(C11:C31)</f>
        <v>1</v>
      </c>
      <c r="D9" s="65">
        <f>SUM(D11:D31)</f>
        <v>1</v>
      </c>
      <c r="E9" s="65">
        <f>SUM(E11:E31)</f>
        <v>262</v>
      </c>
      <c r="F9" s="117"/>
    </row>
    <row r="10" spans="1:9" s="8" customFormat="1" ht="9" customHeight="1">
      <c r="A10" s="62"/>
      <c r="B10" s="66"/>
      <c r="C10" s="66"/>
      <c r="D10" s="66"/>
      <c r="E10" s="65"/>
    </row>
    <row r="11" spans="1:9" s="88" customFormat="1" ht="12.6" customHeight="1">
      <c r="A11" s="81" t="s">
        <v>3263</v>
      </c>
      <c r="B11" s="98">
        <v>1</v>
      </c>
      <c r="C11" s="98">
        <v>0</v>
      </c>
      <c r="D11" s="98">
        <v>0</v>
      </c>
      <c r="E11" s="65">
        <f t="shared" ref="E11:E25" si="0">SUM(B11:D11)</f>
        <v>1</v>
      </c>
      <c r="F11" s="40"/>
      <c r="G11" s="11"/>
      <c r="H11" s="11"/>
      <c r="I11" s="11"/>
    </row>
    <row r="12" spans="1:9" s="88" customFormat="1" ht="12.6" customHeight="1">
      <c r="A12" s="81" t="s">
        <v>3280</v>
      </c>
      <c r="B12" s="98">
        <v>78</v>
      </c>
      <c r="C12" s="98">
        <v>0</v>
      </c>
      <c r="D12" s="98">
        <v>0</v>
      </c>
      <c r="E12" s="65">
        <f t="shared" si="0"/>
        <v>78</v>
      </c>
      <c r="F12" s="40"/>
      <c r="G12" s="11"/>
      <c r="H12" s="11"/>
      <c r="I12" s="11"/>
    </row>
    <row r="13" spans="1:9" s="88" customFormat="1" ht="12.6" customHeight="1">
      <c r="A13" s="81" t="s">
        <v>3281</v>
      </c>
      <c r="B13" s="98">
        <v>19</v>
      </c>
      <c r="C13" s="98">
        <v>0</v>
      </c>
      <c r="D13" s="98">
        <v>0</v>
      </c>
      <c r="E13" s="65">
        <f t="shared" si="0"/>
        <v>19</v>
      </c>
      <c r="F13" s="40"/>
      <c r="G13" s="11"/>
      <c r="H13" s="11"/>
      <c r="I13" s="11"/>
    </row>
    <row r="14" spans="1:9" s="88" customFormat="1" ht="12.6" customHeight="1">
      <c r="A14" s="81" t="s">
        <v>3626</v>
      </c>
      <c r="B14" s="98">
        <v>10</v>
      </c>
      <c r="C14" s="98">
        <v>0</v>
      </c>
      <c r="D14" s="98">
        <v>0</v>
      </c>
      <c r="E14" s="65">
        <f t="shared" ref="E14" si="1">SUM(B14:D14)</f>
        <v>10</v>
      </c>
      <c r="F14" s="40"/>
      <c r="G14" s="11"/>
      <c r="H14" s="11"/>
      <c r="I14" s="11"/>
    </row>
    <row r="15" spans="1:9" s="88" customFormat="1" ht="12.6" customHeight="1">
      <c r="A15" s="81" t="s">
        <v>3627</v>
      </c>
      <c r="B15" s="98">
        <v>2</v>
      </c>
      <c r="C15" s="98">
        <v>0</v>
      </c>
      <c r="D15" s="98">
        <v>0</v>
      </c>
      <c r="E15" s="65">
        <f t="shared" si="0"/>
        <v>2</v>
      </c>
      <c r="F15" s="40"/>
      <c r="G15" s="11"/>
      <c r="H15" s="11"/>
      <c r="I15" s="11"/>
    </row>
    <row r="16" spans="1:9" s="88" customFormat="1" ht="12.6" customHeight="1">
      <c r="A16" s="81" t="s">
        <v>3628</v>
      </c>
      <c r="B16" s="98">
        <v>2</v>
      </c>
      <c r="C16" s="98">
        <v>0</v>
      </c>
      <c r="D16" s="98">
        <v>0</v>
      </c>
      <c r="E16" s="65">
        <f t="shared" si="0"/>
        <v>2</v>
      </c>
      <c r="F16" s="40"/>
      <c r="G16" s="11"/>
      <c r="H16" s="11"/>
      <c r="I16" s="11"/>
    </row>
    <row r="17" spans="1:9" s="88" customFormat="1" ht="12.6" customHeight="1">
      <c r="A17" s="81" t="s">
        <v>3630</v>
      </c>
      <c r="B17" s="98">
        <v>73</v>
      </c>
      <c r="C17" s="98">
        <v>0</v>
      </c>
      <c r="D17" s="98">
        <v>0</v>
      </c>
      <c r="E17" s="65">
        <f t="shared" si="0"/>
        <v>73</v>
      </c>
      <c r="F17" s="40"/>
      <c r="G17" s="11"/>
      <c r="H17" s="11"/>
      <c r="I17" s="11"/>
    </row>
    <row r="18" spans="1:9" s="88" customFormat="1" ht="12.6" customHeight="1">
      <c r="A18" s="81" t="s">
        <v>3631</v>
      </c>
      <c r="B18" s="98">
        <v>51</v>
      </c>
      <c r="C18" s="98">
        <v>1</v>
      </c>
      <c r="D18" s="98">
        <v>0</v>
      </c>
      <c r="E18" s="65">
        <f t="shared" si="0"/>
        <v>52</v>
      </c>
      <c r="F18" s="40"/>
      <c r="G18" s="11"/>
      <c r="H18" s="11"/>
      <c r="I18" s="11"/>
    </row>
    <row r="19" spans="1:9" s="88" customFormat="1" ht="12.6" customHeight="1">
      <c r="A19" s="81" t="s">
        <v>3632</v>
      </c>
      <c r="B19" s="98">
        <v>5</v>
      </c>
      <c r="C19" s="98">
        <v>0</v>
      </c>
      <c r="D19" s="98">
        <v>0</v>
      </c>
      <c r="E19" s="65">
        <f t="shared" si="0"/>
        <v>5</v>
      </c>
      <c r="F19" s="40"/>
      <c r="G19" s="11"/>
      <c r="H19" s="11"/>
      <c r="I19" s="11"/>
    </row>
    <row r="20" spans="1:9" s="88" customFormat="1" ht="12.6" customHeight="1">
      <c r="A20" s="81" t="s">
        <v>3636</v>
      </c>
      <c r="B20" s="98">
        <v>1</v>
      </c>
      <c r="C20" s="98">
        <v>0</v>
      </c>
      <c r="D20" s="98">
        <v>0</v>
      </c>
      <c r="E20" s="65">
        <f t="shared" si="0"/>
        <v>1</v>
      </c>
      <c r="F20" s="40"/>
      <c r="G20" s="11"/>
      <c r="H20" s="11"/>
      <c r="I20" s="11"/>
    </row>
    <row r="21" spans="1:9" s="88" customFormat="1" ht="12.6" customHeight="1">
      <c r="A21" s="81" t="s">
        <v>3639</v>
      </c>
      <c r="B21" s="98">
        <v>1</v>
      </c>
      <c r="C21" s="98">
        <v>0</v>
      </c>
      <c r="D21" s="98">
        <v>0</v>
      </c>
      <c r="E21" s="65">
        <f t="shared" si="0"/>
        <v>1</v>
      </c>
      <c r="F21" s="40"/>
      <c r="G21" s="11"/>
    </row>
    <row r="22" spans="1:9" s="88" customFormat="1" ht="12.6" customHeight="1">
      <c r="A22" s="81" t="s">
        <v>3641</v>
      </c>
      <c r="B22" s="98">
        <v>14</v>
      </c>
      <c r="C22" s="98">
        <v>0</v>
      </c>
      <c r="D22" s="98">
        <v>0</v>
      </c>
      <c r="E22" s="65">
        <f t="shared" si="0"/>
        <v>14</v>
      </c>
      <c r="F22" s="40"/>
      <c r="G22" s="11"/>
    </row>
    <row r="23" spans="1:9" s="88" customFormat="1" ht="12.6" customHeight="1">
      <c r="A23" s="81" t="s">
        <v>3642</v>
      </c>
      <c r="B23" s="98">
        <v>1</v>
      </c>
      <c r="C23" s="98">
        <v>0</v>
      </c>
      <c r="D23" s="98">
        <v>0</v>
      </c>
      <c r="E23" s="65">
        <f t="shared" si="0"/>
        <v>1</v>
      </c>
      <c r="F23" s="40"/>
      <c r="G23" s="11"/>
    </row>
    <row r="24" spans="1:9" s="88" customFormat="1" ht="12.6" customHeight="1">
      <c r="A24" s="81" t="s">
        <v>3512</v>
      </c>
      <c r="B24" s="98">
        <v>1</v>
      </c>
      <c r="C24" s="98">
        <v>0</v>
      </c>
      <c r="D24" s="98">
        <v>0</v>
      </c>
      <c r="E24" s="65">
        <f t="shared" si="0"/>
        <v>1</v>
      </c>
      <c r="F24" s="40"/>
      <c r="G24" s="11"/>
    </row>
    <row r="25" spans="1:9" s="88" customFormat="1" ht="12.6" customHeight="1">
      <c r="A25" s="81" t="s">
        <v>3462</v>
      </c>
      <c r="B25" s="98">
        <v>1</v>
      </c>
      <c r="C25" s="98">
        <v>0</v>
      </c>
      <c r="D25" s="98">
        <v>1</v>
      </c>
      <c r="E25" s="65">
        <f t="shared" si="0"/>
        <v>2</v>
      </c>
      <c r="F25" s="40"/>
      <c r="G25" s="11"/>
    </row>
    <row r="26" spans="1:9" s="88" customFormat="1" ht="12.6" customHeight="1">
      <c r="A26" s="81"/>
      <c r="B26" s="98"/>
      <c r="C26" s="98"/>
      <c r="D26" s="98"/>
      <c r="E26" s="65"/>
      <c r="F26" s="40"/>
      <c r="G26" s="11"/>
    </row>
    <row r="27" spans="1:9" ht="15" customHeight="1">
      <c r="E27" s="65"/>
    </row>
    <row r="28" spans="1:9" ht="15" customHeight="1">
      <c r="E28" s="94"/>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3"/>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27" activePane="bottomLeft" state="frozen"/>
      <selection pane="bottomLeft" activeCell="A11" sqref="A11:D39"/>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t="s">
        <v>34</v>
      </c>
      <c r="C7" s="339"/>
      <c r="D7" s="339"/>
      <c r="E7" s="132"/>
    </row>
    <row r="8" spans="1:9" s="67" customFormat="1" ht="21.75" customHeight="1">
      <c r="A8" s="338"/>
      <c r="B8" s="45" t="s">
        <v>35</v>
      </c>
      <c r="C8" s="45" t="s">
        <v>36</v>
      </c>
      <c r="D8" s="45" t="s">
        <v>37</v>
      </c>
      <c r="E8" s="45" t="s">
        <v>38</v>
      </c>
    </row>
    <row r="9" spans="1:9" s="8" customFormat="1" ht="21" customHeight="1">
      <c r="A9" s="54" t="s">
        <v>38</v>
      </c>
      <c r="B9" s="65">
        <f>SUM(B11:B42)</f>
        <v>2738</v>
      </c>
      <c r="C9" s="65">
        <f>SUM(C11:C42)</f>
        <v>27</v>
      </c>
      <c r="D9" s="65">
        <f>SUM(D11:D42)</f>
        <v>4</v>
      </c>
      <c r="E9" s="65">
        <f>SUM(E11:E42)</f>
        <v>2769</v>
      </c>
      <c r="F9" s="10"/>
    </row>
    <row r="10" spans="1:9" s="8" customFormat="1" ht="9" customHeight="1">
      <c r="A10" s="62"/>
      <c r="B10" s="66"/>
      <c r="C10" s="66"/>
      <c r="D10" s="66"/>
      <c r="E10" s="65"/>
    </row>
    <row r="11" spans="1:9" s="88" customFormat="1" ht="12" customHeight="1">
      <c r="A11" s="85" t="s">
        <v>3282</v>
      </c>
      <c r="B11" s="96">
        <v>70</v>
      </c>
      <c r="C11" s="96">
        <v>1</v>
      </c>
      <c r="D11" s="96">
        <v>0</v>
      </c>
      <c r="E11" s="65">
        <f t="shared" ref="E11:E39" si="0">SUM(B11:D11)</f>
        <v>71</v>
      </c>
      <c r="F11" s="40"/>
      <c r="G11" s="15"/>
      <c r="H11" s="15"/>
      <c r="I11" s="15"/>
    </row>
    <row r="12" spans="1:9" s="88" customFormat="1" ht="12" customHeight="1">
      <c r="A12" s="85" t="s">
        <v>3283</v>
      </c>
      <c r="B12" s="96">
        <v>332</v>
      </c>
      <c r="C12" s="96">
        <v>0</v>
      </c>
      <c r="D12" s="96">
        <v>0</v>
      </c>
      <c r="E12" s="65">
        <f t="shared" si="0"/>
        <v>332</v>
      </c>
      <c r="F12" s="41"/>
      <c r="G12" s="15"/>
      <c r="H12" s="15"/>
      <c r="I12" s="15"/>
    </row>
    <row r="13" spans="1:9" s="88" customFormat="1" ht="12" customHeight="1">
      <c r="A13" s="85" t="s">
        <v>3284</v>
      </c>
      <c r="B13" s="96">
        <v>303</v>
      </c>
      <c r="C13" s="96">
        <v>3</v>
      </c>
      <c r="D13" s="96">
        <v>0</v>
      </c>
      <c r="E13" s="65">
        <f t="shared" si="0"/>
        <v>306</v>
      </c>
      <c r="F13" s="41"/>
      <c r="G13" s="11"/>
      <c r="H13" s="11"/>
      <c r="I13" s="11"/>
    </row>
    <row r="14" spans="1:9" s="88" customFormat="1" ht="12" customHeight="1">
      <c r="A14" s="85" t="s">
        <v>3285</v>
      </c>
      <c r="B14" s="96">
        <v>397</v>
      </c>
      <c r="C14" s="96">
        <v>0</v>
      </c>
      <c r="D14" s="96">
        <v>0</v>
      </c>
      <c r="E14" s="65">
        <f t="shared" si="0"/>
        <v>397</v>
      </c>
      <c r="F14" s="41"/>
      <c r="G14" s="15"/>
      <c r="H14" s="15"/>
      <c r="I14" s="15"/>
    </row>
    <row r="15" spans="1:9" s="88" customFormat="1" ht="12" customHeight="1">
      <c r="A15" s="85" t="s">
        <v>3286</v>
      </c>
      <c r="B15" s="96">
        <v>123</v>
      </c>
      <c r="C15" s="96">
        <v>3</v>
      </c>
      <c r="D15" s="96">
        <v>0</v>
      </c>
      <c r="E15" s="65">
        <f t="shared" si="0"/>
        <v>126</v>
      </c>
      <c r="F15" s="41"/>
      <c r="G15" s="15"/>
      <c r="H15" s="15"/>
      <c r="I15" s="15"/>
    </row>
    <row r="16" spans="1:9" s="88" customFormat="1" ht="12" customHeight="1">
      <c r="A16" s="93" t="s">
        <v>3287</v>
      </c>
      <c r="B16" s="96">
        <v>10</v>
      </c>
      <c r="C16" s="96">
        <v>3</v>
      </c>
      <c r="D16" s="96">
        <v>0</v>
      </c>
      <c r="E16" s="65">
        <f t="shared" si="0"/>
        <v>13</v>
      </c>
      <c r="F16" s="41"/>
      <c r="G16" s="15"/>
      <c r="H16" s="15"/>
      <c r="I16" s="15"/>
    </row>
    <row r="17" spans="1:11" s="88" customFormat="1" ht="12" customHeight="1">
      <c r="A17" s="85" t="s">
        <v>3288</v>
      </c>
      <c r="B17" s="96">
        <v>23</v>
      </c>
      <c r="C17" s="96">
        <v>1</v>
      </c>
      <c r="D17" s="96">
        <v>0</v>
      </c>
      <c r="E17" s="65">
        <f t="shared" si="0"/>
        <v>24</v>
      </c>
      <c r="F17" s="41"/>
      <c r="G17" s="11"/>
      <c r="H17" s="11"/>
      <c r="I17" s="11"/>
    </row>
    <row r="18" spans="1:11" s="88" customFormat="1" ht="12" customHeight="1">
      <c r="A18" s="85" t="s">
        <v>3289</v>
      </c>
      <c r="B18" s="96">
        <v>173</v>
      </c>
      <c r="C18" s="96">
        <v>0</v>
      </c>
      <c r="D18" s="96">
        <v>0</v>
      </c>
      <c r="E18" s="65">
        <f t="shared" si="0"/>
        <v>173</v>
      </c>
      <c r="F18" s="40"/>
      <c r="G18" s="11"/>
      <c r="H18" s="11"/>
      <c r="I18" s="11"/>
    </row>
    <row r="19" spans="1:11" s="88" customFormat="1" ht="12" customHeight="1">
      <c r="A19" s="85" t="s">
        <v>3290</v>
      </c>
      <c r="B19" s="96">
        <v>526</v>
      </c>
      <c r="C19" s="96">
        <v>1</v>
      </c>
      <c r="D19" s="96">
        <v>0</v>
      </c>
      <c r="E19" s="65">
        <f t="shared" si="0"/>
        <v>527</v>
      </c>
      <c r="F19" s="41"/>
      <c r="G19" s="15"/>
      <c r="H19" s="15"/>
      <c r="I19" s="15"/>
    </row>
    <row r="20" spans="1:11" s="88" customFormat="1" ht="12" customHeight="1">
      <c r="A20" s="85" t="s">
        <v>3291</v>
      </c>
      <c r="B20" s="96">
        <v>305</v>
      </c>
      <c r="C20" s="96">
        <v>0</v>
      </c>
      <c r="D20" s="96">
        <v>0</v>
      </c>
      <c r="E20" s="65">
        <f t="shared" si="0"/>
        <v>305</v>
      </c>
      <c r="F20" s="41"/>
      <c r="G20" s="15"/>
      <c r="H20" s="15"/>
      <c r="I20" s="15"/>
    </row>
    <row r="21" spans="1:11" s="88" customFormat="1" ht="12" customHeight="1">
      <c r="A21" s="93" t="s">
        <v>3432</v>
      </c>
      <c r="B21" s="96">
        <v>8</v>
      </c>
      <c r="C21" s="96">
        <v>5</v>
      </c>
      <c r="D21" s="96">
        <v>0</v>
      </c>
      <c r="E21" s="65">
        <f t="shared" si="0"/>
        <v>13</v>
      </c>
      <c r="F21" s="41"/>
      <c r="G21" s="15"/>
      <c r="H21" s="15"/>
      <c r="I21" s="15"/>
    </row>
    <row r="22" spans="1:11" s="88" customFormat="1" ht="12" customHeight="1">
      <c r="A22" s="85" t="s">
        <v>3520</v>
      </c>
      <c r="B22" s="96">
        <v>3</v>
      </c>
      <c r="C22" s="96">
        <v>0</v>
      </c>
      <c r="D22" s="96">
        <v>0</v>
      </c>
      <c r="E22" s="65">
        <f t="shared" si="0"/>
        <v>3</v>
      </c>
      <c r="F22" s="41"/>
      <c r="G22" s="11"/>
      <c r="H22" s="11"/>
      <c r="I22" s="11"/>
    </row>
    <row r="23" spans="1:11" s="88" customFormat="1" ht="12" customHeight="1">
      <c r="A23" s="85" t="s">
        <v>3292</v>
      </c>
      <c r="B23" s="96">
        <v>256</v>
      </c>
      <c r="C23" s="96">
        <v>5</v>
      </c>
      <c r="D23" s="96">
        <v>0</v>
      </c>
      <c r="E23" s="65">
        <f t="shared" si="0"/>
        <v>261</v>
      </c>
      <c r="F23" s="41"/>
      <c r="G23" s="11"/>
      <c r="H23" s="11"/>
      <c r="I23" s="11"/>
    </row>
    <row r="24" spans="1:11" s="88" customFormat="1" ht="12" customHeight="1">
      <c r="A24" s="85" t="s">
        <v>3293</v>
      </c>
      <c r="B24" s="96">
        <v>28</v>
      </c>
      <c r="C24" s="96">
        <v>0</v>
      </c>
      <c r="D24" s="96">
        <v>0</v>
      </c>
      <c r="E24" s="65">
        <f t="shared" si="0"/>
        <v>28</v>
      </c>
      <c r="F24" s="41"/>
      <c r="G24" s="11"/>
      <c r="H24" s="11"/>
      <c r="I24" s="11"/>
    </row>
    <row r="25" spans="1:11" s="88" customFormat="1" ht="12" customHeight="1">
      <c r="A25" s="85" t="s">
        <v>3294</v>
      </c>
      <c r="B25" s="96">
        <v>16</v>
      </c>
      <c r="C25" s="96">
        <v>1</v>
      </c>
      <c r="D25" s="96">
        <v>0</v>
      </c>
      <c r="E25" s="65">
        <f t="shared" si="0"/>
        <v>17</v>
      </c>
      <c r="F25" s="41"/>
      <c r="G25" s="15"/>
      <c r="H25" s="15"/>
      <c r="I25" s="15"/>
    </row>
    <row r="26" spans="1:11" s="88" customFormat="1" ht="12" customHeight="1">
      <c r="A26" s="85" t="s">
        <v>3463</v>
      </c>
      <c r="B26" s="96">
        <v>3</v>
      </c>
      <c r="C26" s="96">
        <v>0</v>
      </c>
      <c r="D26" s="96">
        <v>0</v>
      </c>
      <c r="E26" s="65">
        <f t="shared" si="0"/>
        <v>3</v>
      </c>
      <c r="F26" s="41"/>
      <c r="G26" s="11"/>
      <c r="H26" s="11"/>
      <c r="I26" s="11"/>
      <c r="K26" s="15"/>
    </row>
    <row r="27" spans="1:11" s="88" customFormat="1" ht="12" customHeight="1">
      <c r="A27" s="85" t="s">
        <v>3465</v>
      </c>
      <c r="B27" s="96">
        <v>5</v>
      </c>
      <c r="C27" s="96">
        <v>0</v>
      </c>
      <c r="D27" s="96">
        <v>0</v>
      </c>
      <c r="E27" s="65">
        <f t="shared" si="0"/>
        <v>5</v>
      </c>
      <c r="F27" s="41"/>
      <c r="G27" s="11"/>
      <c r="H27" s="11"/>
      <c r="I27" s="11"/>
      <c r="K27" s="15"/>
    </row>
    <row r="28" spans="1:11" s="88" customFormat="1" ht="12" customHeight="1">
      <c r="A28" s="137" t="s">
        <v>3654</v>
      </c>
      <c r="B28" s="96">
        <v>1</v>
      </c>
      <c r="C28" s="96">
        <v>0</v>
      </c>
      <c r="D28" s="96">
        <v>0</v>
      </c>
      <c r="E28" s="65">
        <f t="shared" si="0"/>
        <v>1</v>
      </c>
      <c r="F28" s="41"/>
      <c r="G28" s="11"/>
      <c r="H28" s="11"/>
      <c r="I28" s="11"/>
      <c r="K28" s="15"/>
    </row>
    <row r="29" spans="1:11" s="15" customFormat="1" ht="12" customHeight="1">
      <c r="A29" s="85" t="s">
        <v>3521</v>
      </c>
      <c r="B29" s="96">
        <v>2</v>
      </c>
      <c r="C29" s="96">
        <v>0</v>
      </c>
      <c r="D29" s="96">
        <v>0</v>
      </c>
      <c r="E29" s="65">
        <f t="shared" si="0"/>
        <v>2</v>
      </c>
      <c r="F29" s="40"/>
      <c r="G29" s="11"/>
      <c r="H29" s="11"/>
      <c r="I29" s="11"/>
    </row>
    <row r="30" spans="1:11" s="15" customFormat="1" ht="12" customHeight="1">
      <c r="A30" s="93" t="s">
        <v>3645</v>
      </c>
      <c r="B30" s="96">
        <v>80</v>
      </c>
      <c r="C30" s="96">
        <v>0</v>
      </c>
      <c r="D30" s="96">
        <v>0</v>
      </c>
      <c r="E30" s="65">
        <f t="shared" si="0"/>
        <v>80</v>
      </c>
      <c r="F30" s="41"/>
      <c r="G30" s="11"/>
      <c r="H30" s="11"/>
      <c r="I30" s="11"/>
    </row>
    <row r="31" spans="1:11" s="15" customFormat="1" ht="12" customHeight="1">
      <c r="A31" s="93" t="s">
        <v>3500</v>
      </c>
      <c r="B31" s="96">
        <v>1</v>
      </c>
      <c r="C31" s="96">
        <v>0</v>
      </c>
      <c r="D31" s="96">
        <v>0</v>
      </c>
      <c r="E31" s="65">
        <f t="shared" si="0"/>
        <v>1</v>
      </c>
      <c r="F31" s="41"/>
      <c r="G31" s="11"/>
      <c r="H31" s="11"/>
      <c r="I31" s="11"/>
    </row>
    <row r="32" spans="1:11" s="15" customFormat="1" ht="12" customHeight="1">
      <c r="A32" s="85" t="s">
        <v>3524</v>
      </c>
      <c r="B32" s="96">
        <v>13</v>
      </c>
      <c r="C32" s="96">
        <v>1</v>
      </c>
      <c r="D32" s="96">
        <v>0</v>
      </c>
      <c r="E32" s="65">
        <f t="shared" si="0"/>
        <v>14</v>
      </c>
      <c r="F32" s="41"/>
      <c r="G32" s="11"/>
      <c r="H32" s="11"/>
      <c r="I32" s="11"/>
    </row>
    <row r="33" spans="1:9" s="15" customFormat="1" ht="28.2" customHeight="1">
      <c r="A33" s="85" t="s">
        <v>3646</v>
      </c>
      <c r="B33" s="96">
        <v>1</v>
      </c>
      <c r="C33" s="96">
        <v>0</v>
      </c>
      <c r="D33" s="96">
        <v>0</v>
      </c>
      <c r="E33" s="65">
        <f t="shared" si="0"/>
        <v>1</v>
      </c>
      <c r="F33" s="41"/>
      <c r="G33" s="11"/>
      <c r="H33" s="11"/>
      <c r="I33" s="11"/>
    </row>
    <row r="34" spans="1:9" s="15" customFormat="1" ht="12" customHeight="1">
      <c r="A34" s="85" t="s">
        <v>3655</v>
      </c>
      <c r="B34" s="96">
        <v>1</v>
      </c>
      <c r="C34" s="96">
        <v>0</v>
      </c>
      <c r="D34" s="96">
        <v>0</v>
      </c>
      <c r="E34" s="65">
        <f t="shared" si="0"/>
        <v>1</v>
      </c>
      <c r="F34" s="41"/>
      <c r="G34" s="11"/>
      <c r="H34" s="11"/>
      <c r="I34" s="11"/>
    </row>
    <row r="35" spans="1:9" s="15" customFormat="1" ht="12" customHeight="1">
      <c r="A35" s="85" t="s">
        <v>3656</v>
      </c>
      <c r="B35" s="96">
        <v>3</v>
      </c>
      <c r="C35" s="96">
        <v>0</v>
      </c>
      <c r="D35" s="96">
        <v>0</v>
      </c>
      <c r="E35" s="65">
        <f t="shared" si="0"/>
        <v>3</v>
      </c>
      <c r="F35" s="41"/>
      <c r="G35" s="11"/>
      <c r="H35" s="11"/>
      <c r="I35" s="11"/>
    </row>
    <row r="36" spans="1:9" s="15" customFormat="1" ht="12" customHeight="1">
      <c r="A36" s="85" t="s">
        <v>3647</v>
      </c>
      <c r="B36" s="96">
        <v>1</v>
      </c>
      <c r="C36" s="96">
        <v>0</v>
      </c>
      <c r="D36" s="96">
        <v>0</v>
      </c>
      <c r="E36" s="65">
        <f t="shared" si="0"/>
        <v>1</v>
      </c>
      <c r="F36" s="41"/>
      <c r="G36" s="11"/>
      <c r="H36" s="11"/>
      <c r="I36" s="11"/>
    </row>
    <row r="37" spans="1:9" s="15" customFormat="1" ht="12" customHeight="1">
      <c r="A37" s="85" t="s">
        <v>3295</v>
      </c>
      <c r="B37" s="96">
        <v>20</v>
      </c>
      <c r="C37" s="96">
        <v>2</v>
      </c>
      <c r="D37" s="96">
        <v>1</v>
      </c>
      <c r="E37" s="65">
        <f t="shared" si="0"/>
        <v>23</v>
      </c>
      <c r="F37" s="41"/>
      <c r="G37" s="11"/>
      <c r="H37" s="11"/>
      <c r="I37" s="11"/>
    </row>
    <row r="38" spans="1:9" s="15" customFormat="1" ht="12" customHeight="1">
      <c r="A38" s="85" t="s">
        <v>3464</v>
      </c>
      <c r="B38" s="96">
        <v>0</v>
      </c>
      <c r="C38" s="96">
        <v>1</v>
      </c>
      <c r="D38" s="96">
        <v>3</v>
      </c>
      <c r="E38" s="65">
        <f t="shared" si="0"/>
        <v>4</v>
      </c>
      <c r="F38" s="41"/>
      <c r="G38" s="11"/>
      <c r="H38" s="11"/>
      <c r="I38" s="11"/>
    </row>
    <row r="39" spans="1:9" s="15" customFormat="1" ht="12" customHeight="1">
      <c r="A39" s="85" t="s">
        <v>3296</v>
      </c>
      <c r="B39" s="96">
        <v>34</v>
      </c>
      <c r="C39" s="96">
        <v>0</v>
      </c>
      <c r="D39" s="96">
        <v>0</v>
      </c>
      <c r="E39" s="65">
        <f t="shared" si="0"/>
        <v>34</v>
      </c>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11" sqref="A11:D28"/>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SUM(B11:B28)</f>
        <v>260</v>
      </c>
      <c r="C9" s="65">
        <f>SUM(C11:C28)</f>
        <v>1</v>
      </c>
      <c r="D9" s="65">
        <f>SUM(D11:D28)</f>
        <v>1</v>
      </c>
      <c r="E9" s="65">
        <f>SUM(E11:E28)</f>
        <v>262</v>
      </c>
      <c r="F9" s="10"/>
    </row>
    <row r="10" spans="1:9" s="8" customFormat="1" ht="9" customHeight="1">
      <c r="A10" s="62"/>
      <c r="B10" s="66"/>
      <c r="C10" s="66"/>
      <c r="D10" s="66"/>
      <c r="E10" s="65"/>
    </row>
    <row r="11" spans="1:9" s="88" customFormat="1" ht="12" customHeight="1">
      <c r="A11" s="85" t="s">
        <v>3282</v>
      </c>
      <c r="B11" s="96">
        <v>11</v>
      </c>
      <c r="C11" s="96">
        <v>0</v>
      </c>
      <c r="D11" s="96">
        <v>0</v>
      </c>
      <c r="E11" s="65">
        <f t="shared" ref="E11:E28" si="0">SUM(B11:D11)</f>
        <v>11</v>
      </c>
      <c r="F11" s="41"/>
      <c r="G11" s="15"/>
      <c r="H11" s="15"/>
      <c r="I11" s="15"/>
    </row>
    <row r="12" spans="1:9" s="88" customFormat="1" ht="12" customHeight="1">
      <c r="A12" s="85" t="s">
        <v>3283</v>
      </c>
      <c r="B12" s="96">
        <v>26</v>
      </c>
      <c r="C12" s="96">
        <v>0</v>
      </c>
      <c r="D12" s="96">
        <v>0</v>
      </c>
      <c r="E12" s="65">
        <f t="shared" si="0"/>
        <v>26</v>
      </c>
      <c r="F12" s="41"/>
      <c r="G12" s="15"/>
      <c r="H12" s="15"/>
      <c r="I12" s="15"/>
    </row>
    <row r="13" spans="1:9" s="88" customFormat="1" ht="12" customHeight="1">
      <c r="A13" s="85" t="s">
        <v>3284</v>
      </c>
      <c r="B13" s="96">
        <v>7</v>
      </c>
      <c r="C13" s="96">
        <v>1</v>
      </c>
      <c r="D13" s="96">
        <v>0</v>
      </c>
      <c r="E13" s="65">
        <f t="shared" si="0"/>
        <v>8</v>
      </c>
      <c r="F13" s="41"/>
      <c r="G13" s="15"/>
      <c r="H13" s="15"/>
      <c r="I13" s="15"/>
    </row>
    <row r="14" spans="1:9" s="88" customFormat="1" ht="12" customHeight="1">
      <c r="A14" s="85" t="s">
        <v>3285</v>
      </c>
      <c r="B14" s="96">
        <v>43</v>
      </c>
      <c r="C14" s="96">
        <v>0</v>
      </c>
      <c r="D14" s="96">
        <v>0</v>
      </c>
      <c r="E14" s="65">
        <f t="shared" si="0"/>
        <v>43</v>
      </c>
      <c r="F14" s="41"/>
      <c r="G14" s="15"/>
      <c r="H14" s="15"/>
      <c r="I14" s="15"/>
    </row>
    <row r="15" spans="1:9" s="88" customFormat="1" ht="12" customHeight="1">
      <c r="A15" s="85" t="s">
        <v>3286</v>
      </c>
      <c r="B15" s="96">
        <v>23</v>
      </c>
      <c r="C15" s="96">
        <v>0</v>
      </c>
      <c r="D15" s="96">
        <v>0</v>
      </c>
      <c r="E15" s="65">
        <f t="shared" si="0"/>
        <v>23</v>
      </c>
      <c r="F15" s="41"/>
      <c r="G15" s="15"/>
      <c r="H15" s="15"/>
      <c r="I15" s="15"/>
    </row>
    <row r="16" spans="1:9" s="88" customFormat="1" ht="12" customHeight="1">
      <c r="A16" s="85" t="s">
        <v>3287</v>
      </c>
      <c r="B16" s="96">
        <v>1</v>
      </c>
      <c r="C16" s="96">
        <v>0</v>
      </c>
      <c r="D16" s="96">
        <v>0</v>
      </c>
      <c r="E16" s="65">
        <f t="shared" si="0"/>
        <v>1</v>
      </c>
      <c r="F16" s="41"/>
      <c r="G16" s="15"/>
      <c r="H16" s="15"/>
      <c r="I16" s="15"/>
    </row>
    <row r="17" spans="1:9" s="88" customFormat="1" ht="12" customHeight="1">
      <c r="A17" s="85" t="s">
        <v>3288</v>
      </c>
      <c r="B17" s="96">
        <v>4</v>
      </c>
      <c r="C17" s="96">
        <v>0</v>
      </c>
      <c r="D17" s="96">
        <v>0</v>
      </c>
      <c r="E17" s="65">
        <f t="shared" si="0"/>
        <v>4</v>
      </c>
      <c r="F17" s="41"/>
      <c r="G17" s="15"/>
      <c r="H17" s="15"/>
      <c r="I17" s="15"/>
    </row>
    <row r="18" spans="1:9" s="88" customFormat="1" ht="12" customHeight="1">
      <c r="A18" s="85" t="s">
        <v>3289</v>
      </c>
      <c r="B18" s="96">
        <v>15</v>
      </c>
      <c r="C18" s="96">
        <v>0</v>
      </c>
      <c r="D18" s="96">
        <v>0</v>
      </c>
      <c r="E18" s="65">
        <f t="shared" si="0"/>
        <v>15</v>
      </c>
      <c r="F18" s="41"/>
      <c r="G18" s="15"/>
      <c r="H18" s="15"/>
      <c r="I18" s="15"/>
    </row>
    <row r="19" spans="1:9" s="88" customFormat="1" ht="12" customHeight="1">
      <c r="A19" s="85" t="s">
        <v>3290</v>
      </c>
      <c r="B19" s="96">
        <v>52</v>
      </c>
      <c r="C19" s="96">
        <v>0</v>
      </c>
      <c r="D19" s="96">
        <v>0</v>
      </c>
      <c r="E19" s="65">
        <f t="shared" si="0"/>
        <v>52</v>
      </c>
      <c r="F19" s="41"/>
      <c r="G19" s="15"/>
      <c r="H19" s="15"/>
      <c r="I19" s="15"/>
    </row>
    <row r="20" spans="1:9" s="88" customFormat="1" ht="12" customHeight="1">
      <c r="A20" s="85" t="s">
        <v>3291</v>
      </c>
      <c r="B20" s="96">
        <v>31</v>
      </c>
      <c r="C20" s="96">
        <v>0</v>
      </c>
      <c r="D20" s="96">
        <v>0</v>
      </c>
      <c r="E20" s="65">
        <f t="shared" si="0"/>
        <v>31</v>
      </c>
      <c r="F20" s="41"/>
      <c r="G20" s="15"/>
      <c r="H20" s="15"/>
      <c r="I20" s="15"/>
    </row>
    <row r="21" spans="1:9" s="88" customFormat="1" ht="12" customHeight="1">
      <c r="A21" s="85" t="s">
        <v>3520</v>
      </c>
      <c r="B21" s="96">
        <v>1</v>
      </c>
      <c r="C21" s="96">
        <v>0</v>
      </c>
      <c r="D21" s="96">
        <v>0</v>
      </c>
      <c r="E21" s="65">
        <f t="shared" si="0"/>
        <v>1</v>
      </c>
      <c r="F21" s="41"/>
      <c r="G21" s="15"/>
      <c r="H21" s="15"/>
      <c r="I21" s="15"/>
    </row>
    <row r="22" spans="1:9" s="88" customFormat="1" ht="12" customHeight="1">
      <c r="A22" s="85" t="s">
        <v>3292</v>
      </c>
      <c r="B22" s="96">
        <v>22</v>
      </c>
      <c r="C22" s="217">
        <v>0</v>
      </c>
      <c r="D22" s="96">
        <v>0</v>
      </c>
      <c r="E22" s="65">
        <f t="shared" si="0"/>
        <v>22</v>
      </c>
      <c r="F22" s="218"/>
      <c r="G22" s="219"/>
      <c r="H22" s="219"/>
      <c r="I22" s="219"/>
    </row>
    <row r="23" spans="1:9" s="88" customFormat="1" ht="12" customHeight="1">
      <c r="A23" s="85" t="s">
        <v>3293</v>
      </c>
      <c r="B23" s="96">
        <v>4</v>
      </c>
      <c r="C23" s="96">
        <v>0</v>
      </c>
      <c r="D23" s="96">
        <v>0</v>
      </c>
      <c r="E23" s="65">
        <f t="shared" si="0"/>
        <v>4</v>
      </c>
      <c r="F23" s="41"/>
      <c r="G23" s="15"/>
      <c r="H23" s="15"/>
      <c r="I23" s="15"/>
    </row>
    <row r="24" spans="1:9" s="88" customFormat="1" ht="12" customHeight="1">
      <c r="A24" s="85" t="s">
        <v>3294</v>
      </c>
      <c r="B24" s="96">
        <v>1</v>
      </c>
      <c r="C24" s="96">
        <v>0</v>
      </c>
      <c r="D24" s="96">
        <v>0</v>
      </c>
      <c r="E24" s="65">
        <f t="shared" si="0"/>
        <v>1</v>
      </c>
      <c r="F24" s="41"/>
      <c r="G24" s="15"/>
      <c r="H24" s="15"/>
      <c r="I24" s="15"/>
    </row>
    <row r="25" spans="1:9" s="88" customFormat="1" ht="12" customHeight="1">
      <c r="A25" s="85" t="s">
        <v>3524</v>
      </c>
      <c r="B25" s="96">
        <v>1</v>
      </c>
      <c r="C25" s="96">
        <v>0</v>
      </c>
      <c r="D25" s="96">
        <v>0</v>
      </c>
      <c r="E25" s="65">
        <f t="shared" si="0"/>
        <v>1</v>
      </c>
      <c r="F25" s="41"/>
      <c r="G25" s="15"/>
      <c r="H25" s="15"/>
      <c r="I25" s="15"/>
    </row>
    <row r="26" spans="1:9" s="88" customFormat="1" ht="12" customHeight="1">
      <c r="A26" s="85" t="s">
        <v>3295</v>
      </c>
      <c r="B26" s="96">
        <v>14</v>
      </c>
      <c r="C26" s="96">
        <v>0</v>
      </c>
      <c r="D26" s="96">
        <v>0</v>
      </c>
      <c r="E26" s="65">
        <f t="shared" si="0"/>
        <v>14</v>
      </c>
      <c r="F26" s="41"/>
      <c r="G26" s="15"/>
      <c r="H26" s="15"/>
      <c r="I26" s="15"/>
    </row>
    <row r="27" spans="1:9" s="88" customFormat="1" ht="12" customHeight="1">
      <c r="A27" s="85" t="s">
        <v>3464</v>
      </c>
      <c r="B27" s="96">
        <v>1</v>
      </c>
      <c r="C27" s="96">
        <v>0</v>
      </c>
      <c r="D27" s="96">
        <v>1</v>
      </c>
      <c r="E27" s="65">
        <f t="shared" si="0"/>
        <v>2</v>
      </c>
      <c r="F27" s="41"/>
      <c r="G27" s="15"/>
      <c r="H27" s="15"/>
      <c r="I27" s="15"/>
    </row>
    <row r="28" spans="1:9" s="88" customFormat="1" ht="12" customHeight="1">
      <c r="A28" s="85" t="s">
        <v>3296</v>
      </c>
      <c r="B28" s="96">
        <v>3</v>
      </c>
      <c r="C28" s="96">
        <v>0</v>
      </c>
      <c r="D28" s="96">
        <v>0</v>
      </c>
      <c r="E28" s="65">
        <f t="shared" si="0"/>
        <v>3</v>
      </c>
      <c r="F28" s="41"/>
      <c r="G28" s="15"/>
      <c r="H28" s="15"/>
      <c r="I28" s="15"/>
    </row>
    <row r="29" spans="1:9" ht="15" customHeight="1">
      <c r="E29" s="96"/>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E42" sqref="E42:E43"/>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SUM(B11:B45)</f>
        <v>2738</v>
      </c>
      <c r="C9" s="65">
        <f>SUM(C11:C45)</f>
        <v>27</v>
      </c>
      <c r="D9" s="65">
        <f>SUM(D11:D45)</f>
        <v>4</v>
      </c>
      <c r="E9" s="65">
        <f>SUM(E11:E45)</f>
        <v>2769</v>
      </c>
      <c r="F9" s="10"/>
    </row>
    <row r="10" spans="1:9" s="8" customFormat="1" ht="9" customHeight="1">
      <c r="A10" s="62"/>
      <c r="B10" s="66"/>
      <c r="C10" s="66"/>
      <c r="D10" s="66"/>
      <c r="E10" s="65"/>
    </row>
    <row r="11" spans="1:9" s="88" customFormat="1" ht="12" customHeight="1">
      <c r="A11" s="82" t="s">
        <v>3663</v>
      </c>
      <c r="B11" s="96">
        <v>0</v>
      </c>
      <c r="C11" s="96">
        <v>1</v>
      </c>
      <c r="D11" s="96">
        <v>0</v>
      </c>
      <c r="E11" s="65">
        <f t="shared" ref="E11:E43" si="0">SUM(B11:D11)</f>
        <v>1</v>
      </c>
      <c r="F11" s="40"/>
      <c r="G11" s="11"/>
      <c r="H11" s="11"/>
      <c r="I11" s="11"/>
    </row>
    <row r="12" spans="1:9" s="88" customFormat="1" ht="12" customHeight="1">
      <c r="A12" s="82" t="s">
        <v>3297</v>
      </c>
      <c r="B12" s="96">
        <v>10</v>
      </c>
      <c r="C12" s="96">
        <v>2</v>
      </c>
      <c r="D12" s="96">
        <v>0</v>
      </c>
      <c r="E12" s="65">
        <f t="shared" si="0"/>
        <v>12</v>
      </c>
      <c r="F12" s="41"/>
      <c r="G12" s="11"/>
      <c r="H12" s="11"/>
      <c r="I12" s="11"/>
    </row>
    <row r="13" spans="1:9" s="88" customFormat="1" ht="12" customHeight="1">
      <c r="A13" s="82" t="s">
        <v>3298</v>
      </c>
      <c r="B13" s="96">
        <v>31</v>
      </c>
      <c r="C13" s="96">
        <v>0</v>
      </c>
      <c r="D13" s="96">
        <v>0</v>
      </c>
      <c r="E13" s="65">
        <f t="shared" si="0"/>
        <v>31</v>
      </c>
      <c r="F13" s="41"/>
      <c r="G13" s="11"/>
      <c r="H13" s="11"/>
      <c r="I13" s="11"/>
    </row>
    <row r="14" spans="1:9" s="88" customFormat="1" ht="12" customHeight="1">
      <c r="A14" s="82" t="s">
        <v>3299</v>
      </c>
      <c r="B14" s="96">
        <v>63</v>
      </c>
      <c r="C14" s="96">
        <v>5</v>
      </c>
      <c r="D14" s="96">
        <v>0</v>
      </c>
      <c r="E14" s="65">
        <f t="shared" si="0"/>
        <v>68</v>
      </c>
      <c r="F14" s="41"/>
      <c r="G14" s="11"/>
      <c r="H14" s="11"/>
      <c r="I14" s="11"/>
    </row>
    <row r="15" spans="1:9" s="88" customFormat="1" ht="12" customHeight="1">
      <c r="A15" s="82" t="s">
        <v>3648</v>
      </c>
      <c r="B15" s="96">
        <v>1</v>
      </c>
      <c r="C15" s="96">
        <v>0</v>
      </c>
      <c r="D15" s="96">
        <v>0</v>
      </c>
      <c r="E15" s="65">
        <f t="shared" si="0"/>
        <v>1</v>
      </c>
      <c r="F15" s="41"/>
      <c r="G15" s="11"/>
      <c r="H15" s="11"/>
      <c r="I15" s="11"/>
    </row>
    <row r="16" spans="1:9" s="88" customFormat="1" ht="12" customHeight="1">
      <c r="A16" s="82" t="s">
        <v>3300</v>
      </c>
      <c r="B16" s="96">
        <v>5</v>
      </c>
      <c r="C16" s="96">
        <v>0</v>
      </c>
      <c r="D16" s="96">
        <v>0</v>
      </c>
      <c r="E16" s="65">
        <f t="shared" si="0"/>
        <v>5</v>
      </c>
      <c r="F16" s="41"/>
      <c r="G16" s="11"/>
      <c r="H16" s="11"/>
      <c r="I16" s="11"/>
    </row>
    <row r="17" spans="1:9" s="88" customFormat="1" ht="12" customHeight="1">
      <c r="A17" s="82" t="s">
        <v>3301</v>
      </c>
      <c r="B17" s="96">
        <v>29</v>
      </c>
      <c r="C17" s="96">
        <v>2</v>
      </c>
      <c r="D17" s="96">
        <v>0</v>
      </c>
      <c r="E17" s="65">
        <f t="shared" si="0"/>
        <v>31</v>
      </c>
      <c r="F17" s="40"/>
      <c r="G17" s="11"/>
      <c r="H17" s="11"/>
      <c r="I17" s="11"/>
    </row>
    <row r="18" spans="1:9" s="88" customFormat="1" ht="12" customHeight="1">
      <c r="A18" s="82" t="s">
        <v>3302</v>
      </c>
      <c r="B18" s="96">
        <v>46</v>
      </c>
      <c r="C18" s="96">
        <v>0</v>
      </c>
      <c r="D18" s="96">
        <v>0</v>
      </c>
      <c r="E18" s="65">
        <f t="shared" si="0"/>
        <v>46</v>
      </c>
      <c r="F18" s="41"/>
      <c r="G18" s="11"/>
      <c r="H18" s="11"/>
      <c r="I18" s="11"/>
    </row>
    <row r="19" spans="1:9" s="88" customFormat="1" ht="12" customHeight="1">
      <c r="A19" s="82" t="s">
        <v>3303</v>
      </c>
      <c r="B19" s="96">
        <v>13</v>
      </c>
      <c r="C19" s="96">
        <v>0</v>
      </c>
      <c r="D19" s="96">
        <v>0</v>
      </c>
      <c r="E19" s="65">
        <f t="shared" si="0"/>
        <v>13</v>
      </c>
      <c r="F19" s="41"/>
      <c r="G19" s="11"/>
      <c r="H19" s="11"/>
      <c r="I19" s="11"/>
    </row>
    <row r="20" spans="1:9" s="88" customFormat="1" ht="12" customHeight="1">
      <c r="A20" s="82" t="s">
        <v>3304</v>
      </c>
      <c r="B20" s="96">
        <v>318</v>
      </c>
      <c r="C20" s="96">
        <v>1</v>
      </c>
      <c r="D20" s="96">
        <v>0</v>
      </c>
      <c r="E20" s="65">
        <f t="shared" si="0"/>
        <v>319</v>
      </c>
      <c r="F20" s="41"/>
      <c r="G20" s="11"/>
      <c r="H20" s="11"/>
      <c r="I20" s="11"/>
    </row>
    <row r="21" spans="1:9" s="88" customFormat="1" ht="12" customHeight="1">
      <c r="A21" s="82" t="s">
        <v>3305</v>
      </c>
      <c r="B21" s="96">
        <v>132</v>
      </c>
      <c r="C21" s="96">
        <v>0</v>
      </c>
      <c r="D21" s="96">
        <v>0</v>
      </c>
      <c r="E21" s="65">
        <f t="shared" si="0"/>
        <v>132</v>
      </c>
      <c r="F21" s="41"/>
      <c r="G21" s="11"/>
      <c r="H21" s="11"/>
      <c r="I21" s="11"/>
    </row>
    <row r="22" spans="1:9" s="88" customFormat="1" ht="12" customHeight="1">
      <c r="A22" s="81" t="s">
        <v>3306</v>
      </c>
      <c r="B22" s="96">
        <v>83</v>
      </c>
      <c r="C22" s="96">
        <v>0</v>
      </c>
      <c r="D22" s="96">
        <v>0</v>
      </c>
      <c r="E22" s="65">
        <f t="shared" si="0"/>
        <v>83</v>
      </c>
      <c r="F22" s="41"/>
      <c r="G22" s="11"/>
      <c r="H22" s="11"/>
      <c r="I22" s="11"/>
    </row>
    <row r="23" spans="1:9" s="88" customFormat="1" ht="12" customHeight="1">
      <c r="A23" s="82" t="s">
        <v>3307</v>
      </c>
      <c r="B23" s="96">
        <v>10</v>
      </c>
      <c r="C23" s="96">
        <v>0</v>
      </c>
      <c r="D23" s="96">
        <v>3</v>
      </c>
      <c r="E23" s="65">
        <f t="shared" si="0"/>
        <v>13</v>
      </c>
      <c r="F23" s="41"/>
      <c r="G23" s="11"/>
      <c r="H23" s="11"/>
      <c r="I23" s="11"/>
    </row>
    <row r="24" spans="1:9" s="88" customFormat="1" ht="12" customHeight="1">
      <c r="A24" s="82" t="s">
        <v>3513</v>
      </c>
      <c r="B24" s="96">
        <v>5</v>
      </c>
      <c r="C24" s="96">
        <v>0</v>
      </c>
      <c r="D24" s="96">
        <v>0</v>
      </c>
      <c r="E24" s="65">
        <f t="shared" si="0"/>
        <v>5</v>
      </c>
      <c r="F24" s="41"/>
      <c r="G24" s="11"/>
      <c r="H24" s="11"/>
      <c r="I24" s="11"/>
    </row>
    <row r="25" spans="1:9" s="88" customFormat="1" ht="12" customHeight="1">
      <c r="A25" s="82" t="s">
        <v>3514</v>
      </c>
      <c r="B25" s="96">
        <v>3</v>
      </c>
      <c r="C25" s="96">
        <v>0</v>
      </c>
      <c r="D25" s="96">
        <v>0</v>
      </c>
      <c r="E25" s="65">
        <f t="shared" si="0"/>
        <v>3</v>
      </c>
      <c r="F25" s="41"/>
      <c r="G25" s="11"/>
      <c r="H25" s="11"/>
      <c r="I25" s="11"/>
    </row>
    <row r="26" spans="1:9" s="15" customFormat="1" ht="12" customHeight="1">
      <c r="A26" s="82" t="s">
        <v>3308</v>
      </c>
      <c r="B26" s="96">
        <v>12</v>
      </c>
      <c r="C26" s="96">
        <v>0</v>
      </c>
      <c r="D26" s="96">
        <v>0</v>
      </c>
      <c r="E26" s="65">
        <f t="shared" si="0"/>
        <v>12</v>
      </c>
      <c r="F26" s="40"/>
      <c r="G26" s="11"/>
      <c r="H26" s="11"/>
      <c r="I26" s="11"/>
    </row>
    <row r="27" spans="1:9" s="15" customFormat="1" ht="12" customHeight="1">
      <c r="A27" s="82" t="s">
        <v>3309</v>
      </c>
      <c r="B27" s="96">
        <v>160</v>
      </c>
      <c r="C27" s="96">
        <v>0</v>
      </c>
      <c r="D27" s="96">
        <v>0</v>
      </c>
      <c r="E27" s="65">
        <f t="shared" si="0"/>
        <v>160</v>
      </c>
      <c r="F27" s="41"/>
      <c r="G27" s="11"/>
      <c r="H27" s="11"/>
      <c r="I27" s="11"/>
    </row>
    <row r="28" spans="1:9" s="15" customFormat="1" ht="12" customHeight="1">
      <c r="A28" s="82" t="s">
        <v>3310</v>
      </c>
      <c r="B28" s="96">
        <v>161</v>
      </c>
      <c r="C28" s="96">
        <v>0</v>
      </c>
      <c r="D28" s="96">
        <v>0</v>
      </c>
      <c r="E28" s="65">
        <f t="shared" si="0"/>
        <v>161</v>
      </c>
      <c r="F28" s="41"/>
      <c r="G28" s="11"/>
      <c r="H28" s="11"/>
      <c r="I28" s="11"/>
    </row>
    <row r="29" spans="1:9" s="15" customFormat="1" ht="12" customHeight="1">
      <c r="A29" s="82" t="s">
        <v>3311</v>
      </c>
      <c r="B29" s="96">
        <v>182</v>
      </c>
      <c r="C29" s="96">
        <v>1</v>
      </c>
      <c r="D29" s="96">
        <v>0</v>
      </c>
      <c r="E29" s="65">
        <f t="shared" si="0"/>
        <v>183</v>
      </c>
      <c r="F29" s="41"/>
      <c r="G29" s="11"/>
      <c r="H29" s="11"/>
      <c r="I29" s="11"/>
    </row>
    <row r="30" spans="1:9" s="15" customFormat="1" ht="12" customHeight="1">
      <c r="A30" s="82" t="s">
        <v>3312</v>
      </c>
      <c r="B30" s="96">
        <v>354</v>
      </c>
      <c r="C30" s="96">
        <v>7</v>
      </c>
      <c r="D30" s="96">
        <v>0</v>
      </c>
      <c r="E30" s="65">
        <f t="shared" si="0"/>
        <v>361</v>
      </c>
      <c r="F30" s="41"/>
      <c r="G30" s="11"/>
      <c r="H30" s="11"/>
      <c r="I30" s="11"/>
    </row>
    <row r="31" spans="1:9" s="15" customFormat="1" ht="12" customHeight="1">
      <c r="A31" s="82" t="s">
        <v>3313</v>
      </c>
      <c r="B31" s="96">
        <v>148</v>
      </c>
      <c r="C31" s="96">
        <v>1</v>
      </c>
      <c r="D31" s="96">
        <v>0</v>
      </c>
      <c r="E31" s="65">
        <f t="shared" si="0"/>
        <v>149</v>
      </c>
      <c r="F31" s="41"/>
      <c r="G31" s="11"/>
      <c r="H31" s="11"/>
      <c r="I31" s="11"/>
    </row>
    <row r="32" spans="1:9" s="15" customFormat="1" ht="12" customHeight="1">
      <c r="A32" s="82" t="s">
        <v>3515</v>
      </c>
      <c r="B32" s="96">
        <v>8</v>
      </c>
      <c r="C32" s="96">
        <v>0</v>
      </c>
      <c r="D32" s="96">
        <v>0</v>
      </c>
      <c r="E32" s="65">
        <f t="shared" si="0"/>
        <v>8</v>
      </c>
      <c r="F32" s="41"/>
      <c r="G32" s="11"/>
      <c r="H32" s="11"/>
      <c r="I32" s="11"/>
    </row>
    <row r="33" spans="1:9" s="15" customFormat="1" ht="12" customHeight="1">
      <c r="A33" s="82" t="s">
        <v>3314</v>
      </c>
      <c r="B33" s="96">
        <v>30</v>
      </c>
      <c r="C33" s="96">
        <v>0</v>
      </c>
      <c r="D33" s="96">
        <v>0</v>
      </c>
      <c r="E33" s="65">
        <f t="shared" si="0"/>
        <v>30</v>
      </c>
      <c r="F33" s="41"/>
      <c r="G33" s="11"/>
      <c r="H33" s="11"/>
      <c r="I33" s="11"/>
    </row>
    <row r="34" spans="1:9" s="15" customFormat="1" ht="12" customHeight="1">
      <c r="A34" s="82" t="s">
        <v>3315</v>
      </c>
      <c r="B34" s="96">
        <v>17</v>
      </c>
      <c r="C34" s="96">
        <v>1</v>
      </c>
      <c r="D34" s="96">
        <v>0</v>
      </c>
      <c r="E34" s="65">
        <f t="shared" si="0"/>
        <v>18</v>
      </c>
      <c r="F34" s="41"/>
      <c r="G34" s="11"/>
      <c r="H34" s="11"/>
      <c r="I34" s="11"/>
    </row>
    <row r="35" spans="1:9" s="15" customFormat="1" ht="12" customHeight="1">
      <c r="A35" s="82" t="s">
        <v>3316</v>
      </c>
      <c r="B35" s="96">
        <v>348</v>
      </c>
      <c r="C35" s="96">
        <v>0</v>
      </c>
      <c r="D35" s="96">
        <v>0</v>
      </c>
      <c r="E35" s="65">
        <f t="shared" si="0"/>
        <v>348</v>
      </c>
      <c r="F35" s="40"/>
      <c r="G35" s="11"/>
      <c r="H35" s="11"/>
      <c r="I35" s="11"/>
    </row>
    <row r="36" spans="1:9" s="15" customFormat="1" ht="12" customHeight="1">
      <c r="A36" s="82" t="s">
        <v>3317</v>
      </c>
      <c r="B36" s="96">
        <v>175</v>
      </c>
      <c r="C36" s="96">
        <v>1</v>
      </c>
      <c r="D36" s="96">
        <v>0</v>
      </c>
      <c r="E36" s="65">
        <f t="shared" si="0"/>
        <v>176</v>
      </c>
      <c r="F36" s="41"/>
      <c r="G36" s="11"/>
      <c r="H36" s="11"/>
      <c r="I36" s="11"/>
    </row>
    <row r="37" spans="1:9" s="15" customFormat="1" ht="12" customHeight="1">
      <c r="A37" s="82" t="s">
        <v>3318</v>
      </c>
      <c r="B37" s="96">
        <v>151</v>
      </c>
      <c r="C37" s="96">
        <v>0</v>
      </c>
      <c r="D37" s="96">
        <v>0</v>
      </c>
      <c r="E37" s="65">
        <f t="shared" si="0"/>
        <v>151</v>
      </c>
      <c r="F37" s="41"/>
      <c r="G37" s="11"/>
      <c r="H37" s="11"/>
      <c r="I37" s="11"/>
    </row>
    <row r="38" spans="1:9" s="15" customFormat="1" ht="12" customHeight="1">
      <c r="A38" s="81" t="s">
        <v>3319</v>
      </c>
      <c r="B38" s="96">
        <v>18</v>
      </c>
      <c r="C38" s="96">
        <v>0</v>
      </c>
      <c r="D38" s="96">
        <v>0</v>
      </c>
      <c r="E38" s="65">
        <f t="shared" si="0"/>
        <v>18</v>
      </c>
      <c r="F38" s="41"/>
      <c r="G38" s="11"/>
      <c r="H38" s="11"/>
      <c r="I38" s="11"/>
    </row>
    <row r="39" spans="1:9" s="15" customFormat="1" ht="12" customHeight="1">
      <c r="A39" s="82" t="s">
        <v>3320</v>
      </c>
      <c r="B39" s="96">
        <v>17</v>
      </c>
      <c r="C39" s="96">
        <v>1</v>
      </c>
      <c r="D39" s="96">
        <v>0</v>
      </c>
      <c r="E39" s="65">
        <f t="shared" si="0"/>
        <v>18</v>
      </c>
      <c r="F39" s="41"/>
      <c r="G39" s="11"/>
      <c r="H39" s="11"/>
      <c r="I39" s="11"/>
    </row>
    <row r="40" spans="1:9" s="15" customFormat="1" ht="12" customHeight="1">
      <c r="A40" s="82" t="s">
        <v>3321</v>
      </c>
      <c r="B40" s="96">
        <v>51</v>
      </c>
      <c r="C40" s="96">
        <v>1</v>
      </c>
      <c r="D40" s="96">
        <v>0</v>
      </c>
      <c r="E40" s="65">
        <f t="shared" si="0"/>
        <v>52</v>
      </c>
      <c r="F40" s="41"/>
      <c r="G40" s="11"/>
      <c r="H40" s="11"/>
      <c r="I40" s="11"/>
    </row>
    <row r="41" spans="1:9" s="15" customFormat="1" ht="12" customHeight="1">
      <c r="A41" s="82" t="s">
        <v>3460</v>
      </c>
      <c r="B41" s="96">
        <v>83</v>
      </c>
      <c r="C41" s="96">
        <v>0</v>
      </c>
      <c r="D41" s="96">
        <v>0</v>
      </c>
      <c r="E41" s="65">
        <f t="shared" si="0"/>
        <v>83</v>
      </c>
      <c r="F41" s="41"/>
      <c r="G41" s="11"/>
      <c r="H41" s="11"/>
      <c r="I41" s="11"/>
    </row>
    <row r="42" spans="1:9" s="15" customFormat="1" ht="12" customHeight="1">
      <c r="A42" s="82" t="s">
        <v>3322</v>
      </c>
      <c r="B42" s="96">
        <v>72</v>
      </c>
      <c r="C42" s="96">
        <v>2</v>
      </c>
      <c r="D42" s="96">
        <v>1</v>
      </c>
      <c r="E42" s="65">
        <f t="shared" si="0"/>
        <v>75</v>
      </c>
      <c r="F42" s="41"/>
      <c r="G42" s="11"/>
      <c r="H42" s="11"/>
      <c r="I42" s="11"/>
    </row>
    <row r="43" spans="1:9" s="15" customFormat="1" ht="12" customHeight="1">
      <c r="A43" s="82" t="s">
        <v>3421</v>
      </c>
      <c r="B43" s="96">
        <v>2</v>
      </c>
      <c r="C43" s="96">
        <v>1</v>
      </c>
      <c r="D43" s="96">
        <v>0</v>
      </c>
      <c r="E43" s="65">
        <f t="shared" si="0"/>
        <v>3</v>
      </c>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6" sqref="E36:E38"/>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27" t="s">
        <v>33</v>
      </c>
      <c r="B1" s="340"/>
      <c r="C1" s="340"/>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SUM(B11:B38)</f>
        <v>260</v>
      </c>
      <c r="C9" s="65">
        <f>SUM(C11:C38)</f>
        <v>1</v>
      </c>
      <c r="D9" s="65">
        <f>SUM(D11:D38)</f>
        <v>1</v>
      </c>
      <c r="E9" s="65">
        <f>SUM(E11:E38)</f>
        <v>262</v>
      </c>
      <c r="F9" s="10"/>
    </row>
    <row r="10" spans="1:9" s="8" customFormat="1" ht="9" customHeight="1">
      <c r="A10" s="62"/>
      <c r="B10" s="66"/>
      <c r="C10" s="66"/>
      <c r="D10" s="66"/>
      <c r="E10" s="65"/>
    </row>
    <row r="11" spans="1:9" s="88" customFormat="1" ht="12" customHeight="1">
      <c r="A11" s="82" t="s">
        <v>3663</v>
      </c>
      <c r="B11" s="96">
        <v>1</v>
      </c>
      <c r="C11" s="96">
        <v>0</v>
      </c>
      <c r="D11" s="96">
        <v>0</v>
      </c>
      <c r="E11" s="65">
        <f t="shared" ref="E11:E38" si="0">SUM(B11:D11)</f>
        <v>1</v>
      </c>
      <c r="F11" s="40"/>
      <c r="G11" s="11"/>
      <c r="H11" s="11"/>
      <c r="I11" s="11"/>
    </row>
    <row r="12" spans="1:9" s="88" customFormat="1" ht="12" customHeight="1">
      <c r="A12" s="82" t="s">
        <v>3297</v>
      </c>
      <c r="B12" s="96">
        <v>3</v>
      </c>
      <c r="C12" s="96">
        <v>0</v>
      </c>
      <c r="D12" s="96">
        <v>1</v>
      </c>
      <c r="E12" s="65">
        <f t="shared" si="0"/>
        <v>4</v>
      </c>
      <c r="F12" s="40"/>
      <c r="G12" s="11"/>
      <c r="H12" s="11"/>
      <c r="I12" s="11"/>
    </row>
    <row r="13" spans="1:9" s="88" customFormat="1" ht="12" customHeight="1">
      <c r="A13" s="82" t="s">
        <v>3298</v>
      </c>
      <c r="B13" s="96">
        <v>3</v>
      </c>
      <c r="C13" s="96">
        <v>0</v>
      </c>
      <c r="D13" s="96">
        <v>0</v>
      </c>
      <c r="E13" s="65">
        <f t="shared" si="0"/>
        <v>3</v>
      </c>
      <c r="F13" s="40"/>
      <c r="G13" s="11"/>
      <c r="H13" s="11"/>
      <c r="I13" s="11"/>
    </row>
    <row r="14" spans="1:9" s="88" customFormat="1" ht="12" customHeight="1">
      <c r="A14" s="82" t="s">
        <v>3300</v>
      </c>
      <c r="B14" s="96">
        <v>3</v>
      </c>
      <c r="C14" s="96">
        <v>0</v>
      </c>
      <c r="D14" s="96">
        <v>0</v>
      </c>
      <c r="E14" s="65">
        <f t="shared" si="0"/>
        <v>3</v>
      </c>
      <c r="F14" s="40"/>
      <c r="G14" s="11"/>
      <c r="H14" s="11"/>
      <c r="I14" s="11"/>
    </row>
    <row r="15" spans="1:9" s="88" customFormat="1" ht="12" customHeight="1">
      <c r="A15" s="82" t="s">
        <v>3301</v>
      </c>
      <c r="B15" s="96">
        <v>1</v>
      </c>
      <c r="C15" s="96">
        <v>0</v>
      </c>
      <c r="D15" s="96">
        <v>0</v>
      </c>
      <c r="E15" s="65">
        <f t="shared" si="0"/>
        <v>1</v>
      </c>
      <c r="F15" s="40"/>
      <c r="G15" s="11"/>
      <c r="H15" s="11"/>
      <c r="I15" s="11"/>
    </row>
    <row r="16" spans="1:9" s="88" customFormat="1" ht="12" customHeight="1">
      <c r="A16" s="82" t="s">
        <v>3302</v>
      </c>
      <c r="B16" s="96">
        <v>49</v>
      </c>
      <c r="C16" s="96">
        <v>0</v>
      </c>
      <c r="D16" s="96">
        <v>0</v>
      </c>
      <c r="E16" s="65">
        <f t="shared" si="0"/>
        <v>49</v>
      </c>
      <c r="F16" s="40"/>
      <c r="G16" s="11"/>
      <c r="H16" s="11"/>
      <c r="I16" s="11"/>
    </row>
    <row r="17" spans="1:9" s="88" customFormat="1" ht="12" customHeight="1">
      <c r="A17" s="82" t="s">
        <v>3303</v>
      </c>
      <c r="B17" s="96">
        <v>14</v>
      </c>
      <c r="C17" s="96">
        <v>0</v>
      </c>
      <c r="D17" s="96">
        <v>0</v>
      </c>
      <c r="E17" s="65">
        <f t="shared" si="0"/>
        <v>14</v>
      </c>
      <c r="F17" s="40"/>
      <c r="G17" s="11"/>
      <c r="H17" s="11"/>
      <c r="I17" s="11"/>
    </row>
    <row r="18" spans="1:9" s="88" customFormat="1" ht="12" customHeight="1">
      <c r="A18" s="82" t="s">
        <v>3304</v>
      </c>
      <c r="B18" s="96">
        <v>23</v>
      </c>
      <c r="C18" s="96">
        <v>0</v>
      </c>
      <c r="D18" s="96">
        <v>0</v>
      </c>
      <c r="E18" s="65">
        <f t="shared" si="0"/>
        <v>23</v>
      </c>
      <c r="F18" s="40"/>
      <c r="G18" s="11"/>
      <c r="H18" s="11"/>
      <c r="I18" s="11"/>
    </row>
    <row r="19" spans="1:9" s="88" customFormat="1" ht="12" customHeight="1">
      <c r="A19" s="82" t="s">
        <v>3305</v>
      </c>
      <c r="B19" s="96">
        <v>8</v>
      </c>
      <c r="C19" s="96">
        <v>0</v>
      </c>
      <c r="D19" s="96">
        <v>0</v>
      </c>
      <c r="E19" s="65">
        <f t="shared" si="0"/>
        <v>8</v>
      </c>
      <c r="F19" s="40"/>
      <c r="G19" s="11"/>
      <c r="H19" s="11"/>
      <c r="I19" s="11"/>
    </row>
    <row r="20" spans="1:9" s="88" customFormat="1" ht="12" customHeight="1">
      <c r="A20" s="82" t="s">
        <v>3306</v>
      </c>
      <c r="B20" s="96">
        <v>6</v>
      </c>
      <c r="C20" s="96">
        <v>0</v>
      </c>
      <c r="D20" s="96">
        <v>0</v>
      </c>
      <c r="E20" s="65">
        <f t="shared" si="0"/>
        <v>6</v>
      </c>
      <c r="F20" s="40"/>
      <c r="G20" s="11"/>
      <c r="H20" s="11"/>
      <c r="I20" s="11"/>
    </row>
    <row r="21" spans="1:9" s="88" customFormat="1" ht="12" customHeight="1">
      <c r="A21" s="82" t="s">
        <v>3513</v>
      </c>
      <c r="B21" s="96">
        <v>1</v>
      </c>
      <c r="C21" s="96">
        <v>0</v>
      </c>
      <c r="D21" s="96">
        <v>0</v>
      </c>
      <c r="E21" s="65">
        <f t="shared" si="0"/>
        <v>1</v>
      </c>
      <c r="F21" s="40"/>
      <c r="G21" s="11"/>
      <c r="H21" s="11"/>
      <c r="I21" s="11"/>
    </row>
    <row r="22" spans="1:9" s="88" customFormat="1" ht="12" customHeight="1">
      <c r="A22" s="82" t="s">
        <v>3308</v>
      </c>
      <c r="B22" s="96">
        <v>1</v>
      </c>
      <c r="C22" s="96">
        <v>0</v>
      </c>
      <c r="D22" s="96">
        <v>0</v>
      </c>
      <c r="E22" s="65">
        <f t="shared" si="0"/>
        <v>1</v>
      </c>
      <c r="F22" s="40"/>
      <c r="G22" s="11"/>
      <c r="H22" s="11"/>
      <c r="I22" s="11"/>
    </row>
    <row r="23" spans="1:9" s="88" customFormat="1" ht="12" customHeight="1">
      <c r="A23" s="82" t="s">
        <v>3309</v>
      </c>
      <c r="B23" s="96">
        <v>8</v>
      </c>
      <c r="C23" s="96">
        <v>0</v>
      </c>
      <c r="D23" s="96">
        <v>0</v>
      </c>
      <c r="E23" s="65">
        <f t="shared" si="0"/>
        <v>8</v>
      </c>
      <c r="F23" s="40"/>
      <c r="G23" s="11"/>
      <c r="H23" s="11"/>
      <c r="I23" s="11"/>
    </row>
    <row r="24" spans="1:9" s="88" customFormat="1" ht="12" customHeight="1">
      <c r="A24" s="82" t="s">
        <v>3310</v>
      </c>
      <c r="B24" s="96">
        <v>13</v>
      </c>
      <c r="C24" s="96">
        <v>0</v>
      </c>
      <c r="D24" s="96">
        <v>0</v>
      </c>
      <c r="E24" s="65">
        <f t="shared" si="0"/>
        <v>13</v>
      </c>
      <c r="F24" s="40"/>
      <c r="G24" s="11"/>
      <c r="H24" s="11"/>
      <c r="I24" s="11"/>
    </row>
    <row r="25" spans="1:9" s="88" customFormat="1" ht="12" customHeight="1">
      <c r="A25" s="82" t="s">
        <v>3311</v>
      </c>
      <c r="B25" s="96">
        <v>6</v>
      </c>
      <c r="C25" s="96">
        <v>0</v>
      </c>
      <c r="D25" s="96">
        <v>0</v>
      </c>
      <c r="E25" s="65">
        <f t="shared" si="0"/>
        <v>6</v>
      </c>
      <c r="F25" s="40"/>
      <c r="G25" s="11"/>
      <c r="H25" s="11"/>
      <c r="I25" s="11"/>
    </row>
    <row r="26" spans="1:9" s="88" customFormat="1" ht="12" customHeight="1">
      <c r="A26" s="82" t="s">
        <v>3312</v>
      </c>
      <c r="B26" s="96">
        <v>6</v>
      </c>
      <c r="C26" s="96">
        <v>0</v>
      </c>
      <c r="D26" s="96">
        <v>0</v>
      </c>
      <c r="E26" s="65">
        <f t="shared" si="0"/>
        <v>6</v>
      </c>
      <c r="F26" s="40"/>
      <c r="G26" s="11"/>
      <c r="H26" s="11"/>
      <c r="I26" s="11"/>
    </row>
    <row r="27" spans="1:9" s="88" customFormat="1" ht="12" customHeight="1">
      <c r="A27" s="82" t="s">
        <v>3313</v>
      </c>
      <c r="B27" s="96">
        <v>10</v>
      </c>
      <c r="C27" s="96">
        <v>0</v>
      </c>
      <c r="D27" s="96">
        <v>0</v>
      </c>
      <c r="E27" s="65">
        <f t="shared" si="0"/>
        <v>10</v>
      </c>
      <c r="F27" s="40"/>
      <c r="G27" s="11"/>
      <c r="H27" s="11"/>
      <c r="I27" s="11"/>
    </row>
    <row r="28" spans="1:9" s="88" customFormat="1" ht="12" customHeight="1">
      <c r="A28" s="82" t="s">
        <v>3515</v>
      </c>
      <c r="B28" s="96">
        <v>2</v>
      </c>
      <c r="C28" s="96">
        <v>0</v>
      </c>
      <c r="D28" s="96">
        <v>0</v>
      </c>
      <c r="E28" s="65">
        <f t="shared" si="0"/>
        <v>2</v>
      </c>
      <c r="F28" s="40"/>
      <c r="G28" s="11"/>
      <c r="H28" s="11"/>
      <c r="I28" s="11"/>
    </row>
    <row r="29" spans="1:9" s="88" customFormat="1" ht="12" customHeight="1">
      <c r="A29" s="82" t="s">
        <v>3314</v>
      </c>
      <c r="B29" s="96">
        <v>4</v>
      </c>
      <c r="C29" s="96">
        <v>0</v>
      </c>
      <c r="D29" s="96">
        <v>0</v>
      </c>
      <c r="E29" s="65">
        <f t="shared" si="0"/>
        <v>4</v>
      </c>
      <c r="F29" s="40"/>
      <c r="G29" s="11"/>
      <c r="H29" s="11"/>
      <c r="I29" s="11"/>
    </row>
    <row r="30" spans="1:9" s="88" customFormat="1" ht="12" customHeight="1">
      <c r="A30" s="82" t="s">
        <v>3315</v>
      </c>
      <c r="B30" s="96">
        <v>3</v>
      </c>
      <c r="C30" s="96">
        <v>0</v>
      </c>
      <c r="D30" s="96">
        <v>0</v>
      </c>
      <c r="E30" s="65">
        <f t="shared" si="0"/>
        <v>3</v>
      </c>
      <c r="F30" s="40"/>
      <c r="G30" s="11"/>
      <c r="H30" s="11"/>
      <c r="I30" s="11"/>
    </row>
    <row r="31" spans="1:9" s="88" customFormat="1" ht="12" customHeight="1">
      <c r="A31" s="82" t="s">
        <v>3316</v>
      </c>
      <c r="B31" s="96">
        <v>26</v>
      </c>
      <c r="C31" s="96">
        <v>0</v>
      </c>
      <c r="D31" s="96">
        <v>0</v>
      </c>
      <c r="E31" s="65">
        <f t="shared" si="0"/>
        <v>26</v>
      </c>
      <c r="F31" s="40"/>
      <c r="G31" s="11"/>
      <c r="H31" s="11"/>
      <c r="I31" s="11"/>
    </row>
    <row r="32" spans="1:9" s="88" customFormat="1" ht="12" customHeight="1">
      <c r="A32" s="82" t="s">
        <v>3317</v>
      </c>
      <c r="B32" s="96">
        <v>18</v>
      </c>
      <c r="C32" s="96">
        <v>0</v>
      </c>
      <c r="D32" s="96">
        <v>0</v>
      </c>
      <c r="E32" s="65">
        <f t="shared" si="0"/>
        <v>18</v>
      </c>
      <c r="F32" s="40"/>
      <c r="G32" s="11"/>
      <c r="H32" s="11"/>
      <c r="I32" s="11"/>
    </row>
    <row r="33" spans="1:9" s="88" customFormat="1" ht="12" customHeight="1">
      <c r="A33" s="82" t="s">
        <v>3318</v>
      </c>
      <c r="B33" s="96">
        <v>7</v>
      </c>
      <c r="C33" s="96">
        <v>0</v>
      </c>
      <c r="D33" s="96">
        <v>0</v>
      </c>
      <c r="E33" s="65">
        <f t="shared" si="0"/>
        <v>7</v>
      </c>
      <c r="F33" s="40"/>
      <c r="G33" s="11"/>
      <c r="H33" s="11"/>
      <c r="I33" s="11"/>
    </row>
    <row r="34" spans="1:9" s="88" customFormat="1" ht="12" customHeight="1">
      <c r="A34" s="82" t="s">
        <v>3319</v>
      </c>
      <c r="B34" s="96">
        <v>2</v>
      </c>
      <c r="C34" s="96">
        <v>0</v>
      </c>
      <c r="D34" s="96">
        <v>0</v>
      </c>
      <c r="E34" s="65">
        <f t="shared" si="0"/>
        <v>2</v>
      </c>
      <c r="F34" s="40"/>
      <c r="G34" s="11"/>
      <c r="H34" s="11"/>
      <c r="I34" s="11"/>
    </row>
    <row r="35" spans="1:9" s="88" customFormat="1" ht="12" customHeight="1">
      <c r="A35" s="82" t="s">
        <v>3320</v>
      </c>
      <c r="B35" s="96">
        <v>2</v>
      </c>
      <c r="C35" s="96">
        <v>0</v>
      </c>
      <c r="D35" s="96">
        <v>0</v>
      </c>
      <c r="E35" s="65">
        <f t="shared" si="0"/>
        <v>2</v>
      </c>
      <c r="F35" s="40"/>
      <c r="G35" s="11"/>
      <c r="H35" s="11"/>
      <c r="I35" s="11"/>
    </row>
    <row r="36" spans="1:9" s="88" customFormat="1" ht="12" customHeight="1">
      <c r="A36" s="82" t="s">
        <v>3321</v>
      </c>
      <c r="B36" s="96">
        <v>3</v>
      </c>
      <c r="C36" s="96">
        <v>0</v>
      </c>
      <c r="D36" s="96">
        <v>0</v>
      </c>
      <c r="E36" s="65">
        <f t="shared" si="0"/>
        <v>3</v>
      </c>
      <c r="F36" s="40"/>
      <c r="G36" s="11"/>
      <c r="H36" s="11"/>
      <c r="I36" s="11"/>
    </row>
    <row r="37" spans="1:9" s="88" customFormat="1" ht="12.75" customHeight="1">
      <c r="A37" s="82" t="s">
        <v>3460</v>
      </c>
      <c r="B37" s="96">
        <v>1</v>
      </c>
      <c r="C37" s="96">
        <v>0</v>
      </c>
      <c r="D37" s="96">
        <v>0</v>
      </c>
      <c r="E37" s="65">
        <f t="shared" si="0"/>
        <v>1</v>
      </c>
      <c r="F37" s="40"/>
      <c r="G37" s="11"/>
      <c r="H37" s="11"/>
      <c r="I37" s="11"/>
    </row>
    <row r="38" spans="1:9" s="88" customFormat="1" ht="12.75" customHeight="1">
      <c r="A38" s="82" t="s">
        <v>3322</v>
      </c>
      <c r="B38" s="96">
        <v>36</v>
      </c>
      <c r="C38" s="96">
        <v>1</v>
      </c>
      <c r="D38" s="96">
        <v>0</v>
      </c>
      <c r="E38" s="65">
        <f t="shared" si="0"/>
        <v>37</v>
      </c>
      <c r="F38" s="40"/>
      <c r="G38" s="11"/>
      <c r="H38" s="11"/>
      <c r="I38" s="11"/>
    </row>
    <row r="39" spans="1:9" ht="15" customHeight="1"/>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A11" sqref="A11:D17"/>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SUM(B11:B41)</f>
        <v>2738</v>
      </c>
      <c r="C9" s="65">
        <f>SUM(C11:C41)</f>
        <v>27</v>
      </c>
      <c r="D9" s="65">
        <f>SUM(D11:D41)</f>
        <v>4</v>
      </c>
      <c r="E9" s="65">
        <f>SUM(B9:D9)</f>
        <v>2769</v>
      </c>
      <c r="F9" s="10"/>
    </row>
    <row r="10" spans="1:9" s="8" customFormat="1" ht="9" customHeight="1">
      <c r="A10" s="62"/>
      <c r="B10" s="66"/>
      <c r="C10" s="66"/>
      <c r="D10" s="66"/>
      <c r="E10" s="65"/>
    </row>
    <row r="11" spans="1:9" s="88" customFormat="1" ht="12" customHeight="1">
      <c r="A11" s="82" t="s">
        <v>3323</v>
      </c>
      <c r="B11" s="96">
        <v>1535</v>
      </c>
      <c r="C11" s="96">
        <v>15</v>
      </c>
      <c r="D11" s="96">
        <v>3</v>
      </c>
      <c r="E11" s="65">
        <f t="shared" ref="E11:E17" si="0">SUM(B11:D11)</f>
        <v>1553</v>
      </c>
      <c r="F11" s="40"/>
      <c r="G11" s="11"/>
      <c r="H11" s="11"/>
      <c r="I11" s="11"/>
    </row>
    <row r="12" spans="1:9" s="88" customFormat="1" ht="12" customHeight="1">
      <c r="A12" s="82" t="s">
        <v>3324</v>
      </c>
      <c r="B12" s="96">
        <v>127</v>
      </c>
      <c r="C12" s="96">
        <v>2</v>
      </c>
      <c r="D12" s="96">
        <v>0</v>
      </c>
      <c r="E12" s="65">
        <f t="shared" si="0"/>
        <v>129</v>
      </c>
      <c r="F12" s="41"/>
      <c r="G12" s="11"/>
      <c r="H12" s="11"/>
      <c r="I12" s="11"/>
    </row>
    <row r="13" spans="1:9" s="88" customFormat="1" ht="12" customHeight="1">
      <c r="A13" s="82" t="s">
        <v>3325</v>
      </c>
      <c r="B13" s="96">
        <v>744</v>
      </c>
      <c r="C13" s="96">
        <v>6</v>
      </c>
      <c r="D13" s="96">
        <v>0</v>
      </c>
      <c r="E13" s="65">
        <f t="shared" si="0"/>
        <v>750</v>
      </c>
      <c r="F13" s="41"/>
      <c r="G13" s="11"/>
      <c r="H13" s="11"/>
      <c r="I13" s="11"/>
    </row>
    <row r="14" spans="1:9" s="88" customFormat="1" ht="12" customHeight="1">
      <c r="A14" s="82" t="s">
        <v>3326</v>
      </c>
      <c r="B14" s="96">
        <v>100</v>
      </c>
      <c r="C14" s="96">
        <v>0</v>
      </c>
      <c r="D14" s="96">
        <v>1</v>
      </c>
      <c r="E14" s="65">
        <f t="shared" si="0"/>
        <v>101</v>
      </c>
      <c r="F14" s="41"/>
      <c r="G14" s="11"/>
      <c r="H14" s="11"/>
      <c r="I14" s="11"/>
    </row>
    <row r="15" spans="1:9" s="88" customFormat="1" ht="12" customHeight="1">
      <c r="A15" s="82" t="s">
        <v>3409</v>
      </c>
      <c r="B15" s="96">
        <v>48</v>
      </c>
      <c r="C15" s="96">
        <v>1</v>
      </c>
      <c r="D15" s="96">
        <v>0</v>
      </c>
      <c r="E15" s="65">
        <f t="shared" si="0"/>
        <v>49</v>
      </c>
      <c r="F15" s="41"/>
      <c r="G15" s="11"/>
      <c r="H15" s="11"/>
      <c r="I15" s="11"/>
    </row>
    <row r="16" spans="1:9" s="88" customFormat="1" ht="12" customHeight="1">
      <c r="A16" s="82" t="s">
        <v>3649</v>
      </c>
      <c r="B16" s="96">
        <v>180</v>
      </c>
      <c r="C16" s="96">
        <v>3</v>
      </c>
      <c r="D16" s="96">
        <v>0</v>
      </c>
      <c r="E16" s="65">
        <f t="shared" si="0"/>
        <v>183</v>
      </c>
      <c r="F16" s="41"/>
      <c r="G16" s="11"/>
      <c r="H16" s="11"/>
      <c r="I16" s="11"/>
    </row>
    <row r="17" spans="1:9" s="88" customFormat="1" ht="12" customHeight="1">
      <c r="A17" s="82" t="s">
        <v>3650</v>
      </c>
      <c r="B17" s="96">
        <v>4</v>
      </c>
      <c r="C17" s="96">
        <v>0</v>
      </c>
      <c r="D17" s="96">
        <v>0</v>
      </c>
      <c r="E17" s="65">
        <f t="shared" si="0"/>
        <v>4</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5"/>
      <c r="B24" s="96"/>
      <c r="C24" s="96"/>
      <c r="D24" s="96"/>
      <c r="E24" s="95"/>
      <c r="F24" s="40"/>
      <c r="G24" s="11"/>
      <c r="H24" s="11"/>
      <c r="I24" s="11"/>
    </row>
    <row r="25" spans="1:9" s="15" customFormat="1" ht="12" customHeight="1">
      <c r="A25" s="235"/>
      <c r="B25" s="96"/>
      <c r="C25" s="96"/>
      <c r="D25" s="96"/>
      <c r="E25" s="95"/>
      <c r="F25" s="41"/>
      <c r="G25" s="11"/>
      <c r="H25" s="11"/>
      <c r="I25" s="11"/>
    </row>
    <row r="26" spans="1:9" s="15" customFormat="1" ht="12" customHeight="1">
      <c r="A26" s="235"/>
      <c r="B26" s="96"/>
      <c r="C26" s="96"/>
      <c r="D26" s="96"/>
      <c r="E26" s="95"/>
      <c r="F26" s="41"/>
      <c r="G26" s="11"/>
      <c r="H26" s="11"/>
      <c r="I26" s="11"/>
    </row>
    <row r="27" spans="1:9" s="15" customFormat="1" ht="12" customHeight="1">
      <c r="A27" s="235"/>
      <c r="B27" s="96"/>
      <c r="C27" s="96"/>
      <c r="D27" s="96"/>
      <c r="E27" s="95"/>
      <c r="F27" s="41"/>
      <c r="G27" s="11"/>
      <c r="H27" s="11"/>
      <c r="I27" s="11"/>
    </row>
    <row r="28" spans="1:9" s="15" customFormat="1" ht="12" customHeight="1">
      <c r="A28" s="235"/>
      <c r="B28" s="96"/>
      <c r="C28" s="96"/>
      <c r="D28" s="96"/>
      <c r="E28" s="95"/>
      <c r="F28" s="41"/>
      <c r="G28" s="11"/>
      <c r="H28" s="11"/>
      <c r="I28" s="11"/>
    </row>
    <row r="29" spans="1:9" s="15" customFormat="1" ht="12" customHeight="1">
      <c r="A29" s="235"/>
      <c r="B29" s="96"/>
      <c r="C29" s="96"/>
      <c r="D29" s="96"/>
      <c r="E29" s="96"/>
      <c r="F29" s="41"/>
      <c r="G29" s="11"/>
      <c r="H29" s="11"/>
      <c r="I29" s="11"/>
    </row>
    <row r="30" spans="1:9" s="15" customFormat="1" ht="12" customHeight="1">
      <c r="A30" s="236"/>
      <c r="B30" s="96"/>
      <c r="C30" s="96"/>
      <c r="D30" s="96"/>
      <c r="E30" s="94"/>
      <c r="F30" s="41"/>
      <c r="G30" s="11"/>
      <c r="H30" s="11"/>
      <c r="I30" s="11"/>
    </row>
    <row r="31" spans="1:9" s="15" customFormat="1" ht="12" customHeight="1">
      <c r="A31" s="237"/>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56"/>
      <c r="B43" s="357"/>
      <c r="C43" s="357"/>
      <c r="D43" s="357"/>
      <c r="E43" s="357"/>
    </row>
    <row r="44" spans="1:9" s="15" customFormat="1" ht="12" customHeight="1">
      <c r="A44" s="354"/>
      <c r="B44" s="355"/>
      <c r="C44" s="355"/>
      <c r="D44" s="355"/>
      <c r="E44" s="355"/>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11" sqref="A11:D17"/>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c r="C7" s="339"/>
      <c r="D7" s="339"/>
      <c r="E7" s="132"/>
    </row>
    <row r="8" spans="1:9" s="67" customFormat="1" ht="21.75" customHeight="1">
      <c r="A8" s="338"/>
      <c r="B8" s="45" t="s">
        <v>35</v>
      </c>
      <c r="C8" s="45" t="s">
        <v>36</v>
      </c>
      <c r="D8" s="45" t="s">
        <v>37</v>
      </c>
      <c r="E8" s="45" t="s">
        <v>38</v>
      </c>
    </row>
    <row r="9" spans="1:9" s="8" customFormat="1" ht="21" customHeight="1">
      <c r="A9" s="54" t="s">
        <v>38</v>
      </c>
      <c r="B9" s="65">
        <f>SUM(B11:B38)</f>
        <v>260</v>
      </c>
      <c r="C9" s="65">
        <f>SUM(C11:C38)</f>
        <v>1</v>
      </c>
      <c r="D9" s="65">
        <f>SUM(D11:D38)</f>
        <v>1</v>
      </c>
      <c r="E9" s="65">
        <f>SUM(B9:D9)</f>
        <v>262</v>
      </c>
      <c r="F9" s="10"/>
    </row>
    <row r="10" spans="1:9" s="8" customFormat="1" ht="9" customHeight="1">
      <c r="A10" s="62"/>
      <c r="B10" s="66"/>
      <c r="C10" s="66"/>
      <c r="D10" s="66"/>
      <c r="E10" s="65"/>
    </row>
    <row r="11" spans="1:9" s="88" customFormat="1" ht="12" customHeight="1">
      <c r="A11" s="82" t="s">
        <v>3323</v>
      </c>
      <c r="B11" s="96">
        <v>127</v>
      </c>
      <c r="C11" s="96">
        <v>1</v>
      </c>
      <c r="D11" s="96">
        <v>1</v>
      </c>
      <c r="E11" s="65">
        <f t="shared" ref="E11:E17" si="0">SUM(B11:D11)</f>
        <v>129</v>
      </c>
      <c r="F11" s="40"/>
      <c r="G11" s="11"/>
      <c r="H11" s="11"/>
      <c r="I11" s="11"/>
    </row>
    <row r="12" spans="1:9" s="88" customFormat="1" ht="12" customHeight="1">
      <c r="A12" s="82" t="s">
        <v>3324</v>
      </c>
      <c r="B12" s="96">
        <v>17</v>
      </c>
      <c r="C12" s="96">
        <v>0</v>
      </c>
      <c r="D12" s="96">
        <v>0</v>
      </c>
      <c r="E12" s="65">
        <f t="shared" si="0"/>
        <v>17</v>
      </c>
      <c r="F12" s="41"/>
      <c r="G12" s="11"/>
      <c r="H12" s="11"/>
      <c r="I12" s="11"/>
    </row>
    <row r="13" spans="1:9" s="88" customFormat="1" ht="12" customHeight="1">
      <c r="A13" s="82" t="s">
        <v>3325</v>
      </c>
      <c r="B13" s="96">
        <v>75</v>
      </c>
      <c r="C13" s="96">
        <v>0</v>
      </c>
      <c r="D13" s="96">
        <v>0</v>
      </c>
      <c r="E13" s="65">
        <f t="shared" si="0"/>
        <v>75</v>
      </c>
      <c r="F13" s="41"/>
      <c r="G13" s="11"/>
      <c r="H13" s="11"/>
      <c r="I13" s="11"/>
    </row>
    <row r="14" spans="1:9" s="88" customFormat="1" ht="12" customHeight="1">
      <c r="A14" s="82" t="s">
        <v>3326</v>
      </c>
      <c r="B14" s="96">
        <v>15</v>
      </c>
      <c r="C14" s="96">
        <v>0</v>
      </c>
      <c r="D14" s="96">
        <v>0</v>
      </c>
      <c r="E14" s="65">
        <f t="shared" si="0"/>
        <v>15</v>
      </c>
      <c r="F14" s="41"/>
      <c r="G14" s="11"/>
      <c r="H14" s="11"/>
      <c r="I14" s="11"/>
    </row>
    <row r="15" spans="1:9" s="88" customFormat="1" ht="12" customHeight="1">
      <c r="A15" s="82" t="s">
        <v>3409</v>
      </c>
      <c r="B15" s="96">
        <v>7</v>
      </c>
      <c r="C15" s="96">
        <v>0</v>
      </c>
      <c r="D15" s="96">
        <v>0</v>
      </c>
      <c r="E15" s="65">
        <f t="shared" si="0"/>
        <v>7</v>
      </c>
      <c r="F15" s="41"/>
      <c r="G15" s="11"/>
      <c r="H15" s="11"/>
      <c r="I15" s="11"/>
    </row>
    <row r="16" spans="1:9" s="88" customFormat="1" ht="12" customHeight="1">
      <c r="A16" s="82" t="s">
        <v>3649</v>
      </c>
      <c r="B16" s="96">
        <v>18</v>
      </c>
      <c r="C16" s="96">
        <v>0</v>
      </c>
      <c r="D16" s="96">
        <v>0</v>
      </c>
      <c r="E16" s="65">
        <f t="shared" si="0"/>
        <v>18</v>
      </c>
      <c r="F16" s="41"/>
      <c r="G16" s="11"/>
      <c r="H16" s="11"/>
      <c r="I16" s="11"/>
    </row>
    <row r="17" spans="1:9" s="88" customFormat="1" ht="12" customHeight="1">
      <c r="A17" s="81" t="s">
        <v>3650</v>
      </c>
      <c r="B17" s="96">
        <v>1</v>
      </c>
      <c r="C17" s="96">
        <v>0</v>
      </c>
      <c r="D17" s="96">
        <v>0</v>
      </c>
      <c r="E17" s="65">
        <f t="shared" si="0"/>
        <v>1</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5"/>
      <c r="B23" s="96"/>
      <c r="C23" s="96"/>
      <c r="D23" s="96"/>
      <c r="E23" s="95"/>
      <c r="F23" s="41"/>
      <c r="G23" s="11"/>
      <c r="H23" s="11"/>
      <c r="I23" s="11"/>
    </row>
    <row r="24" spans="1:9" s="15" customFormat="1" ht="12" customHeight="1">
      <c r="A24" s="235"/>
      <c r="B24" s="96"/>
      <c r="C24" s="96"/>
      <c r="D24" s="96"/>
      <c r="E24" s="95"/>
      <c r="F24" s="41"/>
      <c r="G24" s="11"/>
      <c r="H24" s="11"/>
      <c r="I24" s="11"/>
    </row>
    <row r="25" spans="1:9" s="15" customFormat="1" ht="12" customHeight="1">
      <c r="A25" s="235"/>
      <c r="B25" s="96"/>
      <c r="C25" s="96"/>
      <c r="D25" s="96"/>
      <c r="E25" s="95"/>
      <c r="F25" s="41"/>
      <c r="G25" s="11"/>
      <c r="H25" s="11"/>
      <c r="I25" s="11"/>
    </row>
    <row r="26" spans="1:9" s="15" customFormat="1" ht="12" customHeight="1">
      <c r="A26" s="235"/>
      <c r="B26" s="96"/>
      <c r="C26" s="96"/>
      <c r="D26" s="96"/>
      <c r="E26" s="96"/>
      <c r="F26" s="41"/>
      <c r="G26" s="11"/>
      <c r="H26" s="11"/>
      <c r="I26" s="11"/>
    </row>
    <row r="27" spans="1:9" s="15" customFormat="1" ht="12" customHeight="1">
      <c r="A27" s="235"/>
      <c r="B27" s="96"/>
      <c r="C27" s="96"/>
      <c r="D27" s="96"/>
      <c r="E27" s="94"/>
      <c r="F27" s="41"/>
      <c r="G27" s="11"/>
      <c r="H27" s="11"/>
      <c r="I27" s="11"/>
    </row>
    <row r="28" spans="1:9" s="15" customFormat="1" ht="12" customHeight="1">
      <c r="A28" s="235"/>
      <c r="B28" s="96"/>
      <c r="C28" s="96"/>
      <c r="D28" s="96"/>
      <c r="E28" s="95"/>
      <c r="F28" s="41"/>
      <c r="G28" s="11"/>
      <c r="H28" s="11"/>
      <c r="I28" s="11"/>
    </row>
    <row r="29" spans="1:9" s="15" customFormat="1" ht="12" customHeight="1">
      <c r="A29" s="236"/>
      <c r="B29" s="96"/>
      <c r="C29" s="96"/>
      <c r="D29" s="96"/>
      <c r="E29" s="95"/>
      <c r="F29" s="41"/>
      <c r="G29" s="11"/>
      <c r="H29" s="11"/>
      <c r="I29" s="11"/>
    </row>
    <row r="30" spans="1:9" s="15" customFormat="1" ht="12" customHeight="1">
      <c r="A30" s="237"/>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56"/>
      <c r="B40" s="357"/>
      <c r="C40" s="357"/>
      <c r="D40" s="357"/>
      <c r="E40" s="357"/>
    </row>
    <row r="41" spans="1:9" s="15" customFormat="1" ht="12" customHeight="1">
      <c r="A41" s="354"/>
      <c r="B41" s="355"/>
      <c r="C41" s="355"/>
      <c r="D41" s="355"/>
      <c r="E41" s="355"/>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F16" sqref="F16"/>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7" t="s">
        <v>33</v>
      </c>
      <c r="B1" s="340"/>
      <c r="C1" s="340"/>
      <c r="D1" s="37"/>
      <c r="E1" s="38"/>
      <c r="F1" s="143" t="s">
        <v>102</v>
      </c>
    </row>
    <row r="2" spans="1:11" s="2" customFormat="1" ht="5.25" customHeight="1">
      <c r="A2" s="1"/>
      <c r="B2" s="1"/>
      <c r="C2" s="1"/>
      <c r="D2" s="1"/>
      <c r="E2" s="1"/>
    </row>
    <row r="3" spans="1:11" s="67" customFormat="1" ht="15" customHeight="1">
      <c r="A3" s="42" t="s">
        <v>3408</v>
      </c>
      <c r="B3" s="42"/>
      <c r="C3" s="42"/>
      <c r="D3" s="42"/>
      <c r="E3" s="42"/>
    </row>
    <row r="4" spans="1:11" s="67" customFormat="1" ht="15" customHeight="1">
      <c r="A4" s="43" t="s">
        <v>3406</v>
      </c>
      <c r="B4" s="68"/>
      <c r="C4" s="68"/>
      <c r="D4" s="68"/>
      <c r="E4" s="68"/>
      <c r="F4" s="69"/>
    </row>
    <row r="5" spans="1:11" s="71" customFormat="1" ht="6" customHeight="1">
      <c r="A5" s="50"/>
      <c r="B5" s="70"/>
      <c r="C5" s="70"/>
      <c r="D5" s="70"/>
      <c r="E5" s="70"/>
    </row>
    <row r="6" spans="1:11" s="8" customFormat="1" ht="15" customHeight="1" thickBot="1">
      <c r="A6" s="335" t="s">
        <v>3668</v>
      </c>
      <c r="B6" s="336"/>
      <c r="C6" s="9"/>
      <c r="D6" s="9"/>
      <c r="E6" s="9"/>
    </row>
    <row r="7" spans="1:11" s="67" customFormat="1" ht="21.75" customHeight="1">
      <c r="A7" s="337"/>
      <c r="B7" s="339"/>
      <c r="C7" s="339"/>
      <c r="D7" s="339"/>
      <c r="E7" s="142"/>
    </row>
    <row r="8" spans="1:11" s="67" customFormat="1" ht="21.75" customHeight="1">
      <c r="A8" s="338"/>
      <c r="B8" s="45" t="s">
        <v>35</v>
      </c>
      <c r="C8" s="45" t="s">
        <v>36</v>
      </c>
      <c r="D8" s="45" t="s">
        <v>37</v>
      </c>
      <c r="E8" s="45" t="s">
        <v>38</v>
      </c>
    </row>
    <row r="9" spans="1:11" s="8" customFormat="1" ht="21" customHeight="1">
      <c r="A9" s="54" t="s">
        <v>38</v>
      </c>
      <c r="B9" s="65">
        <f>SUM(B11:B26)</f>
        <v>2738</v>
      </c>
      <c r="C9" s="65">
        <f>SUM(C11:C26)</f>
        <v>27</v>
      </c>
      <c r="D9" s="65">
        <f>SUM(D11:D26)</f>
        <v>4</v>
      </c>
      <c r="E9" s="65">
        <f>SUM(B9:D9)</f>
        <v>2769</v>
      </c>
      <c r="F9" s="10"/>
    </row>
    <row r="10" spans="1:11" s="8" customFormat="1" ht="9" customHeight="1">
      <c r="A10" s="62"/>
      <c r="B10" s="66"/>
      <c r="C10" s="66"/>
      <c r="D10" s="66"/>
      <c r="E10" s="65"/>
    </row>
    <row r="11" spans="1:11" s="88" customFormat="1" ht="12" customHeight="1">
      <c r="A11" s="82" t="s">
        <v>3410</v>
      </c>
      <c r="B11" s="96">
        <v>254</v>
      </c>
      <c r="C11" s="96">
        <v>4</v>
      </c>
      <c r="D11" s="96">
        <v>0</v>
      </c>
      <c r="E11" s="65">
        <f t="shared" ref="E11:E21" si="0">SUM(B11:D11)</f>
        <v>258</v>
      </c>
      <c r="F11" s="40"/>
      <c r="G11" s="238"/>
      <c r="H11" s="238"/>
      <c r="I11" s="238"/>
      <c r="J11" s="238"/>
      <c r="K11" s="238"/>
    </row>
    <row r="12" spans="1:11" s="88" customFormat="1" ht="12" customHeight="1">
      <c r="A12" s="82" t="s">
        <v>3411</v>
      </c>
      <c r="B12" s="96">
        <v>309</v>
      </c>
      <c r="C12" s="96">
        <v>3</v>
      </c>
      <c r="D12" s="96">
        <v>0</v>
      </c>
      <c r="E12" s="65">
        <f t="shared" si="0"/>
        <v>312</v>
      </c>
      <c r="F12" s="41"/>
      <c r="G12" s="238"/>
      <c r="H12" s="238"/>
      <c r="I12" s="238"/>
      <c r="J12" s="238"/>
      <c r="K12" s="238"/>
    </row>
    <row r="13" spans="1:11" s="88" customFormat="1" ht="12" customHeight="1">
      <c r="A13" s="82" t="s">
        <v>3412</v>
      </c>
      <c r="B13" s="96">
        <v>173</v>
      </c>
      <c r="C13" s="96">
        <v>0</v>
      </c>
      <c r="D13" s="96">
        <v>1</v>
      </c>
      <c r="E13" s="65">
        <f t="shared" si="0"/>
        <v>174</v>
      </c>
      <c r="F13" s="41"/>
      <c r="G13" s="238"/>
      <c r="H13" s="238"/>
      <c r="I13" s="238"/>
      <c r="J13" s="238"/>
      <c r="K13" s="238"/>
    </row>
    <row r="14" spans="1:11" s="88" customFormat="1" ht="12" customHeight="1">
      <c r="A14" s="82" t="s">
        <v>3413</v>
      </c>
      <c r="B14" s="96">
        <v>191</v>
      </c>
      <c r="C14" s="96">
        <v>1</v>
      </c>
      <c r="D14" s="96">
        <v>0</v>
      </c>
      <c r="E14" s="65">
        <f t="shared" si="0"/>
        <v>192</v>
      </c>
      <c r="F14" s="41"/>
      <c r="G14" s="238"/>
      <c r="H14" s="238"/>
      <c r="I14" s="238"/>
      <c r="J14" s="238"/>
      <c r="K14" s="238"/>
    </row>
    <row r="15" spans="1:11" s="88" customFormat="1" ht="12" customHeight="1">
      <c r="A15" s="82" t="s">
        <v>3414</v>
      </c>
      <c r="B15" s="96">
        <v>329</v>
      </c>
      <c r="C15" s="96">
        <v>1</v>
      </c>
      <c r="D15" s="96">
        <v>1</v>
      </c>
      <c r="E15" s="65">
        <f t="shared" si="0"/>
        <v>331</v>
      </c>
      <c r="F15" s="41"/>
      <c r="G15" s="238"/>
      <c r="H15" s="238"/>
      <c r="I15" s="238"/>
      <c r="J15" s="238"/>
      <c r="K15" s="238"/>
    </row>
    <row r="16" spans="1:11" s="88" customFormat="1" ht="12" customHeight="1">
      <c r="A16" s="82" t="s">
        <v>3415</v>
      </c>
      <c r="B16" s="96">
        <v>549</v>
      </c>
      <c r="C16" s="96">
        <v>9</v>
      </c>
      <c r="D16" s="96">
        <v>0</v>
      </c>
      <c r="E16" s="65">
        <f t="shared" si="0"/>
        <v>558</v>
      </c>
      <c r="F16" s="41"/>
      <c r="G16" s="238"/>
      <c r="H16" s="238"/>
      <c r="I16" s="238"/>
      <c r="J16" s="238"/>
      <c r="K16" s="238"/>
    </row>
    <row r="17" spans="1:11" s="88" customFormat="1" ht="12" customHeight="1">
      <c r="A17" s="82" t="s">
        <v>3416</v>
      </c>
      <c r="B17" s="96">
        <v>294</v>
      </c>
      <c r="C17" s="96">
        <v>3</v>
      </c>
      <c r="D17" s="96">
        <v>1</v>
      </c>
      <c r="E17" s="65">
        <f t="shared" si="0"/>
        <v>298</v>
      </c>
      <c r="F17" s="40"/>
      <c r="G17" s="238"/>
      <c r="H17" s="238"/>
      <c r="I17" s="238"/>
      <c r="J17" s="238"/>
      <c r="K17" s="238"/>
    </row>
    <row r="18" spans="1:11" s="88" customFormat="1" ht="12" customHeight="1">
      <c r="A18" s="82" t="s">
        <v>3417</v>
      </c>
      <c r="B18" s="96">
        <v>237</v>
      </c>
      <c r="C18" s="96">
        <v>1</v>
      </c>
      <c r="D18" s="96">
        <v>0</v>
      </c>
      <c r="E18" s="65">
        <f t="shared" si="0"/>
        <v>238</v>
      </c>
      <c r="F18" s="41"/>
      <c r="G18" s="238"/>
      <c r="H18" s="238"/>
      <c r="I18" s="238"/>
      <c r="J18" s="238"/>
      <c r="K18" s="238"/>
    </row>
    <row r="19" spans="1:11" s="88" customFormat="1" ht="12" customHeight="1">
      <c r="A19" s="82" t="s">
        <v>3418</v>
      </c>
      <c r="B19" s="96">
        <v>182</v>
      </c>
      <c r="C19" s="96">
        <v>0</v>
      </c>
      <c r="D19" s="96">
        <v>1</v>
      </c>
      <c r="E19" s="65">
        <f t="shared" si="0"/>
        <v>183</v>
      </c>
      <c r="F19" s="41"/>
      <c r="G19" s="238"/>
      <c r="H19" s="238"/>
      <c r="I19" s="238"/>
      <c r="J19" s="238"/>
      <c r="K19" s="238"/>
    </row>
    <row r="20" spans="1:11" s="88" customFormat="1" ht="12" customHeight="1">
      <c r="A20" s="82" t="s">
        <v>3419</v>
      </c>
      <c r="B20" s="96">
        <v>97</v>
      </c>
      <c r="C20" s="96">
        <v>1</v>
      </c>
      <c r="D20" s="96">
        <v>0</v>
      </c>
      <c r="E20" s="65">
        <f t="shared" si="0"/>
        <v>98</v>
      </c>
      <c r="F20" s="41"/>
      <c r="G20" s="238"/>
      <c r="H20" s="238"/>
      <c r="I20" s="238"/>
      <c r="J20" s="238"/>
      <c r="K20" s="238"/>
    </row>
    <row r="21" spans="1:11" s="88" customFormat="1" ht="12" customHeight="1">
      <c r="A21" s="82" t="s">
        <v>3420</v>
      </c>
      <c r="B21" s="96">
        <v>123</v>
      </c>
      <c r="C21" s="96">
        <v>4</v>
      </c>
      <c r="D21" s="96">
        <v>0</v>
      </c>
      <c r="E21" s="65">
        <f t="shared" si="0"/>
        <v>127</v>
      </c>
      <c r="F21" s="41"/>
      <c r="G21" s="238"/>
      <c r="H21" s="238"/>
      <c r="I21" s="238"/>
      <c r="J21" s="238"/>
      <c r="K21" s="238"/>
    </row>
    <row r="22" spans="1:11" s="88" customFormat="1" ht="12" customHeight="1">
      <c r="A22" s="81"/>
      <c r="B22" s="96"/>
      <c r="C22" s="96"/>
      <c r="D22" s="96"/>
      <c r="E22" s="96"/>
      <c r="F22" s="41"/>
      <c r="G22" s="238"/>
      <c r="H22" s="238"/>
      <c r="I22" s="238"/>
      <c r="J22" s="238"/>
      <c r="K22" s="238"/>
    </row>
    <row r="23" spans="1:11" s="88" customFormat="1" ht="12" customHeight="1">
      <c r="A23" s="82"/>
      <c r="B23" s="96"/>
      <c r="C23" s="96"/>
      <c r="D23" s="96"/>
      <c r="E23" s="94"/>
      <c r="F23" s="41"/>
      <c r="G23" s="238"/>
      <c r="H23" s="238"/>
      <c r="I23" s="238"/>
      <c r="J23" s="238"/>
      <c r="K23" s="238"/>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56"/>
      <c r="B28" s="357"/>
      <c r="C28" s="357"/>
      <c r="D28" s="357"/>
      <c r="E28" s="357"/>
    </row>
    <row r="29" spans="1:11" s="15" customFormat="1" ht="12" customHeight="1">
      <c r="A29" s="354"/>
      <c r="B29" s="355"/>
      <c r="C29" s="355"/>
      <c r="D29" s="355"/>
      <c r="E29" s="355"/>
    </row>
    <row r="30" spans="1:11" s="15" customFormat="1" ht="15" customHeight="1">
      <c r="A30" s="308"/>
      <c r="E30" s="96"/>
    </row>
    <row r="31" spans="1:11" s="15" customFormat="1" ht="15" customHeight="1">
      <c r="A31" s="235"/>
      <c r="E31" s="94"/>
    </row>
    <row r="32" spans="1:11" s="15" customFormat="1" ht="15" customHeight="1">
      <c r="A32" s="235"/>
      <c r="E32" s="95"/>
    </row>
    <row r="33" spans="1:5" s="15" customFormat="1" ht="15" customHeight="1">
      <c r="A33" s="235"/>
      <c r="E33" s="95"/>
    </row>
    <row r="34" spans="1:5" s="15" customFormat="1" ht="15" customHeight="1">
      <c r="A34" s="235"/>
      <c r="E34" s="91"/>
    </row>
    <row r="35" spans="1:5" s="15" customFormat="1" ht="15" customHeight="1">
      <c r="A35" s="235"/>
      <c r="E35" s="144"/>
    </row>
    <row r="36" spans="1:5" s="15" customFormat="1" ht="15" customHeight="1">
      <c r="A36" s="235"/>
      <c r="E36" s="11"/>
    </row>
    <row r="37" spans="1:5" s="15" customFormat="1" ht="15" customHeight="1">
      <c r="A37" s="235"/>
    </row>
    <row r="38" spans="1:5" s="15" customFormat="1" ht="15" customHeight="1">
      <c r="A38" s="235"/>
      <c r="E38" s="11"/>
    </row>
    <row r="39" spans="1:5" s="15" customFormat="1" ht="15" customHeight="1">
      <c r="A39" s="235"/>
      <c r="E39" s="11"/>
    </row>
    <row r="40" spans="1:5" s="15" customFormat="1" ht="15" customHeight="1">
      <c r="A40" s="235"/>
      <c r="E40" s="11"/>
    </row>
    <row r="41" spans="1:5" s="15" customFormat="1" ht="15" customHeight="1">
      <c r="A41" s="235"/>
      <c r="E41" s="11"/>
    </row>
    <row r="42" spans="1:5" s="15" customFormat="1" ht="15" customHeight="1">
      <c r="A42" s="235"/>
      <c r="E42" s="11"/>
    </row>
    <row r="43" spans="1:5" s="15" customFormat="1" ht="15" customHeight="1">
      <c r="A43" s="236"/>
      <c r="E43" s="11"/>
    </row>
    <row r="44" spans="1:5" s="15" customFormat="1" ht="15" customHeight="1">
      <c r="A44" s="237"/>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11" sqref="A11:D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7" t="s">
        <v>33</v>
      </c>
      <c r="B1" s="340"/>
      <c r="C1" s="340"/>
      <c r="D1" s="37"/>
      <c r="E1" s="38"/>
      <c r="F1" s="143" t="s">
        <v>102</v>
      </c>
    </row>
    <row r="2" spans="1:11" s="2" customFormat="1" ht="5.25" customHeight="1">
      <c r="A2" s="1"/>
      <c r="B2" s="1"/>
      <c r="C2" s="1"/>
      <c r="D2" s="1"/>
      <c r="E2" s="1"/>
    </row>
    <row r="3" spans="1:11" s="67" customFormat="1" ht="15" customHeight="1">
      <c r="A3" s="42" t="s">
        <v>3407</v>
      </c>
      <c r="B3" s="42"/>
      <c r="C3" s="42"/>
      <c r="D3" s="42"/>
      <c r="E3" s="42"/>
    </row>
    <row r="4" spans="1:11" s="67" customFormat="1" ht="15" customHeight="1">
      <c r="A4" s="43" t="s">
        <v>3406</v>
      </c>
      <c r="B4" s="68"/>
      <c r="C4" s="68"/>
      <c r="D4" s="68"/>
      <c r="E4" s="68"/>
      <c r="F4" s="69"/>
    </row>
    <row r="5" spans="1:11" s="71" customFormat="1" ht="6" customHeight="1">
      <c r="A5" s="50"/>
      <c r="B5" s="70"/>
      <c r="C5" s="70"/>
      <c r="D5" s="70"/>
      <c r="E5" s="70"/>
    </row>
    <row r="6" spans="1:11" s="8" customFormat="1" ht="15" customHeight="1" thickBot="1">
      <c r="A6" s="335" t="s">
        <v>3668</v>
      </c>
      <c r="B6" s="336"/>
      <c r="C6" s="9"/>
      <c r="D6" s="9"/>
      <c r="E6" s="9"/>
    </row>
    <row r="7" spans="1:11" s="67" customFormat="1" ht="21.75" customHeight="1">
      <c r="A7" s="337"/>
      <c r="B7" s="339"/>
      <c r="C7" s="339"/>
      <c r="D7" s="339"/>
      <c r="E7" s="142"/>
    </row>
    <row r="8" spans="1:11" s="67" customFormat="1" ht="21.75" customHeight="1">
      <c r="A8" s="338"/>
      <c r="B8" s="45" t="s">
        <v>35</v>
      </c>
      <c r="C8" s="45" t="s">
        <v>36</v>
      </c>
      <c r="D8" s="45" t="s">
        <v>37</v>
      </c>
      <c r="E8" s="45" t="s">
        <v>38</v>
      </c>
    </row>
    <row r="9" spans="1:11" s="8" customFormat="1" ht="21" customHeight="1">
      <c r="A9" s="54" t="s">
        <v>38</v>
      </c>
      <c r="B9" s="65">
        <f>SUM(B11:B28)</f>
        <v>260</v>
      </c>
      <c r="C9" s="65">
        <f>SUM(C11:C28)</f>
        <v>1</v>
      </c>
      <c r="D9" s="65">
        <f>SUM(D11:D28)</f>
        <v>1</v>
      </c>
      <c r="E9" s="65">
        <f>SUM(B9:D9)</f>
        <v>262</v>
      </c>
      <c r="F9" s="10"/>
    </row>
    <row r="10" spans="1:11" s="8" customFormat="1" ht="9" customHeight="1">
      <c r="A10" s="62"/>
      <c r="B10" s="66"/>
      <c r="C10" s="66"/>
      <c r="D10" s="66"/>
      <c r="E10" s="65"/>
    </row>
    <row r="11" spans="1:11" s="88" customFormat="1" ht="12" customHeight="1">
      <c r="A11" s="82" t="s">
        <v>3410</v>
      </c>
      <c r="B11" s="96">
        <v>31</v>
      </c>
      <c r="C11" s="96">
        <v>0</v>
      </c>
      <c r="D11" s="96">
        <v>0</v>
      </c>
      <c r="E11" s="65">
        <f t="shared" ref="E11:E21" si="0">SUM(B11:D11)</f>
        <v>31</v>
      </c>
      <c r="F11" s="40"/>
      <c r="G11" s="239"/>
      <c r="H11" s="240"/>
      <c r="I11" s="240"/>
      <c r="J11" s="241"/>
      <c r="K11" s="241"/>
    </row>
    <row r="12" spans="1:11" s="88" customFormat="1" ht="12" customHeight="1">
      <c r="A12" s="82" t="s">
        <v>3411</v>
      </c>
      <c r="B12" s="96">
        <v>35</v>
      </c>
      <c r="C12" s="96">
        <v>0</v>
      </c>
      <c r="D12" s="96">
        <v>0</v>
      </c>
      <c r="E12" s="65">
        <f t="shared" si="0"/>
        <v>35</v>
      </c>
      <c r="F12" s="41"/>
      <c r="G12" s="242"/>
      <c r="H12" s="240"/>
      <c r="I12" s="240"/>
      <c r="J12" s="241"/>
      <c r="K12" s="241"/>
    </row>
    <row r="13" spans="1:11" s="88" customFormat="1" ht="12" customHeight="1">
      <c r="A13" s="82" t="s">
        <v>3412</v>
      </c>
      <c r="B13" s="96">
        <v>16</v>
      </c>
      <c r="C13" s="96">
        <v>0</v>
      </c>
      <c r="D13" s="96">
        <v>0</v>
      </c>
      <c r="E13" s="65">
        <f t="shared" si="0"/>
        <v>16</v>
      </c>
      <c r="F13" s="41"/>
      <c r="G13" s="242"/>
      <c r="H13" s="240"/>
      <c r="I13" s="240"/>
      <c r="J13" s="241"/>
      <c r="K13" s="241"/>
    </row>
    <row r="14" spans="1:11" s="88" customFormat="1" ht="12" customHeight="1">
      <c r="A14" s="82" t="s">
        <v>3413</v>
      </c>
      <c r="B14" s="96">
        <v>15</v>
      </c>
      <c r="C14" s="96">
        <v>0</v>
      </c>
      <c r="D14" s="96">
        <v>0</v>
      </c>
      <c r="E14" s="65">
        <f t="shared" si="0"/>
        <v>15</v>
      </c>
      <c r="F14" s="41"/>
      <c r="G14" s="242"/>
      <c r="H14" s="240"/>
      <c r="I14" s="240"/>
      <c r="J14" s="241"/>
      <c r="K14" s="241"/>
    </row>
    <row r="15" spans="1:11" s="88" customFormat="1" ht="12" customHeight="1">
      <c r="A15" s="82" t="s">
        <v>3414</v>
      </c>
      <c r="B15" s="96">
        <v>31</v>
      </c>
      <c r="C15" s="96">
        <v>0</v>
      </c>
      <c r="D15" s="96">
        <v>0</v>
      </c>
      <c r="E15" s="65">
        <f t="shared" si="0"/>
        <v>31</v>
      </c>
      <c r="F15" s="41"/>
      <c r="G15" s="242"/>
      <c r="H15" s="240"/>
      <c r="I15" s="240"/>
      <c r="J15" s="241"/>
      <c r="K15" s="241"/>
    </row>
    <row r="16" spans="1:11" s="88" customFormat="1" ht="12" customHeight="1">
      <c r="A16" s="82" t="s">
        <v>3415</v>
      </c>
      <c r="B16" s="96">
        <v>42</v>
      </c>
      <c r="C16" s="96">
        <v>0</v>
      </c>
      <c r="D16" s="96">
        <v>0</v>
      </c>
      <c r="E16" s="65">
        <f t="shared" si="0"/>
        <v>42</v>
      </c>
      <c r="F16" s="41"/>
      <c r="G16" s="242"/>
      <c r="H16" s="240"/>
      <c r="I16" s="240"/>
      <c r="J16" s="241"/>
      <c r="K16" s="241"/>
    </row>
    <row r="17" spans="1:11" s="88" customFormat="1" ht="12" customHeight="1">
      <c r="A17" s="82" t="s">
        <v>3416</v>
      </c>
      <c r="B17" s="96">
        <v>28</v>
      </c>
      <c r="C17" s="96">
        <v>0</v>
      </c>
      <c r="D17" s="96">
        <v>1</v>
      </c>
      <c r="E17" s="65">
        <f t="shared" si="0"/>
        <v>29</v>
      </c>
      <c r="F17" s="40"/>
      <c r="G17" s="242"/>
      <c r="H17" s="240"/>
      <c r="I17" s="240"/>
      <c r="J17" s="241"/>
      <c r="K17" s="241"/>
    </row>
    <row r="18" spans="1:11" s="88" customFormat="1" ht="12" customHeight="1">
      <c r="A18" s="82" t="s">
        <v>3417</v>
      </c>
      <c r="B18" s="96">
        <v>20</v>
      </c>
      <c r="C18" s="96">
        <v>0</v>
      </c>
      <c r="D18" s="96">
        <v>0</v>
      </c>
      <c r="E18" s="65">
        <f t="shared" si="0"/>
        <v>20</v>
      </c>
      <c r="F18" s="41"/>
      <c r="G18" s="242"/>
      <c r="H18" s="240"/>
      <c r="I18" s="240"/>
      <c r="J18" s="241"/>
      <c r="K18" s="241"/>
    </row>
    <row r="19" spans="1:11" s="88" customFormat="1" ht="12" customHeight="1">
      <c r="A19" s="82" t="s">
        <v>3418</v>
      </c>
      <c r="B19" s="96">
        <v>15</v>
      </c>
      <c r="C19" s="96">
        <v>0</v>
      </c>
      <c r="D19" s="96">
        <v>0</v>
      </c>
      <c r="E19" s="65">
        <f t="shared" si="0"/>
        <v>15</v>
      </c>
      <c r="F19" s="41"/>
      <c r="G19" s="242"/>
      <c r="H19" s="240"/>
      <c r="I19" s="240"/>
      <c r="J19" s="241"/>
      <c r="K19" s="241"/>
    </row>
    <row r="20" spans="1:11" s="88" customFormat="1" ht="12" customHeight="1">
      <c r="A20" s="82" t="s">
        <v>3419</v>
      </c>
      <c r="B20" s="96">
        <v>14</v>
      </c>
      <c r="C20" s="96">
        <v>0</v>
      </c>
      <c r="D20" s="96">
        <v>0</v>
      </c>
      <c r="E20" s="65">
        <f t="shared" si="0"/>
        <v>14</v>
      </c>
      <c r="F20" s="41"/>
      <c r="G20" s="242"/>
      <c r="H20" s="240"/>
      <c r="I20" s="240"/>
      <c r="J20" s="241"/>
      <c r="K20" s="241"/>
    </row>
    <row r="21" spans="1:11" s="88" customFormat="1" ht="12" customHeight="1">
      <c r="A21" s="81" t="s">
        <v>3420</v>
      </c>
      <c r="B21" s="96">
        <v>13</v>
      </c>
      <c r="C21" s="96">
        <v>1</v>
      </c>
      <c r="D21" s="96">
        <v>0</v>
      </c>
      <c r="E21" s="65">
        <f t="shared" si="0"/>
        <v>14</v>
      </c>
      <c r="F21" s="41"/>
      <c r="G21" s="242"/>
      <c r="H21" s="240"/>
      <c r="I21" s="240"/>
      <c r="J21" s="241"/>
      <c r="K21" s="241"/>
    </row>
    <row r="22" spans="1:11" s="88" customFormat="1" ht="12" customHeight="1">
      <c r="A22" s="82"/>
      <c r="B22" s="96"/>
      <c r="C22" s="96"/>
      <c r="D22" s="96"/>
      <c r="E22" s="94"/>
      <c r="F22" s="41"/>
      <c r="G22" s="242"/>
      <c r="H22" s="240"/>
      <c r="I22" s="240"/>
      <c r="J22" s="241"/>
      <c r="K22" s="241"/>
    </row>
    <row r="23" spans="1:11" s="88" customFormat="1" ht="12" customHeight="1">
      <c r="A23" s="82"/>
      <c r="B23" s="96"/>
      <c r="C23" s="96"/>
      <c r="D23" s="96"/>
      <c r="E23" s="95"/>
      <c r="F23" s="41"/>
      <c r="G23" s="242"/>
      <c r="H23" s="240"/>
      <c r="I23" s="240"/>
      <c r="J23" s="241"/>
      <c r="K23" s="241"/>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56"/>
      <c r="B30" s="357"/>
      <c r="C30" s="357"/>
      <c r="D30" s="357"/>
      <c r="E30" s="357"/>
    </row>
    <row r="31" spans="1:11" s="15" customFormat="1" ht="12" customHeight="1">
      <c r="A31" s="354"/>
      <c r="B31" s="355"/>
      <c r="C31" s="355"/>
      <c r="D31" s="355"/>
      <c r="E31" s="355"/>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4"/>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4"/>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222" t="s">
        <v>102</v>
      </c>
    </row>
    <row r="2" spans="1:9" s="2" customFormat="1" ht="5.25" customHeight="1">
      <c r="A2" s="1"/>
      <c r="B2" s="1"/>
      <c r="C2" s="1"/>
      <c r="D2" s="1"/>
      <c r="E2" s="1"/>
    </row>
    <row r="3" spans="1:9" s="67" customFormat="1" ht="15" customHeight="1">
      <c r="A3" s="42" t="s">
        <v>3423</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c r="C7" s="339"/>
      <c r="D7" s="339"/>
      <c r="E7" s="223"/>
    </row>
    <row r="8" spans="1:9" s="67" customFormat="1" ht="21.75" customHeight="1">
      <c r="A8" s="338"/>
      <c r="B8" s="45" t="s">
        <v>35</v>
      </c>
      <c r="C8" s="45" t="s">
        <v>36</v>
      </c>
      <c r="D8" s="45" t="s">
        <v>37</v>
      </c>
      <c r="E8" s="45" t="s">
        <v>38</v>
      </c>
    </row>
    <row r="9" spans="1:9" s="8" customFormat="1" ht="21" customHeight="1">
      <c r="A9" s="54" t="s">
        <v>38</v>
      </c>
      <c r="B9" s="65">
        <f>SUM(B11:B34)</f>
        <v>2738</v>
      </c>
      <c r="C9" s="65">
        <f>SUM(C11:C34)</f>
        <v>27</v>
      </c>
      <c r="D9" s="65">
        <f>SUM(D11:D34)</f>
        <v>4</v>
      </c>
      <c r="E9" s="65">
        <f>SUM(B9:D9)</f>
        <v>2769</v>
      </c>
      <c r="F9" s="10"/>
    </row>
    <row r="10" spans="1:9" s="8" customFormat="1" ht="9" customHeight="1">
      <c r="A10" s="62"/>
      <c r="B10" s="66"/>
      <c r="C10" s="66"/>
      <c r="D10" s="66"/>
      <c r="E10" s="65"/>
    </row>
    <row r="11" spans="1:9" s="88" customFormat="1" ht="12" customHeight="1">
      <c r="A11" s="82" t="s">
        <v>3424</v>
      </c>
      <c r="B11" s="225">
        <v>2318</v>
      </c>
      <c r="C11" s="225">
        <v>24</v>
      </c>
      <c r="D11" s="225">
        <v>4</v>
      </c>
      <c r="E11" s="65">
        <f>SUM(B11:D11)</f>
        <v>2346</v>
      </c>
      <c r="F11" s="40"/>
      <c r="G11" s="11"/>
      <c r="H11" s="11"/>
      <c r="I11" s="11"/>
    </row>
    <row r="12" spans="1:9" s="88" customFormat="1" ht="12" customHeight="1">
      <c r="A12" s="82" t="s">
        <v>3425</v>
      </c>
      <c r="B12" s="225">
        <v>240</v>
      </c>
      <c r="C12" s="225">
        <v>0</v>
      </c>
      <c r="D12" s="225">
        <v>0</v>
      </c>
      <c r="E12" s="65">
        <f>SUM(B12:D12)</f>
        <v>240</v>
      </c>
      <c r="F12" s="41"/>
      <c r="G12" s="11"/>
      <c r="H12" s="11"/>
      <c r="I12" s="11"/>
    </row>
    <row r="13" spans="1:9" s="88" customFormat="1" ht="12" customHeight="1">
      <c r="A13" s="82" t="s">
        <v>3427</v>
      </c>
      <c r="B13" s="225">
        <v>56</v>
      </c>
      <c r="C13" s="225">
        <v>0</v>
      </c>
      <c r="D13" s="225">
        <v>0</v>
      </c>
      <c r="E13" s="65">
        <f>SUM(B13:D13)</f>
        <v>56</v>
      </c>
      <c r="F13" s="41"/>
      <c r="G13" s="11"/>
      <c r="H13" s="11"/>
      <c r="I13" s="11"/>
    </row>
    <row r="14" spans="1:9" s="88" customFormat="1" ht="12" customHeight="1">
      <c r="A14" s="82" t="s">
        <v>3426</v>
      </c>
      <c r="B14" s="225">
        <v>124</v>
      </c>
      <c r="C14" s="225">
        <v>3</v>
      </c>
      <c r="D14" s="225">
        <v>0</v>
      </c>
      <c r="E14" s="65">
        <f>SUM(B14:D14)</f>
        <v>127</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56"/>
      <c r="B36" s="357"/>
      <c r="C36" s="357"/>
      <c r="D36" s="357"/>
      <c r="E36" s="357"/>
    </row>
    <row r="37" spans="1:9" s="15" customFormat="1" ht="12" customHeight="1">
      <c r="A37" s="354"/>
      <c r="B37" s="355"/>
      <c r="C37" s="355"/>
      <c r="D37" s="355"/>
      <c r="E37" s="355"/>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4"/>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7" t="s">
        <v>33</v>
      </c>
      <c r="B1" s="340"/>
      <c r="C1" s="340"/>
      <c r="D1" s="37"/>
      <c r="E1" s="38"/>
      <c r="F1" s="222" t="s">
        <v>102</v>
      </c>
    </row>
    <row r="2" spans="1:9" s="2" customFormat="1" ht="5.25" customHeight="1">
      <c r="A2" s="1"/>
      <c r="B2" s="1"/>
      <c r="C2" s="1"/>
      <c r="D2" s="1"/>
      <c r="E2" s="1"/>
    </row>
    <row r="3" spans="1:9" s="67" customFormat="1" ht="15" customHeight="1">
      <c r="A3" s="42" t="s">
        <v>3422</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5" t="s">
        <v>3668</v>
      </c>
      <c r="B6" s="336"/>
      <c r="C6" s="9"/>
      <c r="D6" s="9"/>
      <c r="E6" s="9"/>
    </row>
    <row r="7" spans="1:9" s="67" customFormat="1" ht="21.75" customHeight="1">
      <c r="A7" s="337"/>
      <c r="B7" s="339"/>
      <c r="C7" s="339"/>
      <c r="D7" s="339"/>
      <c r="E7" s="223"/>
    </row>
    <row r="8" spans="1:9" s="67" customFormat="1" ht="21.75" customHeight="1">
      <c r="A8" s="338"/>
      <c r="B8" s="45" t="s">
        <v>35</v>
      </c>
      <c r="C8" s="45" t="s">
        <v>36</v>
      </c>
      <c r="D8" s="45" t="s">
        <v>37</v>
      </c>
      <c r="E8" s="45" t="s">
        <v>38</v>
      </c>
    </row>
    <row r="9" spans="1:9" s="8" customFormat="1" ht="21" customHeight="1">
      <c r="A9" s="54" t="s">
        <v>38</v>
      </c>
      <c r="B9" s="65">
        <f>SUM(B11:B36)</f>
        <v>260</v>
      </c>
      <c r="C9" s="65">
        <f>SUM(C11:C36)</f>
        <v>1</v>
      </c>
      <c r="D9" s="65">
        <f>SUM(D11:D36)</f>
        <v>1</v>
      </c>
      <c r="E9" s="65">
        <f>SUM(B9:D9)</f>
        <v>262</v>
      </c>
      <c r="F9" s="10"/>
    </row>
    <row r="10" spans="1:9" s="8" customFormat="1" ht="9" customHeight="1">
      <c r="A10" s="62"/>
      <c r="B10" s="66"/>
      <c r="C10" s="66"/>
      <c r="D10" s="66"/>
      <c r="E10" s="65"/>
    </row>
    <row r="11" spans="1:9" s="88" customFormat="1" ht="12" customHeight="1">
      <c r="A11" s="82" t="s">
        <v>3424</v>
      </c>
      <c r="B11" s="225">
        <v>206</v>
      </c>
      <c r="C11" s="225">
        <v>1</v>
      </c>
      <c r="D11" s="225">
        <v>1</v>
      </c>
      <c r="E11" s="65">
        <f>SUM(B11:D11)</f>
        <v>208</v>
      </c>
      <c r="F11" s="40"/>
      <c r="G11" s="11"/>
      <c r="H11" s="11"/>
      <c r="I11" s="11"/>
    </row>
    <row r="12" spans="1:9" s="88" customFormat="1" ht="12" customHeight="1">
      <c r="A12" s="82" t="s">
        <v>3425</v>
      </c>
      <c r="B12" s="225">
        <v>36</v>
      </c>
      <c r="C12" s="225">
        <v>0</v>
      </c>
      <c r="D12" s="225">
        <v>0</v>
      </c>
      <c r="E12" s="65">
        <f>SUM(B12:D12)</f>
        <v>36</v>
      </c>
      <c r="F12" s="41"/>
      <c r="G12" s="11"/>
      <c r="H12" s="11"/>
      <c r="I12" s="11"/>
    </row>
    <row r="13" spans="1:9" s="88" customFormat="1" ht="12" customHeight="1">
      <c r="A13" s="82" t="s">
        <v>3427</v>
      </c>
      <c r="B13" s="225">
        <v>5</v>
      </c>
      <c r="C13" s="225">
        <v>0</v>
      </c>
      <c r="D13" s="225">
        <v>0</v>
      </c>
      <c r="E13" s="65">
        <f>SUM(B13:D13)</f>
        <v>5</v>
      </c>
      <c r="F13" s="41"/>
      <c r="G13" s="11"/>
      <c r="H13" s="11"/>
      <c r="I13" s="11"/>
    </row>
    <row r="14" spans="1:9" s="88" customFormat="1" ht="12" customHeight="1">
      <c r="A14" s="82" t="s">
        <v>3426</v>
      </c>
      <c r="B14" s="225">
        <v>13</v>
      </c>
      <c r="C14" s="225">
        <v>0</v>
      </c>
      <c r="D14" s="225">
        <v>0</v>
      </c>
      <c r="E14" s="65">
        <f>SUM(B14:D14)</f>
        <v>13</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56"/>
      <c r="B38" s="357"/>
      <c r="C38" s="357"/>
      <c r="D38" s="357"/>
      <c r="E38" s="357"/>
    </row>
    <row r="39" spans="1:9" s="15" customFormat="1" ht="12" customHeight="1">
      <c r="A39" s="354"/>
      <c r="B39" s="355"/>
      <c r="C39" s="355"/>
      <c r="D39" s="355"/>
      <c r="E39" s="355"/>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4"/>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4" zoomScaleNormal="100" workbookViewId="0">
      <selection activeCell="G39" sqref="G39"/>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7" t="s">
        <v>33</v>
      </c>
      <c r="B1" s="340"/>
      <c r="C1" s="340"/>
      <c r="D1" s="340"/>
      <c r="E1" s="37"/>
      <c r="F1" s="37"/>
      <c r="G1" s="1"/>
      <c r="I1" s="1"/>
      <c r="J1" s="182"/>
    </row>
    <row r="2" spans="1:133" ht="5.25" customHeight="1">
      <c r="B2" s="3"/>
      <c r="D2" s="1"/>
      <c r="E2" s="1"/>
      <c r="F2" s="1"/>
      <c r="G2" s="1"/>
      <c r="I2" s="1"/>
      <c r="J2" s="1"/>
    </row>
    <row r="3" spans="1:133" s="67" customFormat="1" ht="15" customHeight="1">
      <c r="A3" s="42" t="s">
        <v>3466</v>
      </c>
      <c r="B3" s="42"/>
      <c r="C3" s="42"/>
      <c r="D3" s="42"/>
      <c r="E3" s="42"/>
      <c r="F3" s="42"/>
      <c r="G3" s="42"/>
      <c r="H3" s="42"/>
      <c r="I3" s="42"/>
      <c r="J3" s="42"/>
    </row>
    <row r="4" spans="1:133" s="67" customFormat="1" ht="15" customHeight="1">
      <c r="A4" s="43" t="s">
        <v>3467</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1" t="s">
        <v>3668</v>
      </c>
      <c r="B6" s="360"/>
      <c r="C6" s="360"/>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2"/>
      <c r="C7" s="46"/>
      <c r="D7" s="361" t="s">
        <v>3365</v>
      </c>
      <c r="E7" s="361"/>
      <c r="F7" s="46"/>
      <c r="G7" s="362" t="s">
        <v>3366</v>
      </c>
      <c r="H7" s="46"/>
      <c r="I7" s="364" t="s">
        <v>3367</v>
      </c>
      <c r="J7" s="364"/>
    </row>
    <row r="8" spans="1:133" s="67" customFormat="1" ht="21.9" customHeight="1">
      <c r="B8" s="342"/>
      <c r="C8" s="46"/>
      <c r="D8" s="189" t="s">
        <v>3361</v>
      </c>
      <c r="E8" s="189" t="s">
        <v>37</v>
      </c>
      <c r="F8" s="46"/>
      <c r="G8" s="363"/>
      <c r="H8" s="46"/>
      <c r="I8" s="189" t="s">
        <v>3361</v>
      </c>
      <c r="J8" s="189" t="s">
        <v>37</v>
      </c>
    </row>
    <row r="9" spans="1:133" s="34" customFormat="1" ht="26.25" customHeight="1">
      <c r="A9" s="190"/>
      <c r="B9" s="191" t="s">
        <v>38</v>
      </c>
      <c r="C9" s="192"/>
      <c r="D9" s="193">
        <f>'ATR-A2.1'!F9</f>
        <v>2769</v>
      </c>
      <c r="E9" s="193">
        <f>'ATR-A2.1'!E9</f>
        <v>4</v>
      </c>
      <c r="F9" s="194"/>
      <c r="G9" s="310">
        <f>SUM(G12:G15)</f>
        <v>125381.5</v>
      </c>
      <c r="H9" s="310"/>
      <c r="I9" s="310">
        <f>(D9*100000/G9)/8</f>
        <v>276.05747259364421</v>
      </c>
      <c r="J9" s="311">
        <f>(E9*100000/G9)/8</f>
        <v>0.39878291454480924</v>
      </c>
      <c r="K9" s="33"/>
      <c r="L9" s="33"/>
      <c r="M9" s="33"/>
    </row>
    <row r="10" spans="1:133" ht="9" customHeight="1">
      <c r="A10" s="67"/>
      <c r="B10" s="191"/>
      <c r="C10" s="197"/>
      <c r="D10" s="193"/>
      <c r="E10" s="193"/>
      <c r="F10" s="194"/>
      <c r="G10" s="310"/>
      <c r="H10" s="310"/>
      <c r="I10" s="310"/>
      <c r="J10" s="310"/>
      <c r="K10" s="33"/>
      <c r="L10" s="6"/>
    </row>
    <row r="11" spans="1:133" s="34" customFormat="1" ht="13.5" customHeight="1">
      <c r="A11" s="190"/>
      <c r="B11" s="55" t="s">
        <v>9</v>
      </c>
      <c r="C11" s="199"/>
      <c r="D11" s="193"/>
      <c r="E11" s="193"/>
      <c r="F11" s="194"/>
      <c r="G11" s="225"/>
      <c r="H11" s="225"/>
      <c r="I11" s="225"/>
      <c r="J11" s="225"/>
      <c r="K11" s="33"/>
      <c r="L11" s="33"/>
    </row>
    <row r="12" spans="1:133" ht="13.5" customHeight="1">
      <c r="A12" s="67"/>
      <c r="B12" s="57" t="s">
        <v>5</v>
      </c>
      <c r="C12" s="200"/>
      <c r="D12" s="246">
        <f>'ATR-A2.1'!F12</f>
        <v>181</v>
      </c>
      <c r="E12" s="246">
        <f>'ATR-A2.1'!E12</f>
        <v>0</v>
      </c>
      <c r="F12" s="201"/>
      <c r="G12" s="225">
        <f>G18</f>
        <v>7160.875</v>
      </c>
      <c r="H12" s="225"/>
      <c r="I12" s="225">
        <f>(D12*100000/G12)/8</f>
        <v>315.95300853596802</v>
      </c>
      <c r="J12" s="312">
        <f>(E12*100000/G12)/8</f>
        <v>0</v>
      </c>
      <c r="K12" s="33"/>
      <c r="L12" s="33"/>
    </row>
    <row r="13" spans="1:133" ht="13.5" customHeight="1">
      <c r="A13" s="67"/>
      <c r="B13" s="57" t="s">
        <v>6</v>
      </c>
      <c r="C13" s="200"/>
      <c r="D13" s="246">
        <f>'ATR-A2.1'!F13</f>
        <v>828</v>
      </c>
      <c r="E13" s="246">
        <f>'ATR-A2.1'!E13</f>
        <v>1</v>
      </c>
      <c r="F13" s="201"/>
      <c r="G13" s="225">
        <f>SUM(G19:G22)</f>
        <v>26048.375</v>
      </c>
      <c r="H13" s="225"/>
      <c r="I13" s="225">
        <f t="shared" ref="I13:I15" si="0">(D13*100000/G13)/8</f>
        <v>397.33764582243612</v>
      </c>
      <c r="J13" s="312">
        <f t="shared" ref="J13:J15" si="1">(E13*100000/G13)/8</f>
        <v>0.47987638384352194</v>
      </c>
      <c r="K13" s="33"/>
      <c r="L13" s="33"/>
    </row>
    <row r="14" spans="1:133" ht="13.5" customHeight="1">
      <c r="A14" s="67"/>
      <c r="B14" s="57" t="s">
        <v>44</v>
      </c>
      <c r="C14" s="200"/>
      <c r="D14" s="246">
        <f>'ATR-A2.1'!F14</f>
        <v>402</v>
      </c>
      <c r="E14" s="246">
        <f>'ATR-A2.1'!E14</f>
        <v>0</v>
      </c>
      <c r="F14" s="201"/>
      <c r="G14" s="225">
        <f>G23</f>
        <v>8535.625</v>
      </c>
      <c r="H14" s="225"/>
      <c r="I14" s="225">
        <f t="shared" si="0"/>
        <v>588.70908691513512</v>
      </c>
      <c r="J14" s="312">
        <f t="shared" si="1"/>
        <v>0</v>
      </c>
      <c r="K14" s="33"/>
      <c r="L14" s="33"/>
    </row>
    <row r="15" spans="1:133" ht="13.5" customHeight="1">
      <c r="A15" s="67"/>
      <c r="B15" s="57" t="s">
        <v>7</v>
      </c>
      <c r="C15" s="200"/>
      <c r="D15" s="246">
        <f>'ATR-A2.1'!F15</f>
        <v>1358</v>
      </c>
      <c r="E15" s="246">
        <f>'ATR-A2.1'!E15</f>
        <v>3</v>
      </c>
      <c r="F15" s="201"/>
      <c r="G15" s="225">
        <f>SUM(G24:G38)</f>
        <v>83636.625</v>
      </c>
      <c r="H15" s="225"/>
      <c r="I15" s="225">
        <f t="shared" si="0"/>
        <v>202.96132226760704</v>
      </c>
      <c r="J15" s="312">
        <f t="shared" si="1"/>
        <v>0.44836816406687857</v>
      </c>
      <c r="K15" s="33"/>
      <c r="L15" s="33"/>
      <c r="N15" s="6"/>
    </row>
    <row r="16" spans="1:133" ht="9" customHeight="1">
      <c r="A16" s="67"/>
      <c r="B16" s="202"/>
      <c r="C16" s="200"/>
      <c r="D16" s="246"/>
      <c r="E16" s="246"/>
      <c r="F16" s="201"/>
      <c r="G16" s="225"/>
      <c r="H16" s="225"/>
      <c r="I16" s="225"/>
      <c r="J16" s="312"/>
      <c r="K16" s="33"/>
      <c r="L16" s="33"/>
    </row>
    <row r="17" spans="1:13" ht="13.5" customHeight="1">
      <c r="A17" s="67"/>
      <c r="B17" s="55" t="s">
        <v>3368</v>
      </c>
      <c r="C17" s="200"/>
      <c r="D17" s="246"/>
      <c r="E17" s="246"/>
      <c r="F17" s="201"/>
      <c r="G17" s="225"/>
      <c r="H17" s="225"/>
      <c r="I17" s="225"/>
      <c r="J17" s="312"/>
      <c r="K17" s="33"/>
      <c r="L17" s="33"/>
    </row>
    <row r="18" spans="1:13" ht="13.5" customHeight="1">
      <c r="A18" s="203" t="s">
        <v>39</v>
      </c>
      <c r="B18" s="137" t="s">
        <v>573</v>
      </c>
      <c r="C18" s="200"/>
      <c r="D18" s="246">
        <f>SUM('ATR-A2.1'!F18:F20)</f>
        <v>181</v>
      </c>
      <c r="E18" s="246">
        <f>SUM('ATR-A2.1'!E18:E20)</f>
        <v>0</v>
      </c>
      <c r="F18" s="201"/>
      <c r="G18" s="225">
        <v>7160.875</v>
      </c>
      <c r="H18" s="225"/>
      <c r="I18" s="225">
        <f>(D18*100000/G18)/8</f>
        <v>315.95300853596802</v>
      </c>
      <c r="J18" s="312">
        <f>(E18*100000/G18)/8</f>
        <v>0</v>
      </c>
      <c r="K18" s="33"/>
      <c r="L18" s="33"/>
      <c r="M18" s="204"/>
    </row>
    <row r="19" spans="1:13" ht="13.5" customHeight="1">
      <c r="A19" s="203" t="s">
        <v>40</v>
      </c>
      <c r="B19" s="137" t="s">
        <v>580</v>
      </c>
      <c r="C19" s="200"/>
      <c r="D19" s="246">
        <f>SUM('ATR-A2.1'!F21)</f>
        <v>5</v>
      </c>
      <c r="E19" s="246">
        <f>SUM('ATR-A2.1'!E21)</f>
        <v>0</v>
      </c>
      <c r="F19" s="201"/>
      <c r="G19" s="225">
        <v>137.5</v>
      </c>
      <c r="H19" s="225"/>
      <c r="I19" s="225">
        <f t="shared" ref="I19:I38" si="2">(D19*100000/G19)/8</f>
        <v>454.54545454545456</v>
      </c>
      <c r="J19" s="312">
        <f t="shared" ref="J19:J38" si="3">(E19*100000/G19)/8</f>
        <v>0</v>
      </c>
      <c r="K19" s="33"/>
      <c r="L19" s="33"/>
      <c r="M19" s="204"/>
    </row>
    <row r="20" spans="1:13" ht="13.5" customHeight="1">
      <c r="A20" s="203" t="s">
        <v>41</v>
      </c>
      <c r="B20" s="137" t="s">
        <v>589</v>
      </c>
      <c r="C20" s="200"/>
      <c r="D20" s="246">
        <f>SUM('ATR-A2.1'!F22:F39)</f>
        <v>783</v>
      </c>
      <c r="E20" s="246">
        <f>SUM('ATR-A2.1'!E22:E39)</f>
        <v>0</v>
      </c>
      <c r="F20" s="201"/>
      <c r="G20" s="225">
        <v>24638.625</v>
      </c>
      <c r="H20" s="225"/>
      <c r="I20" s="225">
        <f t="shared" si="2"/>
        <v>397.24213506232593</v>
      </c>
      <c r="J20" s="312">
        <f t="shared" si="3"/>
        <v>0</v>
      </c>
      <c r="K20" s="33"/>
      <c r="L20" s="33"/>
    </row>
    <row r="21" spans="1:13" s="34" customFormat="1" ht="13.5" customHeight="1">
      <c r="A21" s="203" t="s">
        <v>622</v>
      </c>
      <c r="B21" s="85" t="s">
        <v>623</v>
      </c>
      <c r="C21" s="205"/>
      <c r="D21" s="248"/>
      <c r="E21" s="248"/>
      <c r="F21" s="195"/>
      <c r="G21" s="225">
        <v>183.125</v>
      </c>
      <c r="H21" s="225"/>
      <c r="I21" s="225">
        <f t="shared" si="2"/>
        <v>0</v>
      </c>
      <c r="J21" s="312">
        <f t="shared" si="3"/>
        <v>0</v>
      </c>
      <c r="K21" s="33"/>
      <c r="L21" s="33"/>
    </row>
    <row r="22" spans="1:13" ht="13.5" customHeight="1">
      <c r="A22" s="203" t="s">
        <v>42</v>
      </c>
      <c r="B22" s="137" t="s">
        <v>3369</v>
      </c>
      <c r="C22" s="200"/>
      <c r="D22" s="246">
        <f>SUM('ATR-A2.1'!F40:F42)</f>
        <v>40</v>
      </c>
      <c r="E22" s="246">
        <f>SUM('ATR-A2.1'!E40:E42)</f>
        <v>1</v>
      </c>
      <c r="F22" s="201"/>
      <c r="G22" s="225">
        <v>1089.125</v>
      </c>
      <c r="H22" s="225"/>
      <c r="I22" s="225">
        <f t="shared" si="2"/>
        <v>459.08412716630323</v>
      </c>
      <c r="J22" s="312">
        <f t="shared" si="3"/>
        <v>11.477103179157581</v>
      </c>
      <c r="K22" s="33"/>
      <c r="L22" s="33"/>
    </row>
    <row r="23" spans="1:13" ht="13.5" customHeight="1">
      <c r="A23" s="203" t="s">
        <v>43</v>
      </c>
      <c r="B23" s="137" t="s">
        <v>44</v>
      </c>
      <c r="C23" s="200"/>
      <c r="D23" s="246">
        <f>SUM('ATR-A2.1'!F43:F45)</f>
        <v>402</v>
      </c>
      <c r="E23" s="246">
        <f>SUM('ATR-A2.1'!E43:E45)</f>
        <v>0</v>
      </c>
      <c r="F23" s="201"/>
      <c r="G23" s="225">
        <v>8535.625</v>
      </c>
      <c r="H23" s="225"/>
      <c r="I23" s="225">
        <f t="shared" si="2"/>
        <v>588.70908691513512</v>
      </c>
      <c r="J23" s="312">
        <f t="shared" si="3"/>
        <v>0</v>
      </c>
      <c r="K23" s="33"/>
      <c r="L23" s="33"/>
    </row>
    <row r="24" spans="1:13" ht="13.5" customHeight="1">
      <c r="A24" s="203" t="s">
        <v>3472</v>
      </c>
      <c r="B24" s="85" t="s">
        <v>3370</v>
      </c>
      <c r="C24" s="200"/>
      <c r="D24" s="246">
        <f>SUM('ATR-A2.1'!F46:F48)</f>
        <v>314</v>
      </c>
      <c r="E24" s="246">
        <f>SUM('ATR-A2.1'!E46:E48)</f>
        <v>0</v>
      </c>
      <c r="F24" s="201"/>
      <c r="G24" s="225">
        <v>19092.375</v>
      </c>
      <c r="H24" s="225"/>
      <c r="I24" s="225">
        <f t="shared" si="2"/>
        <v>205.5794525301331</v>
      </c>
      <c r="J24" s="312">
        <f t="shared" si="3"/>
        <v>0</v>
      </c>
      <c r="K24" s="33"/>
      <c r="L24" s="33"/>
    </row>
    <row r="25" spans="1:13" ht="13.5" customHeight="1">
      <c r="A25" s="203" t="s">
        <v>45</v>
      </c>
      <c r="B25" s="137" t="s">
        <v>639</v>
      </c>
      <c r="C25" s="200"/>
      <c r="D25" s="246">
        <f>SUM('ATR-A2.1'!F49:F51)</f>
        <v>137</v>
      </c>
      <c r="E25" s="246">
        <f>SUM('ATR-A2.1'!E49:E51)</f>
        <v>2</v>
      </c>
      <c r="F25" s="206"/>
      <c r="G25" s="225">
        <v>4556.875</v>
      </c>
      <c r="H25" s="225"/>
      <c r="I25" s="225">
        <f t="shared" si="2"/>
        <v>375.80578795775614</v>
      </c>
      <c r="J25" s="312">
        <f t="shared" si="3"/>
        <v>5.4862158825949798</v>
      </c>
      <c r="K25" s="33"/>
      <c r="L25" s="33"/>
    </row>
    <row r="26" spans="1:13" s="34" customFormat="1" ht="13.5" customHeight="1">
      <c r="A26" s="203" t="s">
        <v>46</v>
      </c>
      <c r="B26" s="137" t="s">
        <v>646</v>
      </c>
      <c r="C26" s="205"/>
      <c r="D26" s="246">
        <f>SUM('ATR-A2.1'!F52:F53)</f>
        <v>125</v>
      </c>
      <c r="E26" s="246">
        <f>SUM('ATR-A2.1'!E52:E53)</f>
        <v>1</v>
      </c>
      <c r="F26" s="195"/>
      <c r="G26" s="225">
        <v>8487.375</v>
      </c>
      <c r="H26" s="225"/>
      <c r="I26" s="225">
        <f t="shared" si="2"/>
        <v>184.09696755475045</v>
      </c>
      <c r="J26" s="312">
        <f t="shared" si="3"/>
        <v>1.4727757404380035</v>
      </c>
      <c r="K26" s="33"/>
      <c r="L26" s="33"/>
    </row>
    <row r="27" spans="1:13" ht="13.5" customHeight="1">
      <c r="A27" s="203" t="s">
        <v>47</v>
      </c>
      <c r="B27" s="137" t="s">
        <v>650</v>
      </c>
      <c r="C27" s="200"/>
      <c r="D27" s="246">
        <f>SUM('ATR-A2.1'!F54:F55)</f>
        <v>2</v>
      </c>
      <c r="E27" s="246">
        <f>SUM('ATR-A2.1'!E54:E55)</f>
        <v>0</v>
      </c>
      <c r="F27" s="201"/>
      <c r="G27" s="225">
        <v>1705.75</v>
      </c>
      <c r="H27" s="225"/>
      <c r="I27" s="225">
        <f t="shared" si="2"/>
        <v>14.656309541257512</v>
      </c>
      <c r="J27" s="312">
        <f t="shared" si="3"/>
        <v>0</v>
      </c>
      <c r="K27" s="33"/>
      <c r="L27" s="33"/>
    </row>
    <row r="28" spans="1:13" s="34" customFormat="1" ht="13.5" customHeight="1">
      <c r="A28" s="203" t="s">
        <v>48</v>
      </c>
      <c r="B28" s="137" t="s">
        <v>658</v>
      </c>
      <c r="C28" s="192"/>
      <c r="D28" s="246">
        <f>SUM('ATR-A2.1'!F56:F56)</f>
        <v>1</v>
      </c>
      <c r="E28" s="246">
        <f>SUM('ATR-A2.1'!E56:E56)</f>
        <v>0</v>
      </c>
      <c r="F28" s="195"/>
      <c r="G28" s="225">
        <v>1884</v>
      </c>
      <c r="H28" s="225"/>
      <c r="I28" s="225">
        <f t="shared" si="2"/>
        <v>6.634819532908705</v>
      </c>
      <c r="J28" s="312">
        <f t="shared" si="3"/>
        <v>0</v>
      </c>
      <c r="K28" s="33"/>
      <c r="L28" s="33"/>
    </row>
    <row r="29" spans="1:13" ht="13.5" customHeight="1">
      <c r="A29" s="203" t="s">
        <v>53</v>
      </c>
      <c r="B29" s="137" t="s">
        <v>663</v>
      </c>
      <c r="C29" s="200"/>
      <c r="D29" s="246"/>
      <c r="E29" s="246"/>
      <c r="F29" s="201"/>
      <c r="G29" s="225">
        <v>488.875</v>
      </c>
      <c r="H29" s="225"/>
      <c r="I29" s="225">
        <f t="shared" si="2"/>
        <v>0</v>
      </c>
      <c r="J29" s="312">
        <f t="shared" si="3"/>
        <v>0</v>
      </c>
      <c r="K29" s="33"/>
      <c r="L29" s="33"/>
    </row>
    <row r="30" spans="1:13" s="34" customFormat="1" ht="13.5" customHeight="1">
      <c r="A30" s="203" t="s">
        <v>49</v>
      </c>
      <c r="B30" s="137" t="s">
        <v>664</v>
      </c>
      <c r="C30" s="199"/>
      <c r="D30" s="246">
        <f>SUM('ATR-A2.1'!F57:F62)</f>
        <v>10</v>
      </c>
      <c r="E30" s="246">
        <f>SUM('ATR-A2.1'!E57:E62)</f>
        <v>0</v>
      </c>
      <c r="F30" s="195"/>
      <c r="G30" s="225">
        <v>4838.5</v>
      </c>
      <c r="H30" s="225"/>
      <c r="I30" s="225">
        <f t="shared" si="2"/>
        <v>25.834452826289141</v>
      </c>
      <c r="J30" s="312">
        <f t="shared" si="3"/>
        <v>0</v>
      </c>
      <c r="K30" s="33"/>
      <c r="L30" s="33"/>
    </row>
    <row r="31" spans="1:13" ht="13.5" customHeight="1">
      <c r="A31" s="203" t="s">
        <v>50</v>
      </c>
      <c r="B31" s="137" t="s">
        <v>3371</v>
      </c>
      <c r="C31" s="200"/>
      <c r="D31" s="246">
        <f>SUM('ATR-A2.1'!F63:F67)</f>
        <v>258</v>
      </c>
      <c r="E31" s="246">
        <f>SUM('ATR-A2.1'!E63:E67)</f>
        <v>0</v>
      </c>
      <c r="F31" s="201"/>
      <c r="G31" s="225">
        <v>7082.5</v>
      </c>
      <c r="H31" s="225"/>
      <c r="I31" s="225">
        <f t="shared" si="2"/>
        <v>455.34768796328979</v>
      </c>
      <c r="J31" s="312">
        <f t="shared" si="3"/>
        <v>0</v>
      </c>
      <c r="K31" s="33"/>
      <c r="L31" s="33"/>
    </row>
    <row r="32" spans="1:13" ht="13.5" customHeight="1">
      <c r="A32" s="203" t="s">
        <v>54</v>
      </c>
      <c r="B32" s="85" t="s">
        <v>3372</v>
      </c>
      <c r="C32" s="200"/>
      <c r="D32" s="246">
        <f>SUM('ATR-A2.1'!F68:F68)</f>
        <v>121</v>
      </c>
      <c r="E32" s="246">
        <f>SUM('ATR-A2.1'!E68:E68)</f>
        <v>0</v>
      </c>
      <c r="F32" s="201"/>
      <c r="G32" s="225">
        <v>6923.625</v>
      </c>
      <c r="H32" s="225"/>
      <c r="I32" s="225">
        <f t="shared" si="2"/>
        <v>218.45492787376554</v>
      </c>
      <c r="J32" s="312">
        <f t="shared" si="3"/>
        <v>0</v>
      </c>
      <c r="K32" s="33"/>
      <c r="L32" s="33"/>
    </row>
    <row r="33" spans="1:12" ht="13.5" customHeight="1">
      <c r="A33" s="203" t="s">
        <v>55</v>
      </c>
      <c r="B33" s="137" t="s">
        <v>682</v>
      </c>
      <c r="C33" s="197"/>
      <c r="D33" s="246">
        <f>SUM('ATR-A2.1'!F69:F69)</f>
        <v>20</v>
      </c>
      <c r="E33" s="246">
        <f>SUM('ATR-A2.1'!E69:E69)</f>
        <v>0</v>
      </c>
      <c r="F33" s="206"/>
      <c r="G33" s="225">
        <v>8912.75</v>
      </c>
      <c r="H33" s="225"/>
      <c r="I33" s="225">
        <f t="shared" si="2"/>
        <v>28.049704075622003</v>
      </c>
      <c r="J33" s="312">
        <f t="shared" si="3"/>
        <v>0</v>
      </c>
      <c r="K33" s="33"/>
      <c r="L33" s="33"/>
    </row>
    <row r="34" spans="1:12" s="34" customFormat="1" ht="13.5" customHeight="1">
      <c r="A34" s="203" t="s">
        <v>683</v>
      </c>
      <c r="B34" s="137" t="s">
        <v>684</v>
      </c>
      <c r="C34" s="199"/>
      <c r="D34" s="246">
        <f>SUM('ATR-A2.1'!F70:F72)</f>
        <v>284</v>
      </c>
      <c r="E34" s="246">
        <f>SUM('ATR-A2.1'!E70:E72)</f>
        <v>0</v>
      </c>
      <c r="F34" s="195"/>
      <c r="G34" s="225">
        <v>11941.125</v>
      </c>
      <c r="H34" s="225"/>
      <c r="I34" s="225">
        <f t="shared" si="2"/>
        <v>297.29192182478619</v>
      </c>
      <c r="J34" s="312">
        <f t="shared" si="3"/>
        <v>0</v>
      </c>
      <c r="K34" s="33"/>
      <c r="L34" s="33"/>
    </row>
    <row r="35" spans="1:12" ht="13.5" customHeight="1">
      <c r="A35" s="203" t="s">
        <v>691</v>
      </c>
      <c r="B35" s="137" t="s">
        <v>3373</v>
      </c>
      <c r="C35" s="200"/>
      <c r="D35" s="246">
        <f>SUM('ATR-A2.1'!F73:F75)</f>
        <v>63</v>
      </c>
      <c r="E35" s="246">
        <f>SUM('ATR-A2.1'!E73:E75)</f>
        <v>0</v>
      </c>
      <c r="F35" s="201"/>
      <c r="G35" s="225">
        <v>1916</v>
      </c>
      <c r="H35" s="225"/>
      <c r="I35" s="225">
        <f t="shared" si="2"/>
        <v>411.01252609603341</v>
      </c>
      <c r="J35" s="312">
        <f t="shared" si="3"/>
        <v>0</v>
      </c>
      <c r="K35" s="33"/>
      <c r="L35" s="33"/>
    </row>
    <row r="36" spans="1:12" s="34" customFormat="1" ht="13.5" customHeight="1">
      <c r="A36" s="203" t="s">
        <v>700</v>
      </c>
      <c r="B36" s="137" t="s">
        <v>701</v>
      </c>
      <c r="C36" s="205"/>
      <c r="D36" s="246">
        <f>SUM('ATR-A2.1'!F76:F78)</f>
        <v>16</v>
      </c>
      <c r="E36" s="246">
        <f>SUM('ATR-A2.1'!E76:E78)</f>
        <v>0</v>
      </c>
      <c r="F36" s="195"/>
      <c r="G36" s="225">
        <v>3148.375</v>
      </c>
      <c r="H36" s="225"/>
      <c r="I36" s="225">
        <f t="shared" si="2"/>
        <v>63.524834239885656</v>
      </c>
      <c r="J36" s="312">
        <f t="shared" si="3"/>
        <v>0</v>
      </c>
      <c r="K36" s="33"/>
      <c r="L36" s="33"/>
    </row>
    <row r="37" spans="1:12" ht="13.5" customHeight="1">
      <c r="A37" s="203" t="s">
        <v>706</v>
      </c>
      <c r="B37" s="85" t="s">
        <v>3374</v>
      </c>
      <c r="C37" s="200"/>
      <c r="D37" s="246">
        <f>SUM('ATR-A2.1'!F79:F79)</f>
        <v>7</v>
      </c>
      <c r="E37" s="246">
        <f>SUM('ATR-A2.1'!E79:E79)</f>
        <v>0</v>
      </c>
      <c r="F37" s="201"/>
      <c r="G37" s="225">
        <v>2652.25</v>
      </c>
      <c r="H37" s="225"/>
      <c r="I37" s="225">
        <f t="shared" si="2"/>
        <v>32.990856819681404</v>
      </c>
      <c r="J37" s="312">
        <f t="shared" si="3"/>
        <v>0</v>
      </c>
      <c r="K37" s="33"/>
      <c r="L37" s="33"/>
    </row>
    <row r="38" spans="1:12" ht="13.5" customHeight="1">
      <c r="A38" s="203" t="s">
        <v>712</v>
      </c>
      <c r="B38" s="85" t="s">
        <v>713</v>
      </c>
      <c r="C38" s="200"/>
      <c r="D38" s="246"/>
      <c r="E38" s="246"/>
      <c r="F38" s="201"/>
      <c r="G38" s="225">
        <v>6.25</v>
      </c>
      <c r="H38" s="225"/>
      <c r="I38" s="225">
        <f t="shared" si="2"/>
        <v>0</v>
      </c>
      <c r="J38" s="312">
        <f t="shared" si="3"/>
        <v>0</v>
      </c>
      <c r="K38" s="33"/>
      <c r="L38" s="33"/>
    </row>
    <row r="39" spans="1:12" s="11" customFormat="1" ht="15" customHeight="1">
      <c r="A39" s="174" t="s">
        <v>149</v>
      </c>
      <c r="B39" s="207" t="s">
        <v>714</v>
      </c>
      <c r="C39" s="66"/>
      <c r="D39" s="243"/>
      <c r="E39" s="246"/>
      <c r="F39" s="243"/>
      <c r="G39" s="201"/>
      <c r="H39" s="201"/>
      <c r="I39" s="247" t="s">
        <v>3375</v>
      </c>
      <c r="J39" s="201" t="s">
        <v>3375</v>
      </c>
    </row>
    <row r="40" spans="1:12" s="11" customFormat="1" ht="9" customHeight="1">
      <c r="A40" s="208"/>
      <c r="B40" s="209"/>
      <c r="C40" s="210"/>
      <c r="D40" s="210"/>
      <c r="E40" s="210"/>
      <c r="F40" s="210"/>
      <c r="G40" s="210"/>
      <c r="H40" s="15"/>
    </row>
    <row r="41" spans="1:12" ht="18" customHeight="1">
      <c r="A41" s="358" t="s">
        <v>3376</v>
      </c>
      <c r="B41" s="358"/>
      <c r="C41" s="358"/>
      <c r="D41" s="358"/>
      <c r="E41" s="358"/>
      <c r="F41" s="358"/>
      <c r="G41" s="358"/>
      <c r="H41" s="358"/>
      <c r="I41" s="358"/>
      <c r="J41" s="211"/>
      <c r="K41" s="141"/>
    </row>
    <row r="42" spans="1:12" ht="24.75" customHeight="1">
      <c r="A42" s="359" t="s">
        <v>3377</v>
      </c>
      <c r="B42" s="359"/>
      <c r="C42" s="359"/>
      <c r="D42" s="359"/>
      <c r="E42" s="359"/>
      <c r="F42" s="359"/>
      <c r="G42" s="359"/>
      <c r="H42" s="359"/>
      <c r="I42" s="359"/>
      <c r="J42" s="212"/>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4" workbookViewId="0">
      <selection activeCell="G9" sqref="G9"/>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7" t="s">
        <v>33</v>
      </c>
      <c r="B1" s="340"/>
      <c r="C1" s="340"/>
      <c r="D1" s="340"/>
      <c r="E1" s="37"/>
      <c r="F1" s="37"/>
      <c r="G1" s="1"/>
      <c r="I1" s="1"/>
      <c r="J1" s="182"/>
    </row>
    <row r="2" spans="1:133" ht="5.25" customHeight="1">
      <c r="B2" s="3"/>
      <c r="D2" s="1"/>
      <c r="E2" s="1"/>
      <c r="F2" s="1"/>
      <c r="G2" s="1"/>
      <c r="I2" s="1"/>
      <c r="J2" s="1"/>
    </row>
    <row r="3" spans="1:133" s="67" customFormat="1" ht="15" customHeight="1">
      <c r="A3" s="42" t="s">
        <v>3469</v>
      </c>
      <c r="B3" s="42"/>
      <c r="C3" s="42"/>
      <c r="D3" s="42"/>
      <c r="E3" s="42"/>
      <c r="F3" s="42"/>
      <c r="G3" s="42"/>
      <c r="H3" s="42"/>
      <c r="I3" s="42"/>
      <c r="J3" s="42"/>
    </row>
    <row r="4" spans="1:133" s="67" customFormat="1" ht="15" customHeight="1">
      <c r="A4" s="43" t="s">
        <v>3468</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1" t="s">
        <v>3668</v>
      </c>
      <c r="B6" s="360"/>
      <c r="C6" s="360"/>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2"/>
      <c r="C7" s="46"/>
      <c r="D7" s="361" t="s">
        <v>3365</v>
      </c>
      <c r="E7" s="361"/>
      <c r="F7" s="46"/>
      <c r="G7" s="362" t="s">
        <v>3366</v>
      </c>
      <c r="H7" s="46"/>
      <c r="I7" s="364" t="s">
        <v>3367</v>
      </c>
      <c r="J7" s="364"/>
    </row>
    <row r="8" spans="1:133" s="67" customFormat="1" ht="21.9" customHeight="1">
      <c r="B8" s="342"/>
      <c r="C8" s="46"/>
      <c r="D8" s="189" t="s">
        <v>3361</v>
      </c>
      <c r="E8" s="189" t="s">
        <v>37</v>
      </c>
      <c r="F8" s="46"/>
      <c r="G8" s="363"/>
      <c r="H8" s="46"/>
      <c r="I8" s="189" t="s">
        <v>3361</v>
      </c>
      <c r="J8" s="189" t="s">
        <v>37</v>
      </c>
    </row>
    <row r="9" spans="1:133" s="34" customFormat="1" ht="26.25" customHeight="1">
      <c r="A9" s="190"/>
      <c r="B9" s="191" t="s">
        <v>38</v>
      </c>
      <c r="C9" s="192"/>
      <c r="D9" s="193">
        <f>'ATR-A2.2'!F9</f>
        <v>2586</v>
      </c>
      <c r="E9" s="193">
        <f>'ATR-A2.2'!E9</f>
        <v>4</v>
      </c>
      <c r="F9" s="194"/>
      <c r="G9" s="310">
        <f>SUM(G12:G15)</f>
        <v>101683.75</v>
      </c>
      <c r="H9" s="310"/>
      <c r="I9" s="310">
        <f>(D9*100000/G9)/8</f>
        <v>317.89740248564789</v>
      </c>
      <c r="J9" s="311">
        <f>(E9*100000/G9)/8</f>
        <v>0.49172065349674848</v>
      </c>
      <c r="K9" s="33"/>
      <c r="L9" s="33"/>
      <c r="M9" s="33"/>
    </row>
    <row r="10" spans="1:133" ht="9" customHeight="1">
      <c r="A10" s="67"/>
      <c r="B10" s="191"/>
      <c r="C10" s="197"/>
      <c r="D10" s="193"/>
      <c r="E10" s="193"/>
      <c r="F10" s="194"/>
      <c r="G10" s="310"/>
      <c r="H10" s="310"/>
      <c r="I10" s="310"/>
      <c r="J10" s="311"/>
      <c r="K10" s="33"/>
      <c r="L10" s="6"/>
    </row>
    <row r="11" spans="1:133" s="34" customFormat="1" ht="13.5" customHeight="1">
      <c r="A11" s="190"/>
      <c r="B11" s="55" t="s">
        <v>9</v>
      </c>
      <c r="C11" s="199"/>
      <c r="D11" s="193"/>
      <c r="E11" s="193"/>
      <c r="F11" s="194"/>
      <c r="G11" s="225"/>
      <c r="H11" s="225"/>
      <c r="I11" s="225"/>
      <c r="J11" s="312"/>
      <c r="K11" s="33"/>
      <c r="L11" s="33"/>
    </row>
    <row r="12" spans="1:133" ht="13.5" customHeight="1">
      <c r="A12" s="67"/>
      <c r="B12" s="57" t="s">
        <v>5</v>
      </c>
      <c r="C12" s="200"/>
      <c r="D12" s="246">
        <f>'ATR-A2.2'!F12</f>
        <v>151</v>
      </c>
      <c r="E12" s="246">
        <f>'ATR-A2.2'!E12</f>
        <v>0</v>
      </c>
      <c r="F12" s="198"/>
      <c r="G12" s="225">
        <f>G18</f>
        <v>4341</v>
      </c>
      <c r="H12" s="225"/>
      <c r="I12" s="225">
        <f>(D12*100000/G12)/8</f>
        <v>434.8076480073716</v>
      </c>
      <c r="J12" s="312">
        <f>(E12*100000/G12)/8</f>
        <v>0</v>
      </c>
      <c r="K12" s="33"/>
      <c r="L12" s="33"/>
    </row>
    <row r="13" spans="1:133" ht="13.5" customHeight="1">
      <c r="A13" s="67"/>
      <c r="B13" s="57" t="s">
        <v>6</v>
      </c>
      <c r="C13" s="200"/>
      <c r="D13" s="246">
        <f>'ATR-A2.2'!F13</f>
        <v>815</v>
      </c>
      <c r="E13" s="246">
        <f>'ATR-A2.2'!E13</f>
        <v>1</v>
      </c>
      <c r="F13" s="198"/>
      <c r="G13" s="225">
        <f>SUM(G19:G22)</f>
        <v>23989</v>
      </c>
      <c r="H13" s="225"/>
      <c r="I13" s="225">
        <f t="shared" ref="I13:I15" si="0">(D13*100000/G13)/8</f>
        <v>424.67380882904666</v>
      </c>
      <c r="J13" s="312">
        <f t="shared" ref="J13:J15" si="1">(E13*100000/G13)/8</f>
        <v>0.52107215807244989</v>
      </c>
      <c r="K13" s="33"/>
      <c r="L13" s="33"/>
    </row>
    <row r="14" spans="1:133" ht="13.5" customHeight="1">
      <c r="A14" s="67"/>
      <c r="B14" s="57" t="s">
        <v>44</v>
      </c>
      <c r="C14" s="200"/>
      <c r="D14" s="246">
        <f>'ATR-A2.2'!F14</f>
        <v>344</v>
      </c>
      <c r="E14" s="246">
        <f>'ATR-A2.2'!E14</f>
        <v>0</v>
      </c>
      <c r="F14" s="198"/>
      <c r="G14" s="225">
        <f>G23</f>
        <v>5486.125</v>
      </c>
      <c r="H14" s="225"/>
      <c r="I14" s="225">
        <f t="shared" si="0"/>
        <v>783.79548406206561</v>
      </c>
      <c r="J14" s="312">
        <f t="shared" si="1"/>
        <v>0</v>
      </c>
      <c r="K14" s="33"/>
      <c r="L14" s="33"/>
    </row>
    <row r="15" spans="1:133" ht="13.5" customHeight="1">
      <c r="A15" s="67"/>
      <c r="B15" s="57" t="s">
        <v>7</v>
      </c>
      <c r="C15" s="200"/>
      <c r="D15" s="246">
        <f>'ATR-A2.2'!F15</f>
        <v>1276</v>
      </c>
      <c r="E15" s="246">
        <f>'ATR-A2.2'!E15</f>
        <v>3</v>
      </c>
      <c r="F15" s="198"/>
      <c r="G15" s="225">
        <f>SUM(G24:G38)</f>
        <v>67867.625</v>
      </c>
      <c r="H15" s="225"/>
      <c r="I15" s="225">
        <f t="shared" si="0"/>
        <v>235.0163277409516</v>
      </c>
      <c r="J15" s="312">
        <f t="shared" si="1"/>
        <v>0.55254622509628115</v>
      </c>
      <c r="K15" s="33"/>
      <c r="L15" s="33"/>
      <c r="N15" s="6"/>
    </row>
    <row r="16" spans="1:133" ht="9" customHeight="1">
      <c r="A16" s="67"/>
      <c r="B16" s="202"/>
      <c r="C16" s="200"/>
      <c r="D16" s="246"/>
      <c r="E16" s="246"/>
      <c r="F16" s="198"/>
      <c r="G16" s="225"/>
      <c r="H16" s="225"/>
      <c r="I16" s="225"/>
      <c r="J16" s="312"/>
      <c r="K16" s="33"/>
      <c r="L16" s="33"/>
    </row>
    <row r="17" spans="1:13" ht="13.5" customHeight="1">
      <c r="A17" s="67"/>
      <c r="B17" s="55" t="s">
        <v>3368</v>
      </c>
      <c r="C17" s="200"/>
      <c r="D17" s="246"/>
      <c r="E17" s="246"/>
      <c r="F17" s="198"/>
      <c r="G17" s="225"/>
      <c r="H17" s="225"/>
      <c r="I17" s="225"/>
      <c r="J17" s="312"/>
      <c r="K17" s="33"/>
      <c r="L17" s="33"/>
    </row>
    <row r="18" spans="1:13" ht="13.5" customHeight="1">
      <c r="A18" s="203" t="s">
        <v>39</v>
      </c>
      <c r="B18" s="137" t="s">
        <v>573</v>
      </c>
      <c r="C18" s="200"/>
      <c r="D18" s="246">
        <f>SUM('ATR-A2.2'!F18:F20)</f>
        <v>151</v>
      </c>
      <c r="E18" s="246">
        <f>SUM('ATR-A2.2'!E18:E20)</f>
        <v>0</v>
      </c>
      <c r="F18" s="198"/>
      <c r="G18" s="225">
        <v>4341</v>
      </c>
      <c r="H18" s="225"/>
      <c r="I18" s="225">
        <f>(D18*100000/G18)/8</f>
        <v>434.8076480073716</v>
      </c>
      <c r="J18" s="312">
        <f>(E18*100000/G18)/8</f>
        <v>0</v>
      </c>
      <c r="K18" s="33"/>
      <c r="L18" s="33"/>
      <c r="M18" s="204"/>
    </row>
    <row r="19" spans="1:13" ht="13.5" customHeight="1">
      <c r="A19" s="203" t="s">
        <v>40</v>
      </c>
      <c r="B19" s="137" t="s">
        <v>580</v>
      </c>
      <c r="C19" s="200"/>
      <c r="D19" s="246">
        <f>SUM('ATR-A2.2'!F21)</f>
        <v>5</v>
      </c>
      <c r="E19" s="246">
        <f>SUM('ATR-A2.2'!E21)</f>
        <v>0</v>
      </c>
      <c r="F19" s="198"/>
      <c r="G19" s="225">
        <v>124.375</v>
      </c>
      <c r="H19" s="225"/>
      <c r="I19" s="225">
        <f t="shared" ref="I19:I38" si="2">(D19*100000/G19)/8</f>
        <v>502.51256281407035</v>
      </c>
      <c r="J19" s="312">
        <f t="shared" ref="J19:J38" si="3">(E19*100000/G19)/8</f>
        <v>0</v>
      </c>
      <c r="K19" s="33"/>
      <c r="L19" s="33"/>
      <c r="M19" s="204"/>
    </row>
    <row r="20" spans="1:13" ht="13.5" customHeight="1">
      <c r="A20" s="203" t="s">
        <v>41</v>
      </c>
      <c r="B20" s="137" t="s">
        <v>589</v>
      </c>
      <c r="C20" s="200"/>
      <c r="D20" s="246">
        <f>SUM('ATR-A2.2'!F22:F38)</f>
        <v>770</v>
      </c>
      <c r="E20" s="246">
        <f>SUM('ATR-A2.2'!E22:E38)</f>
        <v>0</v>
      </c>
      <c r="F20" s="198"/>
      <c r="G20" s="225">
        <v>22623</v>
      </c>
      <c r="H20" s="225"/>
      <c r="I20" s="225">
        <f t="shared" si="2"/>
        <v>425.45197365512973</v>
      </c>
      <c r="J20" s="312">
        <f t="shared" si="3"/>
        <v>0</v>
      </c>
      <c r="K20" s="33"/>
      <c r="L20" s="33"/>
    </row>
    <row r="21" spans="1:13" s="34" customFormat="1" ht="13.5" customHeight="1">
      <c r="A21" s="203" t="s">
        <v>622</v>
      </c>
      <c r="B21" s="85" t="s">
        <v>623</v>
      </c>
      <c r="C21" s="205"/>
      <c r="D21" s="248"/>
      <c r="E21" s="248"/>
      <c r="F21" s="194"/>
      <c r="G21" s="225">
        <v>175.125</v>
      </c>
      <c r="H21" s="225"/>
      <c r="I21" s="225">
        <f t="shared" si="2"/>
        <v>0</v>
      </c>
      <c r="J21" s="312">
        <f t="shared" si="3"/>
        <v>0</v>
      </c>
      <c r="K21" s="33"/>
      <c r="L21" s="33"/>
    </row>
    <row r="22" spans="1:13" ht="13.5" customHeight="1">
      <c r="A22" s="203" t="s">
        <v>42</v>
      </c>
      <c r="B22" s="137" t="s">
        <v>3369</v>
      </c>
      <c r="C22" s="200"/>
      <c r="D22" s="246">
        <f>SUM('ATR-A2.2'!F39:F41)</f>
        <v>40</v>
      </c>
      <c r="E22" s="246">
        <f>SUM('ATR-A2.2'!E39:E41)</f>
        <v>1</v>
      </c>
      <c r="F22" s="198"/>
      <c r="G22" s="225">
        <v>1066.5</v>
      </c>
      <c r="H22" s="225"/>
      <c r="I22" s="225">
        <f t="shared" si="2"/>
        <v>468.8232536333802</v>
      </c>
      <c r="J22" s="312">
        <f t="shared" si="3"/>
        <v>11.720581340834505</v>
      </c>
      <c r="K22" s="33"/>
      <c r="L22" s="33"/>
    </row>
    <row r="23" spans="1:13" ht="13.5" customHeight="1">
      <c r="A23" s="203" t="s">
        <v>43</v>
      </c>
      <c r="B23" s="137" t="s">
        <v>44</v>
      </c>
      <c r="C23" s="200"/>
      <c r="D23" s="246">
        <f>SUM('ATR-A2.2'!F42:F44)</f>
        <v>344</v>
      </c>
      <c r="E23" s="246">
        <f>SUM('ATR-A2.2'!E42:E44)</f>
        <v>0</v>
      </c>
      <c r="F23" s="198"/>
      <c r="G23" s="225">
        <v>5486.125</v>
      </c>
      <c r="H23" s="225"/>
      <c r="I23" s="225">
        <f t="shared" si="2"/>
        <v>783.79548406206561</v>
      </c>
      <c r="J23" s="312">
        <f t="shared" si="3"/>
        <v>0</v>
      </c>
      <c r="K23" s="33"/>
      <c r="L23" s="33"/>
    </row>
    <row r="24" spans="1:13" ht="13.5" customHeight="1">
      <c r="A24" s="203" t="s">
        <v>3472</v>
      </c>
      <c r="B24" s="85" t="s">
        <v>3370</v>
      </c>
      <c r="C24" s="200"/>
      <c r="D24" s="246">
        <f>SUM('ATR-A2.2'!F45:F47)</f>
        <v>281</v>
      </c>
      <c r="E24" s="246">
        <f>SUM('ATR-A2.2'!E45:E47)</f>
        <v>0</v>
      </c>
      <c r="F24" s="198"/>
      <c r="G24" s="225">
        <v>13585.25</v>
      </c>
      <c r="H24" s="225"/>
      <c r="I24" s="225">
        <f t="shared" si="2"/>
        <v>258.55247419075835</v>
      </c>
      <c r="J24" s="312">
        <f t="shared" si="3"/>
        <v>0</v>
      </c>
      <c r="K24" s="33"/>
      <c r="L24" s="33"/>
    </row>
    <row r="25" spans="1:13" ht="13.5" customHeight="1">
      <c r="A25" s="203" t="s">
        <v>45</v>
      </c>
      <c r="B25" s="137" t="s">
        <v>639</v>
      </c>
      <c r="C25" s="200"/>
      <c r="D25" s="246">
        <f>SUM('ATR-A2.2'!F48:F50)</f>
        <v>128</v>
      </c>
      <c r="E25" s="246">
        <f>SUM('ATR-A2.2'!E48:E50)</f>
        <v>2</v>
      </c>
      <c r="F25" s="206"/>
      <c r="G25" s="225">
        <v>3518.25</v>
      </c>
      <c r="H25" s="225"/>
      <c r="I25" s="225">
        <f t="shared" si="2"/>
        <v>454.77154835500602</v>
      </c>
      <c r="J25" s="312">
        <f t="shared" si="3"/>
        <v>7.105805443046969</v>
      </c>
      <c r="K25" s="33"/>
      <c r="L25" s="33"/>
    </row>
    <row r="26" spans="1:13" s="34" customFormat="1" ht="13.5" customHeight="1">
      <c r="A26" s="203" t="s">
        <v>46</v>
      </c>
      <c r="B26" s="137" t="s">
        <v>646</v>
      </c>
      <c r="C26" s="205"/>
      <c r="D26" s="246">
        <f>SUM('ATR-A2.2'!F51:F52)</f>
        <v>104</v>
      </c>
      <c r="E26" s="246">
        <f>SUM('ATR-A2.2'!E51:E52)</f>
        <v>1</v>
      </c>
      <c r="F26" s="194"/>
      <c r="G26" s="225">
        <v>5977.625</v>
      </c>
      <c r="H26" s="225"/>
      <c r="I26" s="225">
        <f t="shared" si="2"/>
        <v>217.47767717111728</v>
      </c>
      <c r="J26" s="312">
        <f t="shared" si="3"/>
        <v>2.0911315112607434</v>
      </c>
      <c r="K26" s="33"/>
      <c r="L26" s="33"/>
    </row>
    <row r="27" spans="1:13" ht="13.5" customHeight="1">
      <c r="A27" s="203" t="s">
        <v>47</v>
      </c>
      <c r="B27" s="137" t="s">
        <v>650</v>
      </c>
      <c r="C27" s="200"/>
      <c r="D27" s="246">
        <f>SUM('ATR-A2.2'!F53:F53)</f>
        <v>1</v>
      </c>
      <c r="E27" s="246">
        <f>SUM('ATR-A2.2'!E53:E53)</f>
        <v>0</v>
      </c>
      <c r="F27" s="198"/>
      <c r="G27" s="225">
        <v>1413.875</v>
      </c>
      <c r="H27" s="225"/>
      <c r="I27" s="225">
        <f t="shared" si="2"/>
        <v>8.840951286358413</v>
      </c>
      <c r="J27" s="312">
        <f t="shared" si="3"/>
        <v>0</v>
      </c>
      <c r="K27" s="33"/>
      <c r="L27" s="33"/>
    </row>
    <row r="28" spans="1:13" s="34" customFormat="1" ht="13.5" customHeight="1">
      <c r="A28" s="203" t="s">
        <v>48</v>
      </c>
      <c r="B28" s="137" t="s">
        <v>658</v>
      </c>
      <c r="C28" s="192"/>
      <c r="D28" s="246">
        <f>SUM('ATR-A2.2'!F54:F54)</f>
        <v>1</v>
      </c>
      <c r="E28" s="246">
        <f>SUM('ATR-A2.2'!E54:E54)</f>
        <v>0</v>
      </c>
      <c r="F28" s="194"/>
      <c r="G28" s="225">
        <v>1462.375</v>
      </c>
      <c r="H28" s="225"/>
      <c r="I28" s="225">
        <f t="shared" si="2"/>
        <v>8.5477391230019659</v>
      </c>
      <c r="J28" s="312">
        <f t="shared" si="3"/>
        <v>0</v>
      </c>
      <c r="K28" s="33"/>
      <c r="L28" s="33"/>
    </row>
    <row r="29" spans="1:13" ht="13.5" customHeight="1">
      <c r="A29" s="203" t="s">
        <v>53</v>
      </c>
      <c r="B29" s="137" t="s">
        <v>663</v>
      </c>
      <c r="C29" s="200"/>
      <c r="D29" s="246"/>
      <c r="E29" s="246"/>
      <c r="F29" s="198"/>
      <c r="G29" s="225">
        <v>306</v>
      </c>
      <c r="H29" s="225"/>
      <c r="I29" s="225">
        <f t="shared" si="2"/>
        <v>0</v>
      </c>
      <c r="J29" s="312">
        <f t="shared" si="3"/>
        <v>0</v>
      </c>
      <c r="K29" s="33"/>
      <c r="L29" s="33"/>
    </row>
    <row r="30" spans="1:13" s="34" customFormat="1" ht="13.5" customHeight="1">
      <c r="A30" s="203" t="s">
        <v>49</v>
      </c>
      <c r="B30" s="137" t="s">
        <v>664</v>
      </c>
      <c r="C30" s="199"/>
      <c r="D30" s="246">
        <f>SUM('ATR-A2.2'!F55:F57)</f>
        <v>6</v>
      </c>
      <c r="E30" s="246">
        <f>SUM('ATR-A2.2'!E55:E57)</f>
        <v>0</v>
      </c>
      <c r="F30" s="194"/>
      <c r="G30" s="225">
        <v>2913</v>
      </c>
      <c r="H30" s="225"/>
      <c r="I30" s="225">
        <f t="shared" si="2"/>
        <v>25.746652935118433</v>
      </c>
      <c r="J30" s="312">
        <f t="shared" si="3"/>
        <v>0</v>
      </c>
      <c r="K30" s="33"/>
      <c r="L30" s="33"/>
    </row>
    <row r="31" spans="1:13" ht="13.5" customHeight="1">
      <c r="A31" s="203" t="s">
        <v>50</v>
      </c>
      <c r="B31" s="137" t="s">
        <v>3371</v>
      </c>
      <c r="C31" s="200"/>
      <c r="D31" s="246">
        <f>SUM('ATR-A2.2'!F58:F63)</f>
        <v>251</v>
      </c>
      <c r="E31" s="246">
        <f>SUM('ATR-A2.2'!E58:E62)</f>
        <v>0</v>
      </c>
      <c r="F31" s="198"/>
      <c r="G31" s="225">
        <v>6361.25</v>
      </c>
      <c r="H31" s="225"/>
      <c r="I31" s="225">
        <f t="shared" si="2"/>
        <v>493.22067203772843</v>
      </c>
      <c r="J31" s="312">
        <f t="shared" si="3"/>
        <v>0</v>
      </c>
      <c r="K31" s="33"/>
      <c r="L31" s="33"/>
    </row>
    <row r="32" spans="1:13" ht="13.5" customHeight="1">
      <c r="A32" s="203" t="s">
        <v>54</v>
      </c>
      <c r="B32" s="85" t="s">
        <v>3372</v>
      </c>
      <c r="C32" s="200"/>
      <c r="D32" s="246">
        <f>SUM('ATR-A2.2'!F64:F64)</f>
        <v>121</v>
      </c>
      <c r="E32" s="246">
        <f>SUM('ATR-A2.2'!E64:E64)</f>
        <v>0</v>
      </c>
      <c r="F32" s="198"/>
      <c r="G32" s="225">
        <v>6917</v>
      </c>
      <c r="H32" s="225"/>
      <c r="I32" s="225">
        <f t="shared" si="2"/>
        <v>218.6641607633367</v>
      </c>
      <c r="J32" s="312">
        <f t="shared" si="3"/>
        <v>0</v>
      </c>
      <c r="K32" s="33"/>
      <c r="L32" s="33"/>
    </row>
    <row r="33" spans="1:12" ht="13.5" customHeight="1">
      <c r="A33" s="203" t="s">
        <v>55</v>
      </c>
      <c r="B33" s="137" t="s">
        <v>682</v>
      </c>
      <c r="C33" s="197"/>
      <c r="D33" s="246">
        <f>SUM('ATR-A2.2'!F65:F65)</f>
        <v>18</v>
      </c>
      <c r="E33" s="246">
        <f>SUM('ATR-A2.2'!E65:E65)</f>
        <v>0</v>
      </c>
      <c r="F33" s="206"/>
      <c r="G33" s="225">
        <v>8238.375</v>
      </c>
      <c r="H33" s="225"/>
      <c r="I33" s="225">
        <f t="shared" si="2"/>
        <v>27.311211252219035</v>
      </c>
      <c r="J33" s="312">
        <f t="shared" si="3"/>
        <v>0</v>
      </c>
      <c r="K33" s="33"/>
      <c r="L33" s="33"/>
    </row>
    <row r="34" spans="1:12" s="34" customFormat="1" ht="13.5" customHeight="1">
      <c r="A34" s="203" t="s">
        <v>683</v>
      </c>
      <c r="B34" s="137" t="s">
        <v>684</v>
      </c>
      <c r="C34" s="199"/>
      <c r="D34" s="246">
        <f>SUM('ATR-A2.2'!F66:F69)</f>
        <v>284</v>
      </c>
      <c r="E34" s="246">
        <f>SUM('ATR-A2.2'!E66:E69)</f>
        <v>0</v>
      </c>
      <c r="F34" s="194"/>
      <c r="G34" s="225">
        <v>11298.75</v>
      </c>
      <c r="H34" s="225"/>
      <c r="I34" s="225">
        <f t="shared" si="2"/>
        <v>314.19404801416084</v>
      </c>
      <c r="J34" s="312">
        <f t="shared" si="3"/>
        <v>0</v>
      </c>
      <c r="K34" s="33"/>
      <c r="L34" s="33"/>
    </row>
    <row r="35" spans="1:12" ht="13.5" customHeight="1">
      <c r="A35" s="203" t="s">
        <v>691</v>
      </c>
      <c r="B35" s="137" t="s">
        <v>3373</v>
      </c>
      <c r="C35" s="200"/>
      <c r="D35" s="246">
        <f>SUM('ATR-A2.2'!F70:F71)</f>
        <v>60</v>
      </c>
      <c r="E35" s="246">
        <f>SUM('ATR-A2.2'!E70:E71)</f>
        <v>0</v>
      </c>
      <c r="F35" s="198"/>
      <c r="G35" s="225">
        <v>1454.875</v>
      </c>
      <c r="H35" s="225"/>
      <c r="I35" s="225">
        <f t="shared" si="2"/>
        <v>515.50820517226566</v>
      </c>
      <c r="J35" s="312">
        <f t="shared" si="3"/>
        <v>0</v>
      </c>
      <c r="K35" s="33"/>
      <c r="L35" s="33"/>
    </row>
    <row r="36" spans="1:12" s="34" customFormat="1" ht="13.5" customHeight="1">
      <c r="A36" s="203" t="s">
        <v>700</v>
      </c>
      <c r="B36" s="137" t="s">
        <v>701</v>
      </c>
      <c r="C36" s="205"/>
      <c r="D36" s="246">
        <f>SUM('ATR-A2.2'!F72:F74)</f>
        <v>14</v>
      </c>
      <c r="E36" s="246">
        <f>SUM('ATR-A2.2'!E72:E74)</f>
        <v>0</v>
      </c>
      <c r="F36" s="194"/>
      <c r="G36" s="225">
        <v>1766.625</v>
      </c>
      <c r="H36" s="225"/>
      <c r="I36" s="225">
        <f t="shared" si="2"/>
        <v>99.058940069341261</v>
      </c>
      <c r="J36" s="312">
        <f t="shared" si="3"/>
        <v>0</v>
      </c>
      <c r="K36" s="33"/>
      <c r="L36" s="33"/>
    </row>
    <row r="37" spans="1:12" ht="13.5" customHeight="1">
      <c r="A37" s="203" t="s">
        <v>706</v>
      </c>
      <c r="B37" s="85" t="s">
        <v>3374</v>
      </c>
      <c r="C37" s="200"/>
      <c r="D37" s="246">
        <f>SUM('ATR-A2.2'!F75:F75)</f>
        <v>7</v>
      </c>
      <c r="E37" s="246">
        <f>SUM('ATR-A2.2'!E75:E75)</f>
        <v>0</v>
      </c>
      <c r="F37" s="198"/>
      <c r="G37" s="225">
        <v>2652.125</v>
      </c>
      <c r="H37" s="225"/>
      <c r="I37" s="225">
        <f t="shared" si="2"/>
        <v>32.992411745298583</v>
      </c>
      <c r="J37" s="312">
        <f t="shared" si="3"/>
        <v>0</v>
      </c>
      <c r="K37" s="33"/>
      <c r="L37" s="33"/>
    </row>
    <row r="38" spans="1:12" ht="13.5" customHeight="1">
      <c r="A38" s="203" t="s">
        <v>712</v>
      </c>
      <c r="B38" s="85" t="s">
        <v>713</v>
      </c>
      <c r="C38" s="200"/>
      <c r="D38" s="309"/>
      <c r="E38" s="309"/>
      <c r="F38" s="198"/>
      <c r="G38" s="225">
        <v>2.25</v>
      </c>
      <c r="H38" s="225"/>
      <c r="I38" s="225">
        <f t="shared" si="2"/>
        <v>0</v>
      </c>
      <c r="J38" s="312">
        <f t="shared" si="3"/>
        <v>0</v>
      </c>
      <c r="K38" s="33"/>
      <c r="L38" s="33"/>
    </row>
    <row r="39" spans="1:12" s="11" customFormat="1" ht="15" customHeight="1">
      <c r="A39" s="174" t="s">
        <v>149</v>
      </c>
      <c r="B39" s="207" t="s">
        <v>714</v>
      </c>
      <c r="C39" s="66"/>
      <c r="D39" s="66"/>
      <c r="E39" s="193"/>
      <c r="F39" s="66"/>
      <c r="G39" s="198"/>
      <c r="H39" s="201"/>
      <c r="I39" s="196" t="s">
        <v>3375</v>
      </c>
      <c r="J39" s="198" t="s">
        <v>3375</v>
      </c>
    </row>
    <row r="40" spans="1:12" s="11" customFormat="1" ht="9" customHeight="1">
      <c r="A40" s="208"/>
      <c r="B40" s="209"/>
      <c r="C40" s="210"/>
      <c r="D40" s="210"/>
      <c r="E40" s="210"/>
      <c r="F40" s="210"/>
      <c r="G40" s="210"/>
      <c r="H40" s="15"/>
    </row>
    <row r="41" spans="1:12" ht="18" customHeight="1">
      <c r="A41" s="358" t="s">
        <v>3376</v>
      </c>
      <c r="B41" s="358"/>
      <c r="C41" s="358"/>
      <c r="D41" s="358"/>
      <c r="E41" s="358"/>
      <c r="F41" s="358"/>
      <c r="G41" s="358"/>
      <c r="H41" s="358"/>
      <c r="I41" s="358"/>
      <c r="J41" s="211"/>
      <c r="K41" s="141"/>
    </row>
    <row r="42" spans="1:12" ht="24.75" customHeight="1">
      <c r="A42" s="359" t="s">
        <v>3377</v>
      </c>
      <c r="B42" s="359"/>
      <c r="C42" s="359"/>
      <c r="D42" s="359"/>
      <c r="E42" s="359"/>
      <c r="F42" s="359"/>
      <c r="G42" s="359"/>
      <c r="H42" s="359"/>
      <c r="I42" s="359"/>
      <c r="J42" s="230"/>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I18" sqref="I18:I38"/>
    </sheetView>
  </sheetViews>
  <sheetFormatPr baseColWidth="10" defaultColWidth="8.44140625" defaultRowHeight="13.2"/>
  <cols>
    <col min="1" max="1" width="2.88671875" style="2" customWidth="1"/>
    <col min="2" max="2" width="55.5546875" style="21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7" t="s">
        <v>33</v>
      </c>
      <c r="B1" s="340"/>
      <c r="C1" s="340"/>
      <c r="D1" s="340"/>
      <c r="E1" s="37"/>
      <c r="F1" s="37"/>
      <c r="G1" s="1"/>
      <c r="I1" s="1"/>
      <c r="J1" s="182"/>
    </row>
    <row r="2" spans="1:133" ht="5.25" customHeight="1">
      <c r="B2" s="3"/>
      <c r="D2" s="1"/>
      <c r="E2" s="1"/>
      <c r="F2" s="1"/>
      <c r="G2" s="1"/>
      <c r="I2" s="1"/>
      <c r="J2" s="1"/>
    </row>
    <row r="3" spans="1:133" s="67" customFormat="1" ht="15" customHeight="1">
      <c r="A3" s="42" t="s">
        <v>3470</v>
      </c>
      <c r="B3" s="42"/>
      <c r="C3" s="42"/>
      <c r="D3" s="42"/>
      <c r="E3" s="42"/>
      <c r="F3" s="42"/>
      <c r="G3" s="42"/>
      <c r="H3" s="42"/>
      <c r="I3" s="42"/>
      <c r="J3" s="42"/>
    </row>
    <row r="4" spans="1:133" s="67" customFormat="1" ht="15" customHeight="1">
      <c r="A4" s="43" t="s">
        <v>3471</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1" t="s">
        <v>3668</v>
      </c>
      <c r="B6" s="360"/>
      <c r="C6" s="360"/>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2"/>
      <c r="C7" s="46"/>
      <c r="D7" s="361" t="s">
        <v>3365</v>
      </c>
      <c r="E7" s="361"/>
      <c r="F7" s="46"/>
      <c r="G7" s="362" t="s">
        <v>3366</v>
      </c>
      <c r="H7" s="46"/>
      <c r="I7" s="364" t="s">
        <v>3367</v>
      </c>
      <c r="J7" s="364"/>
    </row>
    <row r="8" spans="1:133" s="67" customFormat="1" ht="21.9" customHeight="1">
      <c r="B8" s="342"/>
      <c r="C8" s="46"/>
      <c r="D8" s="189" t="s">
        <v>3361</v>
      </c>
      <c r="E8" s="189" t="s">
        <v>37</v>
      </c>
      <c r="F8" s="46"/>
      <c r="G8" s="363"/>
      <c r="H8" s="46"/>
      <c r="I8" s="189" t="s">
        <v>3361</v>
      </c>
      <c r="J8" s="189" t="s">
        <v>37</v>
      </c>
    </row>
    <row r="9" spans="1:133" s="34" customFormat="1" ht="26.25" customHeight="1">
      <c r="A9" s="190"/>
      <c r="B9" s="191" t="s">
        <v>38</v>
      </c>
      <c r="C9" s="192"/>
      <c r="D9" s="193">
        <f>'ATR-A2.3'!F9</f>
        <v>183</v>
      </c>
      <c r="E9" s="193">
        <f>'ATR-A2.3'!E9</f>
        <v>0</v>
      </c>
      <c r="F9" s="194"/>
      <c r="G9" s="198">
        <f>SUM(G12:G15)</f>
        <v>23697.75</v>
      </c>
      <c r="H9" s="195"/>
      <c r="I9" s="196">
        <f>(D9*100000/G9)/8</f>
        <v>96.528151406779131</v>
      </c>
      <c r="J9" s="313">
        <f>(E9*100000/G9)/8</f>
        <v>0</v>
      </c>
      <c r="K9" s="33"/>
      <c r="L9" s="33"/>
      <c r="M9" s="33"/>
    </row>
    <row r="10" spans="1:133" ht="9" customHeight="1">
      <c r="A10" s="67"/>
      <c r="B10" s="191"/>
      <c r="C10" s="197"/>
      <c r="D10" s="193"/>
      <c r="E10" s="193"/>
      <c r="F10" s="194"/>
      <c r="G10" s="194"/>
      <c r="H10" s="198"/>
      <c r="I10" s="196"/>
      <c r="J10" s="313"/>
      <c r="K10" s="33"/>
      <c r="L10" s="6"/>
    </row>
    <row r="11" spans="1:133" s="34" customFormat="1" ht="13.5" customHeight="1">
      <c r="A11" s="190"/>
      <c r="B11" s="55" t="s">
        <v>9</v>
      </c>
      <c r="C11" s="199"/>
      <c r="D11" s="193"/>
      <c r="E11" s="193"/>
      <c r="F11" s="194"/>
      <c r="G11" s="198"/>
      <c r="H11" s="195"/>
      <c r="I11" s="196"/>
      <c r="J11" s="313"/>
      <c r="K11" s="33"/>
      <c r="L11" s="33"/>
    </row>
    <row r="12" spans="1:133" ht="13.5" customHeight="1">
      <c r="A12" s="67"/>
      <c r="B12" s="57" t="s">
        <v>5</v>
      </c>
      <c r="C12" s="200"/>
      <c r="D12" s="246">
        <f>'ATR-A2.3'!F12</f>
        <v>30</v>
      </c>
      <c r="E12" s="246">
        <f>'ATR-A2.3'!E12</f>
        <v>0</v>
      </c>
      <c r="F12" s="198"/>
      <c r="G12" s="198">
        <f>G18</f>
        <v>2819.875</v>
      </c>
      <c r="H12" s="201"/>
      <c r="I12" s="196">
        <f>(D12*100000/G12)/8</f>
        <v>132.98461811250499</v>
      </c>
      <c r="J12" s="313">
        <f t="shared" ref="J12:J15" si="0">(E12*100000/G12)</f>
        <v>0</v>
      </c>
      <c r="K12" s="33"/>
      <c r="L12" s="33"/>
    </row>
    <row r="13" spans="1:133" ht="13.5" customHeight="1">
      <c r="A13" s="67"/>
      <c r="B13" s="57" t="s">
        <v>6</v>
      </c>
      <c r="C13" s="200"/>
      <c r="D13" s="246">
        <f>'ATR-A2.3'!F13</f>
        <v>13</v>
      </c>
      <c r="E13" s="246">
        <f>'ATR-A2.3'!E13</f>
        <v>0</v>
      </c>
      <c r="F13" s="198"/>
      <c r="G13" s="198">
        <f>SUM(G19:G22)</f>
        <v>2059.375</v>
      </c>
      <c r="H13" s="201"/>
      <c r="I13" s="196">
        <f t="shared" ref="I13:I15" si="1">(D13*100000/G13)/8</f>
        <v>78.907435508345984</v>
      </c>
      <c r="J13" s="313">
        <f t="shared" si="0"/>
        <v>0</v>
      </c>
      <c r="K13" s="33"/>
      <c r="L13" s="33"/>
    </row>
    <row r="14" spans="1:133" ht="13.5" customHeight="1">
      <c r="A14" s="67"/>
      <c r="B14" s="57" t="s">
        <v>44</v>
      </c>
      <c r="C14" s="200"/>
      <c r="D14" s="246">
        <f>'ATR-A2.3'!F14</f>
        <v>58</v>
      </c>
      <c r="E14" s="246">
        <f>'ATR-A2.3'!E14</f>
        <v>0</v>
      </c>
      <c r="F14" s="198"/>
      <c r="G14" s="198">
        <f>G23</f>
        <v>3049.5</v>
      </c>
      <c r="H14" s="201"/>
      <c r="I14" s="196">
        <f t="shared" si="1"/>
        <v>237.74389244138382</v>
      </c>
      <c r="J14" s="313">
        <f t="shared" si="0"/>
        <v>0</v>
      </c>
      <c r="K14" s="33"/>
      <c r="L14" s="33"/>
    </row>
    <row r="15" spans="1:133" ht="13.5" customHeight="1">
      <c r="A15" s="67"/>
      <c r="B15" s="57" t="s">
        <v>7</v>
      </c>
      <c r="C15" s="200"/>
      <c r="D15" s="246">
        <f>'ATR-A2.3'!F15</f>
        <v>82</v>
      </c>
      <c r="E15" s="246">
        <f>'ATR-A2.3'!E15</f>
        <v>0</v>
      </c>
      <c r="F15" s="198"/>
      <c r="G15" s="198">
        <f>SUM(G24:G38)</f>
        <v>15769</v>
      </c>
      <c r="H15" s="201"/>
      <c r="I15" s="196">
        <f t="shared" si="1"/>
        <v>65.000951233432687</v>
      </c>
      <c r="J15" s="313">
        <f t="shared" si="0"/>
        <v>0</v>
      </c>
      <c r="K15" s="33"/>
      <c r="L15" s="33"/>
      <c r="N15" s="6"/>
    </row>
    <row r="16" spans="1:133" ht="9" customHeight="1">
      <c r="A16" s="67"/>
      <c r="B16" s="202"/>
      <c r="C16" s="200"/>
      <c r="D16" s="246"/>
      <c r="E16" s="246"/>
      <c r="F16" s="198"/>
      <c r="G16" s="198"/>
      <c r="H16" s="201"/>
      <c r="I16" s="196"/>
      <c r="J16" s="313"/>
      <c r="K16" s="33"/>
      <c r="L16" s="33"/>
    </row>
    <row r="17" spans="1:13" ht="13.5" customHeight="1">
      <c r="A17" s="67"/>
      <c r="B17" s="55" t="s">
        <v>3368</v>
      </c>
      <c r="C17" s="200"/>
      <c r="D17" s="246"/>
      <c r="E17" s="246"/>
      <c r="F17" s="198"/>
      <c r="G17" s="198"/>
      <c r="H17" s="201"/>
      <c r="I17" s="196"/>
      <c r="J17" s="313"/>
      <c r="K17" s="33"/>
      <c r="L17" s="33"/>
    </row>
    <row r="18" spans="1:13" ht="13.5" customHeight="1">
      <c r="A18" s="203" t="s">
        <v>39</v>
      </c>
      <c r="B18" s="137" t="s">
        <v>573</v>
      </c>
      <c r="C18" s="200"/>
      <c r="D18" s="246">
        <f>'ATR-I2.1'!D18-'ATR-I2.2'!D18</f>
        <v>30</v>
      </c>
      <c r="E18" s="246">
        <f>'ATR-I2.1'!E18-'ATR-I2.2'!E18</f>
        <v>0</v>
      </c>
      <c r="F18" s="198"/>
      <c r="G18" s="198">
        <v>2819.875</v>
      </c>
      <c r="H18" s="201"/>
      <c r="I18" s="196">
        <f>(D18*100000/G18)/8</f>
        <v>132.98461811250499</v>
      </c>
      <c r="J18" s="313">
        <f t="shared" ref="J18:J38" si="2">(E18*100000/G18)</f>
        <v>0</v>
      </c>
      <c r="K18" s="33"/>
      <c r="L18" s="33"/>
      <c r="M18" s="204"/>
    </row>
    <row r="19" spans="1:13" ht="13.5" customHeight="1">
      <c r="A19" s="203" t="s">
        <v>40</v>
      </c>
      <c r="B19" s="137" t="s">
        <v>580</v>
      </c>
      <c r="C19" s="200"/>
      <c r="D19" s="246">
        <f>'ATR-I2.1'!D19-'ATR-I2.2'!D19</f>
        <v>0</v>
      </c>
      <c r="E19" s="246">
        <f>'ATR-I2.1'!E19-'ATR-I2.2'!E19</f>
        <v>0</v>
      </c>
      <c r="F19" s="198"/>
      <c r="G19" s="198">
        <v>13.125</v>
      </c>
      <c r="H19" s="201"/>
      <c r="I19" s="196">
        <f t="shared" ref="I19:I38" si="3">(D19*100000/G19)/8</f>
        <v>0</v>
      </c>
      <c r="J19" s="313">
        <f t="shared" si="2"/>
        <v>0</v>
      </c>
      <c r="K19" s="33"/>
      <c r="L19" s="33"/>
      <c r="M19" s="204"/>
    </row>
    <row r="20" spans="1:13" ht="13.5" customHeight="1">
      <c r="A20" s="203" t="s">
        <v>41</v>
      </c>
      <c r="B20" s="137" t="s">
        <v>589</v>
      </c>
      <c r="C20" s="200"/>
      <c r="D20" s="246">
        <f>'ATR-I2.1'!D20-'ATR-I2.2'!D20</f>
        <v>13</v>
      </c>
      <c r="E20" s="246">
        <f>'ATR-I2.1'!E20-'ATR-I2.2'!E20</f>
        <v>0</v>
      </c>
      <c r="F20" s="198"/>
      <c r="G20" s="198">
        <v>2015.625</v>
      </c>
      <c r="H20" s="201"/>
      <c r="I20" s="196">
        <f t="shared" si="3"/>
        <v>80.620155038759691</v>
      </c>
      <c r="J20" s="313">
        <f t="shared" si="2"/>
        <v>0</v>
      </c>
      <c r="K20" s="33"/>
      <c r="L20" s="33"/>
    </row>
    <row r="21" spans="1:13" s="34" customFormat="1" ht="13.5" customHeight="1">
      <c r="A21" s="203" t="s">
        <v>622</v>
      </c>
      <c r="B21" s="85" t="s">
        <v>623</v>
      </c>
      <c r="C21" s="205"/>
      <c r="D21" s="246">
        <f>'ATR-I2.1'!D21-'ATR-I2.2'!D21</f>
        <v>0</v>
      </c>
      <c r="E21" s="246">
        <f>'ATR-I2.1'!E21-'ATR-I2.2'!E21</f>
        <v>0</v>
      </c>
      <c r="F21" s="194"/>
      <c r="G21" s="198">
        <v>8</v>
      </c>
      <c r="H21" s="195"/>
      <c r="I21" s="196">
        <f t="shared" si="3"/>
        <v>0</v>
      </c>
      <c r="J21" s="313">
        <f t="shared" si="2"/>
        <v>0</v>
      </c>
      <c r="K21" s="33"/>
      <c r="L21" s="33"/>
    </row>
    <row r="22" spans="1:13" ht="13.5" customHeight="1">
      <c r="A22" s="203" t="s">
        <v>42</v>
      </c>
      <c r="B22" s="137" t="s">
        <v>3369</v>
      </c>
      <c r="C22" s="200"/>
      <c r="D22" s="246">
        <f>'ATR-I2.1'!D22-'ATR-I2.2'!D22</f>
        <v>0</v>
      </c>
      <c r="E22" s="246">
        <f>'ATR-I2.1'!E22-'ATR-I2.2'!E22</f>
        <v>0</v>
      </c>
      <c r="F22" s="198"/>
      <c r="G22" s="198">
        <v>22.625</v>
      </c>
      <c r="H22" s="201"/>
      <c r="I22" s="196">
        <f t="shared" si="3"/>
        <v>0</v>
      </c>
      <c r="J22" s="313">
        <f t="shared" si="2"/>
        <v>0</v>
      </c>
      <c r="K22" s="33"/>
      <c r="L22" s="33"/>
    </row>
    <row r="23" spans="1:13" ht="13.5" customHeight="1">
      <c r="A23" s="203" t="s">
        <v>43</v>
      </c>
      <c r="B23" s="137" t="s">
        <v>44</v>
      </c>
      <c r="C23" s="200"/>
      <c r="D23" s="246">
        <f>'ATR-I2.1'!D23-'ATR-I2.2'!D23</f>
        <v>58</v>
      </c>
      <c r="E23" s="246">
        <f>'ATR-I2.1'!E23-'ATR-I2.2'!E23</f>
        <v>0</v>
      </c>
      <c r="F23" s="198"/>
      <c r="G23" s="198">
        <v>3049.5</v>
      </c>
      <c r="H23" s="201"/>
      <c r="I23" s="196">
        <f t="shared" si="3"/>
        <v>237.74389244138382</v>
      </c>
      <c r="J23" s="313">
        <f t="shared" si="2"/>
        <v>0</v>
      </c>
      <c r="K23" s="33"/>
      <c r="L23" s="33"/>
    </row>
    <row r="24" spans="1:13" ht="13.5" customHeight="1">
      <c r="A24" s="203" t="s">
        <v>42</v>
      </c>
      <c r="B24" s="85" t="s">
        <v>3370</v>
      </c>
      <c r="C24" s="200"/>
      <c r="D24" s="246">
        <f>'ATR-I2.1'!D24-'ATR-I2.2'!D24</f>
        <v>33</v>
      </c>
      <c r="E24" s="246">
        <f>'ATR-I2.1'!E24-'ATR-I2.2'!E24</f>
        <v>0</v>
      </c>
      <c r="F24" s="198"/>
      <c r="G24" s="198">
        <v>5507.125</v>
      </c>
      <c r="H24" s="201"/>
      <c r="I24" s="196">
        <f t="shared" si="3"/>
        <v>74.90296661143519</v>
      </c>
      <c r="J24" s="313">
        <f t="shared" si="2"/>
        <v>0</v>
      </c>
      <c r="K24" s="33"/>
      <c r="L24" s="33"/>
    </row>
    <row r="25" spans="1:13" ht="13.5" customHeight="1">
      <c r="A25" s="203" t="s">
        <v>45</v>
      </c>
      <c r="B25" s="137" t="s">
        <v>639</v>
      </c>
      <c r="C25" s="200"/>
      <c r="D25" s="246">
        <f>'ATR-I2.1'!D25-'ATR-I2.2'!D25</f>
        <v>9</v>
      </c>
      <c r="E25" s="246">
        <f>'ATR-I2.1'!E25-'ATR-I2.2'!E25</f>
        <v>0</v>
      </c>
      <c r="F25" s="206"/>
      <c r="G25" s="198">
        <v>1038.625</v>
      </c>
      <c r="H25" s="206"/>
      <c r="I25" s="196">
        <f t="shared" si="3"/>
        <v>108.31628354796004</v>
      </c>
      <c r="J25" s="313">
        <f t="shared" si="2"/>
        <v>0</v>
      </c>
      <c r="K25" s="33"/>
      <c r="L25" s="33"/>
    </row>
    <row r="26" spans="1:13" s="34" customFormat="1" ht="13.5" customHeight="1">
      <c r="A26" s="203" t="s">
        <v>46</v>
      </c>
      <c r="B26" s="137" t="s">
        <v>646</v>
      </c>
      <c r="C26" s="205"/>
      <c r="D26" s="246">
        <f>'ATR-I2.1'!D26-'ATR-I2.2'!D26</f>
        <v>21</v>
      </c>
      <c r="E26" s="246">
        <f>'ATR-I2.1'!E26-'ATR-I2.2'!E26</f>
        <v>0</v>
      </c>
      <c r="F26" s="194"/>
      <c r="G26" s="198">
        <v>2509.75</v>
      </c>
      <c r="H26" s="195"/>
      <c r="I26" s="196">
        <f t="shared" si="3"/>
        <v>104.59209084570176</v>
      </c>
      <c r="J26" s="313">
        <f t="shared" si="2"/>
        <v>0</v>
      </c>
      <c r="K26" s="33"/>
      <c r="L26" s="33"/>
    </row>
    <row r="27" spans="1:13" ht="13.5" customHeight="1">
      <c r="A27" s="203" t="s">
        <v>47</v>
      </c>
      <c r="B27" s="137" t="s">
        <v>650</v>
      </c>
      <c r="C27" s="200"/>
      <c r="D27" s="246">
        <f>'ATR-I2.1'!D27-'ATR-I2.2'!D27</f>
        <v>1</v>
      </c>
      <c r="E27" s="246">
        <f>'ATR-I2.1'!E27-'ATR-I2.2'!E27</f>
        <v>0</v>
      </c>
      <c r="F27" s="198"/>
      <c r="G27" s="198">
        <v>291.875</v>
      </c>
      <c r="H27" s="201"/>
      <c r="I27" s="196">
        <f t="shared" si="3"/>
        <v>42.826552462526763</v>
      </c>
      <c r="J27" s="313">
        <f t="shared" si="2"/>
        <v>0</v>
      </c>
      <c r="K27" s="33"/>
      <c r="L27" s="33"/>
    </row>
    <row r="28" spans="1:13" s="34" customFormat="1" ht="13.5" customHeight="1">
      <c r="A28" s="203" t="s">
        <v>48</v>
      </c>
      <c r="B28" s="137" t="s">
        <v>658</v>
      </c>
      <c r="C28" s="192"/>
      <c r="D28" s="246">
        <f>'ATR-I2.1'!D28-'ATR-I2.2'!D28</f>
        <v>0</v>
      </c>
      <c r="E28" s="246">
        <f>'ATR-I2.1'!E28-'ATR-I2.2'!E28</f>
        <v>0</v>
      </c>
      <c r="F28" s="194"/>
      <c r="G28" s="198">
        <v>421.625</v>
      </c>
      <c r="H28" s="195"/>
      <c r="I28" s="196">
        <f t="shared" si="3"/>
        <v>0</v>
      </c>
      <c r="J28" s="313">
        <f t="shared" si="2"/>
        <v>0</v>
      </c>
      <c r="K28" s="33"/>
      <c r="L28" s="33"/>
    </row>
    <row r="29" spans="1:13" ht="13.5" customHeight="1">
      <c r="A29" s="203" t="s">
        <v>53</v>
      </c>
      <c r="B29" s="137" t="s">
        <v>663</v>
      </c>
      <c r="C29" s="200"/>
      <c r="D29" s="246">
        <f>'ATR-I2.1'!D29-'ATR-I2.2'!D29</f>
        <v>0</v>
      </c>
      <c r="E29" s="246">
        <f>'ATR-I2.1'!E29-'ATR-I2.2'!E29</f>
        <v>0</v>
      </c>
      <c r="F29" s="198"/>
      <c r="G29" s="198">
        <v>182.875</v>
      </c>
      <c r="H29" s="201"/>
      <c r="I29" s="196">
        <f t="shared" si="3"/>
        <v>0</v>
      </c>
      <c r="J29" s="313">
        <f t="shared" si="2"/>
        <v>0</v>
      </c>
      <c r="K29" s="33"/>
      <c r="L29" s="33"/>
    </row>
    <row r="30" spans="1:13" s="34" customFormat="1" ht="13.5" customHeight="1">
      <c r="A30" s="203" t="s">
        <v>49</v>
      </c>
      <c r="B30" s="137" t="s">
        <v>664</v>
      </c>
      <c r="C30" s="199"/>
      <c r="D30" s="246">
        <f>'ATR-I2.1'!D30-'ATR-I2.2'!D30</f>
        <v>4</v>
      </c>
      <c r="E30" s="246">
        <f>'ATR-I2.1'!E30-'ATR-I2.2'!E30</f>
        <v>0</v>
      </c>
      <c r="F30" s="194"/>
      <c r="G30" s="198">
        <v>1925.5</v>
      </c>
      <c r="H30" s="195"/>
      <c r="I30" s="196">
        <f t="shared" si="3"/>
        <v>25.967281225655675</v>
      </c>
      <c r="J30" s="313">
        <f t="shared" si="2"/>
        <v>0</v>
      </c>
      <c r="K30" s="33"/>
      <c r="L30" s="33"/>
    </row>
    <row r="31" spans="1:13" ht="13.5" customHeight="1">
      <c r="A31" s="203" t="s">
        <v>50</v>
      </c>
      <c r="B31" s="137" t="s">
        <v>3371</v>
      </c>
      <c r="C31" s="200"/>
      <c r="D31" s="246">
        <f>'ATR-I2.1'!D31-'ATR-I2.2'!D31</f>
        <v>7</v>
      </c>
      <c r="E31" s="246">
        <f>'ATR-I2.1'!E31-'ATR-I2.2'!E31</f>
        <v>0</v>
      </c>
      <c r="F31" s="198"/>
      <c r="G31" s="198">
        <v>721.25</v>
      </c>
      <c r="H31" s="201"/>
      <c r="I31" s="196">
        <f t="shared" si="3"/>
        <v>121.31715771230503</v>
      </c>
      <c r="J31" s="313">
        <f t="shared" si="2"/>
        <v>0</v>
      </c>
      <c r="K31" s="33"/>
      <c r="L31" s="33"/>
    </row>
    <row r="32" spans="1:13" ht="13.5" customHeight="1">
      <c r="A32" s="203" t="s">
        <v>54</v>
      </c>
      <c r="B32" s="85" t="s">
        <v>3372</v>
      </c>
      <c r="C32" s="200"/>
      <c r="D32" s="246">
        <f>'ATR-I2.1'!D32-'ATR-I2.2'!D32</f>
        <v>0</v>
      </c>
      <c r="E32" s="246">
        <f>'ATR-I2.1'!E32-'ATR-I2.2'!E32</f>
        <v>0</v>
      </c>
      <c r="F32" s="198"/>
      <c r="G32" s="198">
        <v>6.625</v>
      </c>
      <c r="H32" s="201"/>
      <c r="I32" s="196">
        <f t="shared" si="3"/>
        <v>0</v>
      </c>
      <c r="J32" s="313">
        <f t="shared" si="2"/>
        <v>0</v>
      </c>
      <c r="K32" s="33"/>
      <c r="L32" s="33"/>
    </row>
    <row r="33" spans="1:12" ht="13.5" customHeight="1">
      <c r="A33" s="203" t="s">
        <v>55</v>
      </c>
      <c r="B33" s="137" t="s">
        <v>682</v>
      </c>
      <c r="C33" s="197"/>
      <c r="D33" s="246">
        <f>'ATR-I2.1'!D33-'ATR-I2.2'!D33</f>
        <v>2</v>
      </c>
      <c r="E33" s="246">
        <f>'ATR-I2.1'!E33-'ATR-I2.2'!E33</f>
        <v>0</v>
      </c>
      <c r="F33" s="206"/>
      <c r="G33" s="198">
        <v>674.375</v>
      </c>
      <c r="H33" s="206"/>
      <c r="I33" s="196">
        <f t="shared" si="3"/>
        <v>37.071362372567194</v>
      </c>
      <c r="J33" s="313">
        <f t="shared" si="2"/>
        <v>0</v>
      </c>
      <c r="K33" s="33"/>
      <c r="L33" s="33"/>
    </row>
    <row r="34" spans="1:12" s="34" customFormat="1" ht="13.5" customHeight="1">
      <c r="A34" s="203" t="s">
        <v>683</v>
      </c>
      <c r="B34" s="137" t="s">
        <v>684</v>
      </c>
      <c r="C34" s="199"/>
      <c r="D34" s="246">
        <f>'ATR-I2.1'!D34-'ATR-I2.2'!D34</f>
        <v>0</v>
      </c>
      <c r="E34" s="246">
        <f>'ATR-I2.1'!E34-'ATR-I2.2'!E34</f>
        <v>0</v>
      </c>
      <c r="F34" s="194"/>
      <c r="G34" s="198">
        <v>642.375</v>
      </c>
      <c r="H34" s="195"/>
      <c r="I34" s="196">
        <f t="shared" si="3"/>
        <v>0</v>
      </c>
      <c r="J34" s="313">
        <f t="shared" si="2"/>
        <v>0</v>
      </c>
      <c r="K34" s="33"/>
      <c r="L34" s="33"/>
    </row>
    <row r="35" spans="1:12" ht="13.5" customHeight="1">
      <c r="A35" s="203" t="s">
        <v>691</v>
      </c>
      <c r="B35" s="137" t="s">
        <v>3373</v>
      </c>
      <c r="C35" s="200"/>
      <c r="D35" s="246">
        <f>'ATR-I2.1'!D35-'ATR-I2.2'!D35</f>
        <v>3</v>
      </c>
      <c r="E35" s="246">
        <f>'ATR-I2.1'!E35-'ATR-I2.2'!E35</f>
        <v>0</v>
      </c>
      <c r="F35" s="198"/>
      <c r="G35" s="198">
        <v>461.125</v>
      </c>
      <c r="H35" s="201"/>
      <c r="I35" s="196">
        <f t="shared" si="3"/>
        <v>81.322851721333691</v>
      </c>
      <c r="J35" s="313">
        <f t="shared" si="2"/>
        <v>0</v>
      </c>
      <c r="K35" s="33"/>
      <c r="L35" s="33"/>
    </row>
    <row r="36" spans="1:12" s="34" customFormat="1" ht="13.5" customHeight="1">
      <c r="A36" s="203" t="s">
        <v>700</v>
      </c>
      <c r="B36" s="137" t="s">
        <v>701</v>
      </c>
      <c r="C36" s="205"/>
      <c r="D36" s="246">
        <f>'ATR-I2.1'!D36-'ATR-I2.2'!D36</f>
        <v>2</v>
      </c>
      <c r="E36" s="246">
        <f>'ATR-I2.1'!E36-'ATR-I2.2'!E36</f>
        <v>0</v>
      </c>
      <c r="F36" s="194"/>
      <c r="G36" s="198">
        <v>1381.75</v>
      </c>
      <c r="H36" s="195"/>
      <c r="I36" s="196">
        <f t="shared" si="3"/>
        <v>18.09299800977022</v>
      </c>
      <c r="J36" s="313">
        <f t="shared" si="2"/>
        <v>0</v>
      </c>
      <c r="K36" s="33"/>
      <c r="L36" s="33"/>
    </row>
    <row r="37" spans="1:12" ht="13.5" customHeight="1">
      <c r="A37" s="203" t="s">
        <v>706</v>
      </c>
      <c r="B37" s="85" t="s">
        <v>3374</v>
      </c>
      <c r="C37" s="200"/>
      <c r="D37" s="246">
        <f>'ATR-I2.1'!D37-'ATR-I2.2'!D37</f>
        <v>0</v>
      </c>
      <c r="E37" s="246">
        <f>'ATR-I2.1'!E37-'ATR-I2.2'!E37</f>
        <v>0</v>
      </c>
      <c r="F37" s="198"/>
      <c r="G37" s="198">
        <v>0.125</v>
      </c>
      <c r="H37" s="201"/>
      <c r="I37" s="196">
        <f t="shared" si="3"/>
        <v>0</v>
      </c>
      <c r="J37" s="313">
        <f t="shared" si="2"/>
        <v>0</v>
      </c>
      <c r="K37" s="33"/>
      <c r="L37" s="33"/>
    </row>
    <row r="38" spans="1:12" ht="13.5" customHeight="1">
      <c r="A38" s="203" t="s">
        <v>712</v>
      </c>
      <c r="B38" s="85" t="s">
        <v>713</v>
      </c>
      <c r="C38" s="200"/>
      <c r="D38" s="246">
        <f>'ATR-I2.1'!D38-'ATR-I2.2'!D38</f>
        <v>0</v>
      </c>
      <c r="E38" s="246">
        <f>'ATR-I2.1'!E38-'ATR-I2.2'!E38</f>
        <v>0</v>
      </c>
      <c r="F38" s="198"/>
      <c r="G38" s="198">
        <v>4</v>
      </c>
      <c r="H38" s="201"/>
      <c r="I38" s="196">
        <f t="shared" si="3"/>
        <v>0</v>
      </c>
      <c r="J38" s="313">
        <f t="shared" si="2"/>
        <v>0</v>
      </c>
      <c r="K38" s="33"/>
      <c r="L38" s="33"/>
    </row>
    <row r="39" spans="1:12" s="11" customFormat="1" ht="15" customHeight="1">
      <c r="A39" s="174" t="s">
        <v>149</v>
      </c>
      <c r="B39" s="207" t="s">
        <v>714</v>
      </c>
      <c r="C39" s="66"/>
      <c r="D39" s="66"/>
      <c r="E39" s="66"/>
      <c r="F39" s="66"/>
      <c r="G39" s="198"/>
      <c r="H39" s="201"/>
      <c r="I39" s="196" t="s">
        <v>3375</v>
      </c>
      <c r="J39" s="198" t="s">
        <v>3375</v>
      </c>
    </row>
    <row r="40" spans="1:12" s="11" customFormat="1" ht="9" customHeight="1">
      <c r="A40" s="208"/>
      <c r="B40" s="209"/>
      <c r="C40" s="210"/>
      <c r="D40" s="210"/>
      <c r="E40" s="210"/>
      <c r="F40" s="210"/>
      <c r="G40" s="210"/>
      <c r="H40" s="15"/>
    </row>
    <row r="41" spans="1:12" ht="18" customHeight="1">
      <c r="A41" s="358" t="s">
        <v>3501</v>
      </c>
      <c r="B41" s="358"/>
      <c r="C41" s="358"/>
      <c r="D41" s="358"/>
      <c r="E41" s="358"/>
      <c r="F41" s="358"/>
      <c r="G41" s="358"/>
      <c r="H41" s="358"/>
      <c r="I41" s="358"/>
      <c r="J41" s="211"/>
      <c r="K41" s="141"/>
    </row>
    <row r="42" spans="1:12" ht="24.75" customHeight="1">
      <c r="A42" s="359" t="s">
        <v>3502</v>
      </c>
      <c r="B42" s="359"/>
      <c r="C42" s="359"/>
      <c r="D42" s="359"/>
      <c r="E42" s="359"/>
      <c r="F42" s="359"/>
      <c r="G42" s="359"/>
      <c r="H42" s="359"/>
      <c r="I42" s="359"/>
      <c r="J42" s="230"/>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4140625" defaultRowHeight="15"/>
  <cols>
    <col min="1" max="16384" width="11.44140625" style="220"/>
  </cols>
  <sheetData>
    <row r="1" spans="1:9" ht="12.75" customHeight="1">
      <c r="A1" s="365" t="s">
        <v>33</v>
      </c>
      <c r="B1" s="365"/>
      <c r="C1" s="365"/>
      <c r="D1" s="365"/>
      <c r="E1" s="365"/>
      <c r="F1" s="365"/>
      <c r="G1" s="365"/>
      <c r="H1" s="365"/>
      <c r="I1" s="365"/>
    </row>
    <row r="3" spans="1:9" ht="12.75" customHeight="1">
      <c r="A3" s="365" t="s">
        <v>3664</v>
      </c>
      <c r="B3" s="365"/>
      <c r="C3" s="365"/>
      <c r="D3" s="365"/>
      <c r="E3" s="365"/>
      <c r="F3" s="365"/>
      <c r="G3" s="365"/>
      <c r="H3" s="365"/>
      <c r="I3" s="365"/>
    </row>
    <row r="5" spans="1:9" ht="151.80000000000001" customHeight="1">
      <c r="A5" s="366" t="s">
        <v>3665</v>
      </c>
      <c r="B5" s="367"/>
      <c r="C5" s="367"/>
      <c r="D5" s="367"/>
      <c r="E5" s="367"/>
      <c r="F5" s="367"/>
      <c r="G5" s="367"/>
      <c r="H5" s="367"/>
      <c r="I5" s="367"/>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68" t="s">
        <v>196</v>
      </c>
      <c r="B1" s="368"/>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69" t="s">
        <v>275</v>
      </c>
      <c r="B65" s="369"/>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68" t="s">
        <v>314</v>
      </c>
      <c r="B102" s="368"/>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68" t="s">
        <v>361</v>
      </c>
      <c r="B143" s="368"/>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68" t="s">
        <v>420</v>
      </c>
      <c r="B196" s="368"/>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0" t="s">
        <v>473</v>
      </c>
      <c r="B247" s="370"/>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68" t="s">
        <v>520</v>
      </c>
      <c r="B289" s="368"/>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27" t="s">
        <v>33</v>
      </c>
      <c r="B1" s="381"/>
      <c r="C1" s="381"/>
      <c r="D1" s="381"/>
      <c r="E1" s="381"/>
      <c r="I1" s="182"/>
    </row>
    <row r="2" spans="1:10" ht="56.25" customHeight="1"/>
    <row r="3" spans="1:10" ht="17.25" customHeight="1">
      <c r="A3" s="382" t="s">
        <v>1648</v>
      </c>
      <c r="B3" s="380"/>
      <c r="C3" s="380"/>
      <c r="D3" s="380"/>
      <c r="E3" s="380"/>
      <c r="F3" s="380"/>
      <c r="G3" s="380"/>
      <c r="H3" s="380"/>
      <c r="I3" s="380"/>
    </row>
    <row r="5" spans="1:10" ht="18.75" customHeight="1">
      <c r="A5" s="379" t="s">
        <v>1649</v>
      </c>
      <c r="B5" s="380"/>
      <c r="C5" s="380"/>
      <c r="D5" s="380"/>
      <c r="E5" s="380"/>
      <c r="F5" s="380"/>
      <c r="G5" s="380"/>
      <c r="H5" s="380"/>
      <c r="I5" s="380"/>
    </row>
    <row r="6" spans="1:10" ht="54" customHeight="1">
      <c r="A6" s="374" t="s">
        <v>3473</v>
      </c>
      <c r="B6" s="372"/>
      <c r="C6" s="372"/>
      <c r="D6" s="372"/>
      <c r="E6" s="372"/>
      <c r="F6" s="372"/>
      <c r="G6" s="372"/>
      <c r="H6" s="372"/>
      <c r="I6" s="372"/>
    </row>
    <row r="7" spans="1:10" ht="59.25" customHeight="1">
      <c r="A7" s="383" t="s">
        <v>3474</v>
      </c>
      <c r="B7" s="372"/>
      <c r="C7" s="372"/>
      <c r="D7" s="372"/>
      <c r="E7" s="372"/>
      <c r="F7" s="372"/>
      <c r="G7" s="372"/>
      <c r="H7" s="372"/>
      <c r="I7" s="372"/>
    </row>
    <row r="8" spans="1:10" ht="18.75" customHeight="1">
      <c r="A8" s="379" t="s">
        <v>1650</v>
      </c>
      <c r="B8" s="380"/>
      <c r="C8" s="380"/>
      <c r="D8" s="380"/>
      <c r="E8" s="380"/>
      <c r="F8" s="380"/>
      <c r="G8" s="380"/>
      <c r="H8" s="380"/>
      <c r="I8" s="380"/>
    </row>
    <row r="9" spans="1:10" ht="61.5" customHeight="1">
      <c r="A9" s="374" t="s">
        <v>1651</v>
      </c>
      <c r="B9" s="372"/>
      <c r="C9" s="372"/>
      <c r="D9" s="372"/>
      <c r="E9" s="372"/>
      <c r="F9" s="372"/>
      <c r="G9" s="372"/>
      <c r="H9" s="372"/>
      <c r="I9" s="372"/>
    </row>
    <row r="10" spans="1:10" ht="48.75" customHeight="1">
      <c r="A10" s="374" t="s">
        <v>3475</v>
      </c>
      <c r="B10" s="372"/>
      <c r="C10" s="372"/>
      <c r="D10" s="372"/>
      <c r="E10" s="372"/>
      <c r="F10" s="372"/>
      <c r="G10" s="372"/>
      <c r="H10" s="372"/>
      <c r="I10" s="372"/>
    </row>
    <row r="11" spans="1:10" ht="46.5" customHeight="1">
      <c r="A11" s="374" t="s">
        <v>1652</v>
      </c>
      <c r="B11" s="372"/>
      <c r="C11" s="372"/>
      <c r="D11" s="372"/>
      <c r="E11" s="372"/>
      <c r="F11" s="372"/>
      <c r="G11" s="372"/>
      <c r="H11" s="372"/>
      <c r="I11" s="372"/>
    </row>
    <row r="12" spans="1:10" ht="18" customHeight="1">
      <c r="A12" s="375" t="s">
        <v>1653</v>
      </c>
      <c r="B12" s="372"/>
      <c r="C12" s="372"/>
      <c r="D12" s="372"/>
      <c r="E12" s="372"/>
      <c r="F12" s="372"/>
      <c r="G12" s="372"/>
      <c r="H12" s="372"/>
      <c r="I12" s="372"/>
    </row>
    <row r="13" spans="1:10" ht="219.75" customHeight="1">
      <c r="B13" s="373" t="s">
        <v>3476</v>
      </c>
      <c r="C13" s="375"/>
      <c r="D13" s="375"/>
      <c r="E13" s="375"/>
      <c r="F13" s="375"/>
      <c r="G13" s="375"/>
      <c r="H13" s="375"/>
      <c r="I13" s="375"/>
    </row>
    <row r="14" spans="1:10" ht="45" customHeight="1">
      <c r="A14" s="376"/>
      <c r="B14" s="372"/>
      <c r="C14" s="372"/>
      <c r="D14" s="372"/>
      <c r="E14" s="372"/>
      <c r="F14" s="372"/>
      <c r="G14" s="372"/>
      <c r="H14" s="372"/>
      <c r="I14" s="372"/>
    </row>
    <row r="15" spans="1:10" ht="18.75" customHeight="1">
      <c r="A15" s="371" t="s">
        <v>3477</v>
      </c>
      <c r="B15" s="372"/>
      <c r="C15" s="372"/>
      <c r="D15" s="372"/>
      <c r="E15" s="372"/>
      <c r="F15" s="372"/>
      <c r="G15" s="372"/>
      <c r="H15" s="372"/>
      <c r="I15" s="372"/>
      <c r="J15" s="229" t="s">
        <v>102</v>
      </c>
    </row>
    <row r="16" spans="1:10" ht="39" customHeight="1">
      <c r="A16" s="377" t="s">
        <v>3478</v>
      </c>
      <c r="B16" s="372"/>
      <c r="C16" s="372"/>
      <c r="D16" s="372"/>
      <c r="E16" s="372"/>
      <c r="F16" s="372"/>
      <c r="G16" s="372"/>
      <c r="H16" s="372"/>
      <c r="I16" s="372"/>
    </row>
    <row r="17" spans="1:10" ht="61.5" customHeight="1">
      <c r="D17" s="233"/>
      <c r="E17" s="378"/>
      <c r="F17" s="378"/>
      <c r="G17" s="378"/>
      <c r="H17" s="378"/>
      <c r="I17" s="378"/>
    </row>
    <row r="18" spans="1:10" ht="30" customHeight="1">
      <c r="A18" s="374" t="s">
        <v>3479</v>
      </c>
      <c r="B18" s="376"/>
      <c r="C18" s="376"/>
      <c r="D18" s="376"/>
      <c r="E18" s="376"/>
      <c r="F18" s="376"/>
      <c r="G18" s="376"/>
      <c r="H18" s="376"/>
      <c r="I18" s="376"/>
    </row>
    <row r="19" spans="1:10" ht="174" customHeight="1">
      <c r="A19" s="231"/>
      <c r="B19" s="373" t="s">
        <v>1654</v>
      </c>
      <c r="C19" s="374"/>
      <c r="D19" s="374"/>
      <c r="E19" s="374"/>
      <c r="F19" s="374"/>
      <c r="G19" s="374"/>
      <c r="H19" s="374"/>
      <c r="I19" s="374"/>
      <c r="J19" s="113"/>
    </row>
    <row r="20" spans="1:10" ht="39" customHeight="1">
      <c r="A20" s="374" t="s">
        <v>1655</v>
      </c>
      <c r="B20" s="376"/>
      <c r="C20" s="376"/>
      <c r="D20" s="376"/>
      <c r="E20" s="376"/>
      <c r="F20" s="376"/>
      <c r="G20" s="376"/>
      <c r="H20" s="376"/>
      <c r="I20" s="376"/>
    </row>
    <row r="21" spans="1:10" ht="94.5" customHeight="1">
      <c r="A21" s="377" t="s">
        <v>3480</v>
      </c>
      <c r="B21" s="372"/>
      <c r="C21" s="372"/>
      <c r="D21" s="372"/>
      <c r="E21" s="372"/>
      <c r="F21" s="372"/>
      <c r="G21" s="372"/>
      <c r="H21" s="372"/>
      <c r="I21" s="372"/>
    </row>
    <row r="22" spans="1:10" ht="199.5" customHeight="1">
      <c r="B22" s="373" t="s">
        <v>3481</v>
      </c>
      <c r="C22" s="374"/>
      <c r="D22" s="374"/>
      <c r="E22" s="374"/>
      <c r="F22" s="374"/>
      <c r="G22" s="374"/>
      <c r="H22" s="374"/>
      <c r="I22" s="374"/>
    </row>
    <row r="23" spans="1:10" ht="45" customHeight="1">
      <c r="B23" s="232"/>
      <c r="C23" s="231"/>
      <c r="D23" s="231"/>
      <c r="E23" s="231"/>
      <c r="F23" s="231"/>
      <c r="G23" s="231"/>
      <c r="H23" s="231"/>
      <c r="I23" s="231"/>
    </row>
    <row r="24" spans="1:10" ht="18.75" customHeight="1">
      <c r="A24" s="371" t="s">
        <v>1656</v>
      </c>
      <c r="B24" s="372"/>
      <c r="C24" s="372"/>
      <c r="D24" s="372"/>
      <c r="E24" s="372"/>
      <c r="F24" s="372"/>
      <c r="G24" s="372"/>
      <c r="H24" s="372"/>
      <c r="I24" s="372"/>
    </row>
    <row r="25" spans="1:10" ht="70.5" customHeight="1">
      <c r="B25" s="373" t="s">
        <v>3482</v>
      </c>
      <c r="C25" s="374"/>
      <c r="D25" s="374"/>
      <c r="E25" s="374"/>
      <c r="F25" s="374"/>
      <c r="G25" s="374"/>
      <c r="H25" s="374"/>
      <c r="I25" s="374"/>
    </row>
    <row r="26" spans="1:10" ht="60.75" customHeight="1">
      <c r="B26" s="373" t="s">
        <v>3483</v>
      </c>
      <c r="C26" s="375"/>
      <c r="D26" s="375"/>
      <c r="E26" s="375"/>
      <c r="F26" s="375"/>
      <c r="G26" s="375"/>
      <c r="H26" s="375"/>
      <c r="I26" s="375"/>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2021-10-19T07:34:34Z</dcterms:modified>
</cp:coreProperties>
</file>