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5" yWindow="45" windowWidth="7650" windowHeight="7650" activeTab="1"/>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'ATR-A4_II'!$A$1:$E$30</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G9" i="48" l="1"/>
  <c r="G19" i="54" l="1"/>
  <c r="D18" i="57"/>
  <c r="I18" i="57" s="1"/>
  <c r="I19" i="57"/>
  <c r="J19" i="57"/>
  <c r="I20" i="57"/>
  <c r="J20" i="57"/>
  <c r="I21" i="57"/>
  <c r="J21" i="57"/>
  <c r="I22" i="57"/>
  <c r="J22" i="57"/>
  <c r="I23" i="57"/>
  <c r="J23" i="57"/>
  <c r="I24" i="57"/>
  <c r="J24" i="57"/>
  <c r="I25" i="57"/>
  <c r="J25" i="57"/>
  <c r="I26" i="57"/>
  <c r="J26" i="57"/>
  <c r="I27" i="57"/>
  <c r="J27" i="57"/>
  <c r="I28" i="57"/>
  <c r="J28" i="57"/>
  <c r="I29" i="57"/>
  <c r="J29" i="57"/>
  <c r="I30" i="57"/>
  <c r="J30" i="57"/>
  <c r="I31" i="57"/>
  <c r="J31" i="57"/>
  <c r="I32" i="57"/>
  <c r="J32" i="57"/>
  <c r="I33" i="57"/>
  <c r="J33" i="57"/>
  <c r="I34" i="57"/>
  <c r="J34" i="57"/>
  <c r="I35" i="57"/>
  <c r="J35" i="57"/>
  <c r="I36" i="57"/>
  <c r="J36" i="57"/>
  <c r="I37" i="57"/>
  <c r="J37" i="57"/>
  <c r="J18" i="57"/>
  <c r="I37" i="56"/>
  <c r="J37" i="56"/>
  <c r="I19" i="56"/>
  <c r="J19" i="56"/>
  <c r="I20" i="56"/>
  <c r="J20" i="56"/>
  <c r="I21" i="56"/>
  <c r="J21" i="56"/>
  <c r="I22" i="56"/>
  <c r="J22" i="56"/>
  <c r="I23" i="56"/>
  <c r="J23" i="56"/>
  <c r="I24" i="56"/>
  <c r="J24" i="56"/>
  <c r="I25" i="56"/>
  <c r="J25" i="56"/>
  <c r="I26" i="56"/>
  <c r="J26" i="56"/>
  <c r="I27" i="56"/>
  <c r="J27" i="56"/>
  <c r="I28" i="56"/>
  <c r="J28" i="56"/>
  <c r="I29" i="56"/>
  <c r="J29" i="56"/>
  <c r="I30" i="56"/>
  <c r="J30" i="56"/>
  <c r="I31" i="56"/>
  <c r="J31" i="56"/>
  <c r="I32" i="56"/>
  <c r="J32" i="56"/>
  <c r="I33" i="56"/>
  <c r="J33" i="56"/>
  <c r="I34" i="56"/>
  <c r="J34" i="56"/>
  <c r="I35" i="56"/>
  <c r="J35" i="56"/>
  <c r="I36" i="56"/>
  <c r="J36" i="56"/>
  <c r="J18" i="56"/>
  <c r="I18" i="56"/>
  <c r="I19" i="48"/>
  <c r="J19" i="48"/>
  <c r="I20" i="48"/>
  <c r="J20" i="48"/>
  <c r="I21" i="48"/>
  <c r="J21" i="48"/>
  <c r="I22" i="48"/>
  <c r="J22" i="48"/>
  <c r="I23" i="48"/>
  <c r="J23" i="48"/>
  <c r="I24" i="48"/>
  <c r="J24" i="48"/>
  <c r="I25" i="48"/>
  <c r="J25" i="48"/>
  <c r="I26" i="48"/>
  <c r="J26" i="48"/>
  <c r="I27" i="48"/>
  <c r="J27" i="48"/>
  <c r="I28" i="48"/>
  <c r="J28" i="48"/>
  <c r="I29" i="48"/>
  <c r="J29" i="48"/>
  <c r="I30" i="48"/>
  <c r="J30" i="48"/>
  <c r="I31" i="48"/>
  <c r="J31" i="48"/>
  <c r="I32" i="48"/>
  <c r="J32" i="48"/>
  <c r="I33" i="48"/>
  <c r="J33" i="48"/>
  <c r="I34" i="48"/>
  <c r="J34" i="48"/>
  <c r="I35" i="48"/>
  <c r="J35" i="48"/>
  <c r="I36" i="48"/>
  <c r="J36" i="48"/>
  <c r="I37" i="48"/>
  <c r="J37" i="48"/>
  <c r="J18" i="48"/>
  <c r="I18" i="48"/>
  <c r="J9" i="48"/>
  <c r="I9" i="48"/>
  <c r="E38" i="57" l="1"/>
  <c r="D38" i="57"/>
  <c r="E37" i="57"/>
  <c r="D37" i="57"/>
  <c r="E36" i="57"/>
  <c r="E35" i="57"/>
  <c r="E34" i="57"/>
  <c r="E33" i="57"/>
  <c r="E32" i="57"/>
  <c r="D32" i="57"/>
  <c r="E31" i="57"/>
  <c r="E30" i="57"/>
  <c r="D30" i="57"/>
  <c r="E29" i="57"/>
  <c r="D29" i="57"/>
  <c r="E28" i="57"/>
  <c r="D28" i="57"/>
  <c r="E26" i="57"/>
  <c r="E25" i="57"/>
  <c r="E24" i="57"/>
  <c r="E23" i="57"/>
  <c r="E22" i="57"/>
  <c r="E20" i="57"/>
  <c r="E19" i="57"/>
  <c r="E18" i="57"/>
  <c r="E38" i="56"/>
  <c r="E37" i="56"/>
  <c r="E36" i="56"/>
  <c r="E35" i="56"/>
  <c r="E34" i="56"/>
  <c r="E33" i="56"/>
  <c r="E32" i="56"/>
  <c r="E31" i="56"/>
  <c r="E30" i="56"/>
  <c r="E29" i="56"/>
  <c r="E28" i="56"/>
  <c r="E26" i="56"/>
  <c r="E25" i="56"/>
  <c r="E24" i="56"/>
  <c r="E23" i="56"/>
  <c r="E22" i="56"/>
  <c r="E20" i="56"/>
  <c r="E19" i="56"/>
  <c r="E18" i="56"/>
  <c r="E37" i="48"/>
  <c r="E36" i="48"/>
  <c r="E35" i="48"/>
  <c r="E34" i="48"/>
  <c r="E33" i="48"/>
  <c r="E32" i="48"/>
  <c r="E31" i="48"/>
  <c r="E30" i="48"/>
  <c r="E29" i="48"/>
  <c r="E28" i="48"/>
  <c r="E26" i="48"/>
  <c r="E25" i="48"/>
  <c r="E24" i="48"/>
  <c r="E23" i="48"/>
  <c r="E20" i="48"/>
  <c r="E19" i="48"/>
  <c r="E18" i="48"/>
  <c r="D26" i="48"/>
  <c r="D25" i="48"/>
  <c r="D24" i="48"/>
  <c r="D23" i="48"/>
  <c r="E28" i="38"/>
  <c r="E37" i="13"/>
  <c r="E38" i="13"/>
  <c r="E39" i="13"/>
  <c r="E44" i="12"/>
  <c r="E24" i="35"/>
  <c r="E25" i="35"/>
  <c r="E26" i="34"/>
  <c r="E52" i="28"/>
  <c r="F54" i="31"/>
  <c r="F55" i="31"/>
  <c r="F56" i="31"/>
  <c r="F13" i="31"/>
  <c r="F14" i="31"/>
  <c r="F15" i="31"/>
  <c r="F12" i="31"/>
  <c r="E15" i="31"/>
  <c r="D15" i="31"/>
  <c r="E14" i="31"/>
  <c r="D14" i="31"/>
  <c r="E13" i="31"/>
  <c r="D13" i="31"/>
  <c r="E12" i="31"/>
  <c r="D12" i="31"/>
  <c r="C15" i="31"/>
  <c r="C14" i="31"/>
  <c r="C13" i="31"/>
  <c r="C12" i="31"/>
  <c r="F15" i="3"/>
  <c r="F14" i="3"/>
  <c r="F13" i="55"/>
  <c r="D12" i="55"/>
  <c r="E12" i="55"/>
  <c r="D13" i="55"/>
  <c r="E13" i="55"/>
  <c r="D14" i="55"/>
  <c r="E14" i="55"/>
  <c r="D15" i="55"/>
  <c r="E15" i="55"/>
  <c r="C15" i="55"/>
  <c r="C14" i="55"/>
  <c r="C13" i="55"/>
  <c r="F13" i="3"/>
  <c r="C13" i="3"/>
  <c r="C12" i="55"/>
  <c r="E15" i="3"/>
  <c r="D15" i="3"/>
  <c r="E14" i="3"/>
  <c r="D14" i="3"/>
  <c r="E13" i="3"/>
  <c r="D13" i="3"/>
  <c r="E12" i="3"/>
  <c r="D12" i="3"/>
  <c r="C15" i="3"/>
  <c r="C14" i="3"/>
  <c r="F41" i="54"/>
  <c r="F71" i="55"/>
  <c r="F72" i="55"/>
  <c r="F71" i="3"/>
  <c r="F72" i="3"/>
  <c r="F73" i="3"/>
  <c r="F38" i="55" l="1"/>
  <c r="E17" i="46"/>
  <c r="E17" i="45"/>
  <c r="E34" i="39"/>
  <c r="E35" i="39"/>
  <c r="E42" i="14"/>
  <c r="E26" i="38"/>
  <c r="E27" i="38"/>
  <c r="E36" i="13"/>
  <c r="E24" i="37"/>
  <c r="E25" i="37"/>
  <c r="E43" i="12"/>
  <c r="E42" i="12"/>
  <c r="E32" i="36"/>
  <c r="E33" i="36"/>
  <c r="E34" i="36"/>
  <c r="E35" i="36"/>
  <c r="E51" i="11"/>
  <c r="E52" i="11"/>
  <c r="E21" i="35"/>
  <c r="E22" i="35"/>
  <c r="E23" i="35"/>
  <c r="E43" i="9"/>
  <c r="E24" i="34"/>
  <c r="E25" i="34"/>
  <c r="E51" i="28"/>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F51" i="31"/>
  <c r="F52" i="31"/>
  <c r="F53" i="31"/>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E34" i="13" l="1"/>
  <c r="E35" i="13"/>
  <c r="E23" i="37"/>
  <c r="E40" i="12"/>
  <c r="E41" i="12"/>
  <c r="E23" i="34"/>
  <c r="E22" i="34"/>
  <c r="E50" i="28"/>
  <c r="E13" i="54" l="1"/>
  <c r="E14" i="54"/>
  <c r="E15" i="54"/>
  <c r="C14" i="54"/>
  <c r="C13" i="54"/>
  <c r="F69" i="55"/>
  <c r="F70" i="55"/>
  <c r="C15" i="54"/>
  <c r="C12" i="3"/>
  <c r="F69" i="3"/>
  <c r="F70" i="3"/>
  <c r="D19" i="48"/>
  <c r="F66" i="3"/>
  <c r="F67" i="3"/>
  <c r="F68" i="3"/>
  <c r="D15" i="48" l="1"/>
  <c r="D9" i="55"/>
  <c r="C12" i="54"/>
  <c r="D15" i="54"/>
  <c r="D13" i="48"/>
  <c r="E12" i="54"/>
  <c r="D14" i="48"/>
  <c r="F12" i="3"/>
  <c r="D14" i="54"/>
  <c r="D18" i="48"/>
  <c r="D20" i="48"/>
  <c r="D12" i="54"/>
  <c r="D13" i="54"/>
  <c r="E9" i="55"/>
  <c r="C9" i="55"/>
  <c r="E30" i="39"/>
  <c r="E31" i="39"/>
  <c r="E32" i="39"/>
  <c r="E33" i="39"/>
  <c r="E25" i="38"/>
  <c r="E32" i="13"/>
  <c r="E33" i="13"/>
  <c r="E21" i="37"/>
  <c r="E22" i="37"/>
  <c r="E39" i="12"/>
  <c r="E29" i="36"/>
  <c r="E30" i="36"/>
  <c r="E31" i="36"/>
  <c r="E49" i="11"/>
  <c r="E50" i="11"/>
  <c r="E49" i="28"/>
  <c r="F47" i="31"/>
  <c r="F48" i="31"/>
  <c r="F49" i="31"/>
  <c r="F50" i="31"/>
  <c r="F37" i="54"/>
  <c r="F38" i="54"/>
  <c r="F39" i="54"/>
  <c r="F40" i="54"/>
  <c r="F61" i="55"/>
  <c r="F62" i="55"/>
  <c r="F63" i="55"/>
  <c r="F64" i="55"/>
  <c r="F65" i="55"/>
  <c r="F66" i="55"/>
  <c r="F67" i="55"/>
  <c r="F68" i="55"/>
  <c r="D12" i="48" l="1"/>
  <c r="F9" i="3"/>
  <c r="E29" i="39"/>
  <c r="E39" i="14"/>
  <c r="E40" i="14"/>
  <c r="E41" i="14"/>
  <c r="E11" i="38"/>
  <c r="E12" i="38"/>
  <c r="E13" i="38"/>
  <c r="E14" i="38"/>
  <c r="E15" i="38"/>
  <c r="E16" i="38"/>
  <c r="E17" i="38"/>
  <c r="E18" i="38"/>
  <c r="E19" i="38"/>
  <c r="E20" i="38"/>
  <c r="E21" i="38"/>
  <c r="E22" i="38"/>
  <c r="E23" i="38"/>
  <c r="E24" i="38"/>
  <c r="E14" i="37"/>
  <c r="E35" i="12"/>
  <c r="E36" i="12"/>
  <c r="E37" i="12"/>
  <c r="E38" i="12"/>
  <c r="E28" i="36"/>
  <c r="E48" i="11"/>
  <c r="E42" i="11"/>
  <c r="E43" i="11"/>
  <c r="E44" i="11"/>
  <c r="E45" i="11"/>
  <c r="E46" i="11"/>
  <c r="E47" i="11"/>
  <c r="E14" i="35"/>
  <c r="E20" i="35"/>
  <c r="E19" i="35"/>
  <c r="E40" i="9"/>
  <c r="E41" i="9"/>
  <c r="E42" i="9"/>
  <c r="E19" i="34"/>
  <c r="E20" i="34"/>
  <c r="E21" i="34"/>
  <c r="E44" i="28"/>
  <c r="E45" i="28"/>
  <c r="E46" i="28"/>
  <c r="E47" i="28"/>
  <c r="E48" i="28"/>
  <c r="F42" i="31"/>
  <c r="F43" i="31"/>
  <c r="F44" i="31"/>
  <c r="F45" i="31"/>
  <c r="F46" i="31"/>
  <c r="F28" i="54"/>
  <c r="F29" i="54"/>
  <c r="F30" i="54"/>
  <c r="F31" i="54"/>
  <c r="F32" i="54"/>
  <c r="F33" i="54"/>
  <c r="F34" i="54"/>
  <c r="F35" i="54"/>
  <c r="F36" i="54"/>
  <c r="G15" i="57" l="1"/>
  <c r="G14" i="57"/>
  <c r="G13" i="57"/>
  <c r="G12" i="57"/>
  <c r="I13" i="57" l="1"/>
  <c r="J13" i="57"/>
  <c r="I14" i="57"/>
  <c r="J14" i="57"/>
  <c r="I15" i="57"/>
  <c r="J15" i="57"/>
  <c r="G9" i="57"/>
  <c r="I12" i="57"/>
  <c r="J12" i="57"/>
  <c r="E14" i="57"/>
  <c r="E13" i="57"/>
  <c r="E12" i="57"/>
  <c r="E15" i="56"/>
  <c r="E13" i="56"/>
  <c r="E15" i="57"/>
  <c r="E12" i="56"/>
  <c r="E14" i="56"/>
  <c r="J9" i="57" l="1"/>
  <c r="I9" i="57"/>
  <c r="E31" i="12"/>
  <c r="E32" i="12"/>
  <c r="E33" i="12"/>
  <c r="E34" i="12"/>
  <c r="E20" i="32"/>
  <c r="E46" i="32" s="1"/>
  <c r="C22" i="32"/>
  <c r="D22" i="32"/>
  <c r="B22" i="32"/>
  <c r="C38" i="6"/>
  <c r="D38" i="6"/>
  <c r="C39" i="6"/>
  <c r="D39" i="6"/>
  <c r="C40" i="6"/>
  <c r="D40" i="6"/>
  <c r="C41" i="6"/>
  <c r="D41" i="6"/>
  <c r="C42" i="6"/>
  <c r="D42" i="6"/>
  <c r="C43" i="6"/>
  <c r="D43" i="6"/>
  <c r="C44" i="6"/>
  <c r="D44" i="6"/>
  <c r="C45" i="6"/>
  <c r="D45" i="6"/>
  <c r="C46" i="6"/>
  <c r="D46" i="6"/>
  <c r="C47" i="6"/>
  <c r="D47" i="6"/>
  <c r="C48" i="6"/>
  <c r="D48" i="6"/>
  <c r="B39" i="6"/>
  <c r="B40" i="6"/>
  <c r="B41" i="6"/>
  <c r="B42" i="6"/>
  <c r="B43" i="6"/>
  <c r="B44" i="6"/>
  <c r="B45" i="6"/>
  <c r="B46" i="6"/>
  <c r="B47" i="6"/>
  <c r="B48" i="6"/>
  <c r="B38" i="6"/>
  <c r="F51" i="55"/>
  <c r="F52" i="55"/>
  <c r="F53" i="55"/>
  <c r="F54" i="55"/>
  <c r="F55" i="55"/>
  <c r="F56" i="55"/>
  <c r="F57" i="55"/>
  <c r="F58" i="55"/>
  <c r="F59" i="55"/>
  <c r="F60" i="55"/>
  <c r="F49" i="55" l="1"/>
  <c r="F50" i="55"/>
  <c r="B9" i="33" l="1"/>
  <c r="E10" i="33"/>
  <c r="F47" i="55"/>
  <c r="F48" i="55"/>
  <c r="F18" i="55" l="1"/>
  <c r="C9" i="9"/>
  <c r="D9" i="9"/>
  <c r="B9" i="9"/>
  <c r="E17" i="28"/>
  <c r="F46" i="55"/>
  <c r="E23" i="32" l="1"/>
  <c r="B35" i="32"/>
  <c r="C9" i="32"/>
  <c r="D9" i="32"/>
  <c r="B9" i="32"/>
  <c r="E10" i="32"/>
  <c r="E36" i="32" l="1"/>
  <c r="G15" i="56"/>
  <c r="G14" i="56"/>
  <c r="G13" i="56"/>
  <c r="G12" i="56"/>
  <c r="E25" i="33"/>
  <c r="D9" i="36"/>
  <c r="C9" i="36"/>
  <c r="B9" i="36"/>
  <c r="B9" i="34"/>
  <c r="C9" i="34"/>
  <c r="D9" i="31"/>
  <c r="D66" i="47" s="1"/>
  <c r="E66" i="47" s="1"/>
  <c r="E20" i="37"/>
  <c r="E27" i="36"/>
  <c r="E24" i="33"/>
  <c r="E24" i="32"/>
  <c r="E25" i="32"/>
  <c r="E26" i="32"/>
  <c r="E27" i="32"/>
  <c r="E28" i="32"/>
  <c r="E29" i="32"/>
  <c r="E30" i="32"/>
  <c r="E31" i="32"/>
  <c r="E32" i="32"/>
  <c r="D35" i="32"/>
  <c r="C35" i="32"/>
  <c r="E11" i="32"/>
  <c r="E12" i="32"/>
  <c r="E13" i="32"/>
  <c r="E14" i="32"/>
  <c r="E15" i="32"/>
  <c r="E16" i="32"/>
  <c r="E17" i="32"/>
  <c r="E18" i="32"/>
  <c r="E19" i="32"/>
  <c r="F19" i="55"/>
  <c r="F20" i="55"/>
  <c r="F21" i="55"/>
  <c r="F22" i="55"/>
  <c r="F23" i="55"/>
  <c r="F24" i="55"/>
  <c r="F25" i="55"/>
  <c r="F26" i="55"/>
  <c r="F27" i="55"/>
  <c r="F28" i="55"/>
  <c r="F29" i="55"/>
  <c r="F30" i="55"/>
  <c r="F31" i="55"/>
  <c r="F32" i="55"/>
  <c r="F33" i="55"/>
  <c r="F34" i="55"/>
  <c r="F35" i="55"/>
  <c r="F36" i="55"/>
  <c r="F37" i="55"/>
  <c r="F39" i="55"/>
  <c r="F40" i="55"/>
  <c r="F41" i="55"/>
  <c r="F42" i="55"/>
  <c r="F43" i="55"/>
  <c r="F44" i="55"/>
  <c r="F45" i="55"/>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C9" i="6"/>
  <c r="D9" i="6"/>
  <c r="E10" i="6"/>
  <c r="E11" i="6"/>
  <c r="E12" i="6"/>
  <c r="E13" i="6"/>
  <c r="E14" i="6"/>
  <c r="E15" i="6"/>
  <c r="E16" i="6"/>
  <c r="E17" i="6"/>
  <c r="E18" i="6"/>
  <c r="E19" i="6"/>
  <c r="E20" i="6"/>
  <c r="B23" i="6"/>
  <c r="C23" i="6"/>
  <c r="D23" i="6"/>
  <c r="E24" i="6"/>
  <c r="E25" i="6"/>
  <c r="E26" i="6"/>
  <c r="E27" i="6"/>
  <c r="E28" i="6"/>
  <c r="E29" i="6"/>
  <c r="E30" i="6"/>
  <c r="E31" i="6"/>
  <c r="E32" i="6"/>
  <c r="E33" i="6"/>
  <c r="E34" i="6"/>
  <c r="B37" i="6"/>
  <c r="C37" i="6"/>
  <c r="D37" i="6"/>
  <c r="B9" i="8"/>
  <c r="C9" i="8"/>
  <c r="D9" i="8"/>
  <c r="E11" i="8"/>
  <c r="E12" i="8"/>
  <c r="E13" i="8"/>
  <c r="E14" i="8"/>
  <c r="E15" i="8"/>
  <c r="E16" i="8"/>
  <c r="E17" i="8"/>
  <c r="E18" i="8"/>
  <c r="E19" i="8"/>
  <c r="E20" i="8"/>
  <c r="E21" i="8"/>
  <c r="E22" i="8"/>
  <c r="E23" i="8"/>
  <c r="E24" i="8"/>
  <c r="E25" i="8"/>
  <c r="E26" i="8"/>
  <c r="C9" i="33"/>
  <c r="D9" i="33"/>
  <c r="E11" i="33"/>
  <c r="E12" i="33"/>
  <c r="E13" i="33"/>
  <c r="E14" i="33"/>
  <c r="E15" i="33"/>
  <c r="E16" i="33"/>
  <c r="E17" i="33"/>
  <c r="E18" i="33"/>
  <c r="E19" i="33"/>
  <c r="E20" i="33"/>
  <c r="E21" i="33"/>
  <c r="E22" i="33"/>
  <c r="E23" i="33"/>
  <c r="B9" i="28"/>
  <c r="C9" i="28"/>
  <c r="D9" i="28"/>
  <c r="E12" i="28"/>
  <c r="E13" i="28"/>
  <c r="E14"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B9" i="35"/>
  <c r="C9" i="35"/>
  <c r="D9" i="35"/>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E25" i="36"/>
  <c r="E26"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E18" i="37"/>
  <c r="F75" i="47"/>
  <c r="E19" i="37"/>
  <c r="B9" i="13"/>
  <c r="C9" i="13"/>
  <c r="D9" i="13"/>
  <c r="E11" i="13"/>
  <c r="E12" i="13"/>
  <c r="E13" i="13"/>
  <c r="E14" i="13"/>
  <c r="E15" i="13"/>
  <c r="E16" i="13"/>
  <c r="E17" i="13"/>
  <c r="E18" i="13"/>
  <c r="E19" i="13"/>
  <c r="E20" i="13"/>
  <c r="E21" i="13"/>
  <c r="E22" i="13"/>
  <c r="E23" i="13"/>
  <c r="E24" i="13"/>
  <c r="E25" i="13"/>
  <c r="E26" i="13"/>
  <c r="E27" i="13"/>
  <c r="E28" i="13"/>
  <c r="E29" i="13"/>
  <c r="E30" i="13"/>
  <c r="E31"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B9" i="39"/>
  <c r="C9" i="39"/>
  <c r="D9" i="39"/>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9" i="56"/>
  <c r="E74" i="47"/>
  <c r="E75" i="47"/>
  <c r="E76" i="47"/>
  <c r="I13" i="56" l="1"/>
  <c r="J13" i="56"/>
  <c r="I14" i="56"/>
  <c r="J14" i="56"/>
  <c r="I15" i="56"/>
  <c r="J15" i="56"/>
  <c r="J12" i="56"/>
  <c r="I12" i="56"/>
  <c r="I14" i="48"/>
  <c r="J14" i="48"/>
  <c r="J15" i="48"/>
  <c r="I15" i="48"/>
  <c r="I13" i="48"/>
  <c r="J13" i="48"/>
  <c r="J12" i="48"/>
  <c r="I12" i="48"/>
  <c r="F15" i="55"/>
  <c r="F15" i="54" s="1"/>
  <c r="D15" i="57" s="1"/>
  <c r="E41" i="6"/>
  <c r="F14" i="55"/>
  <c r="F14" i="54" s="1"/>
  <c r="D14" i="57" s="1"/>
  <c r="F12" i="55"/>
  <c r="F13" i="54"/>
  <c r="D13" i="57" s="1"/>
  <c r="E40" i="32"/>
  <c r="E42" i="32"/>
  <c r="E35" i="32"/>
  <c r="E47" i="6"/>
  <c r="E48" i="6"/>
  <c r="E42" i="6"/>
  <c r="E46" i="6"/>
  <c r="E40" i="6"/>
  <c r="E45" i="6"/>
  <c r="E39" i="6"/>
  <c r="E45" i="32"/>
  <c r="E39" i="32"/>
  <c r="E44" i="32"/>
  <c r="E38" i="32"/>
  <c r="E43" i="32"/>
  <c r="E41" i="32"/>
  <c r="E44" i="6"/>
  <c r="E38" i="6"/>
  <c r="E43" i="6"/>
  <c r="E22" i="32"/>
  <c r="D70" i="47" s="1"/>
  <c r="E70" i="47" s="1"/>
  <c r="E37" i="32"/>
  <c r="E9" i="9"/>
  <c r="E9" i="50"/>
  <c r="E9" i="45"/>
  <c r="D60" i="47"/>
  <c r="E9" i="28"/>
  <c r="E9" i="32"/>
  <c r="F28" i="47"/>
  <c r="E9" i="53"/>
  <c r="E9" i="49"/>
  <c r="E9" i="38"/>
  <c r="E29" i="47"/>
  <c r="G9" i="56"/>
  <c r="E9" i="52"/>
  <c r="E9" i="46"/>
  <c r="E9" i="39"/>
  <c r="E9" i="14"/>
  <c r="E9" i="13"/>
  <c r="E9" i="37"/>
  <c r="E9" i="12"/>
  <c r="E30" i="47"/>
  <c r="F31" i="47"/>
  <c r="E9" i="36"/>
  <c r="E9" i="11"/>
  <c r="E9" i="35"/>
  <c r="E9" i="34"/>
  <c r="E9" i="33"/>
  <c r="E9" i="8"/>
  <c r="E23" i="6"/>
  <c r="D24" i="47" s="1"/>
  <c r="E24" i="47" s="1"/>
  <c r="E9" i="6"/>
  <c r="E9" i="31"/>
  <c r="D67" i="47" s="1"/>
  <c r="E9" i="3"/>
  <c r="E9" i="54" s="1"/>
  <c r="E9" i="57" s="1"/>
  <c r="E15" i="48"/>
  <c r="D36" i="47"/>
  <c r="D52" i="47"/>
  <c r="F52" i="47" s="1"/>
  <c r="E12" i="48"/>
  <c r="D9" i="3"/>
  <c r="E14" i="48"/>
  <c r="C9" i="3"/>
  <c r="D44" i="47"/>
  <c r="F66" i="47"/>
  <c r="E13" i="48"/>
  <c r="J9" i="56" l="1"/>
  <c r="I9" i="56"/>
  <c r="D15" i="56"/>
  <c r="D13" i="56"/>
  <c r="F9" i="55"/>
  <c r="F9" i="54" s="1"/>
  <c r="D9" i="57" s="1"/>
  <c r="F12" i="54"/>
  <c r="D12" i="57" s="1"/>
  <c r="D14" i="56"/>
  <c r="D12" i="56"/>
  <c r="D19" i="47"/>
  <c r="F19" i="47" s="1"/>
  <c r="C9" i="54"/>
  <c r="D20" i="47"/>
  <c r="F20" i="47" s="1"/>
  <c r="D9" i="54"/>
  <c r="D9" i="56"/>
  <c r="D14" i="47"/>
  <c r="E14" i="47" s="1"/>
  <c r="E37" i="6"/>
  <c r="D25" i="47" s="1"/>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E20" i="47" l="1"/>
  <c r="E19" i="47"/>
  <c r="D11" i="47"/>
  <c r="D9" i="48"/>
  <c r="D50" i="47" s="1"/>
  <c r="E43" i="47"/>
  <c r="F42" i="47"/>
  <c r="F14"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1" i="47" l="1"/>
  <c r="D15" i="47"/>
  <c r="F50" i="47"/>
  <c r="E50" i="47"/>
  <c r="D32" i="47"/>
  <c r="F32" i="47" s="1"/>
  <c r="E11" i="47"/>
  <c r="D46" i="47"/>
  <c r="E46" i="47" s="1"/>
  <c r="E15" i="47" l="1"/>
  <c r="F15" i="47"/>
  <c r="E32" i="47"/>
  <c r="F46" i="47"/>
  <c r="C9" i="31"/>
  <c r="F9" i="31" s="1"/>
  <c r="D12" i="47" s="1"/>
  <c r="D65" i="47" l="1"/>
  <c r="E65" i="47" s="1"/>
  <c r="E12" i="47"/>
  <c r="D10" i="47"/>
  <c r="F10" i="47" s="1"/>
  <c r="F12" i="47"/>
  <c r="D77" i="47"/>
  <c r="E77" i="47" s="1"/>
  <c r="F65" i="47" l="1"/>
  <c r="E10" i="47"/>
  <c r="F77" i="47"/>
  <c r="B9" i="6"/>
</calcChain>
</file>

<file path=xl/sharedStrings.xml><?xml version="1.0" encoding="utf-8"?>
<sst xmlns="http://schemas.openxmlformats.org/spreadsheetml/2006/main" count="5754" uniqueCount="3662">
  <si>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</si>
  <si>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</si>
  <si>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</si>
  <si>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</si>
  <si>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</si>
  <si>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</si>
  <si>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</si>
  <si>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</si>
  <si>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</si>
  <si>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</si>
  <si>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</si>
  <si>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</si>
  <si>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</si>
  <si>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</si>
  <si>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</si>
  <si>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</si>
  <si>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</si>
  <si>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</si>
  <si>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</si>
  <si>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</si>
  <si>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</si>
  <si>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</si>
  <si>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</si>
  <si>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</si>
  <si>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</si>
  <si>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</si>
  <si>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</si>
  <si>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</si>
  <si>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</si>
  <si>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</si>
  <si>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</si>
  <si>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</si>
  <si>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</si>
  <si>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</si>
  <si>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</si>
  <si>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</si>
  <si>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</si>
  <si>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</si>
  <si>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</si>
  <si>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</si>
  <si>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</si>
  <si>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</si>
  <si>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</si>
  <si>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</si>
  <si>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</si>
  <si>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</si>
  <si>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</si>
  <si>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</si>
  <si>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</si>
  <si>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</si>
  <si>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</si>
  <si>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</si>
  <si>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</si>
  <si>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</si>
  <si>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</si>
  <si>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</si>
  <si>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</si>
  <si>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</si>
  <si>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</si>
  <si>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</si>
  <si>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</si>
  <si>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</si>
  <si>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</si>
  <si>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</si>
  <si>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</si>
  <si>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</si>
  <si>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</si>
  <si>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</si>
  <si>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</si>
  <si>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</si>
  <si>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</si>
  <si>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</si>
  <si>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</si>
  <si>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</si>
  <si>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</si>
  <si>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</si>
  <si>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</si>
  <si>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</si>
  <si>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</si>
  <si>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</si>
  <si>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</si>
  <si>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</si>
  <si>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</si>
  <si>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</si>
  <si>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</si>
  <si>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</si>
  <si>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</si>
  <si>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</si>
  <si>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</si>
  <si>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</si>
  <si>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</si>
  <si>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</si>
  <si>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</si>
  <si>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</si>
  <si>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</si>
  <si>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</si>
  <si>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</si>
  <si>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</si>
  <si>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</si>
  <si>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</si>
  <si>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</si>
  <si>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</si>
  <si>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</si>
  <si>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</si>
  <si>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</si>
  <si>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</si>
  <si>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</si>
  <si>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</si>
  <si>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</si>
  <si>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</si>
  <si>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</si>
  <si>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</si>
  <si>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</si>
  <si>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</si>
  <si>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</si>
  <si>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</si>
  <si>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</si>
  <si>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</si>
  <si>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</si>
  <si>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</si>
  <si>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</si>
  <si>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</si>
  <si>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</si>
  <si>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</si>
  <si>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</si>
  <si>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</si>
  <si>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</si>
  <si>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</si>
  <si>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</si>
  <si>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</si>
  <si>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</si>
  <si>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</si>
  <si>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</si>
  <si>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</si>
  <si>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</si>
  <si>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</si>
  <si>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</si>
  <si>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</si>
  <si>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</si>
  <si>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</si>
  <si>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</si>
  <si>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</si>
  <si>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</si>
  <si>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</si>
  <si>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</si>
  <si>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</si>
  <si>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</si>
  <si>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</si>
  <si>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</si>
  <si>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</si>
  <si>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</si>
  <si>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</si>
  <si>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</si>
  <si>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</si>
  <si>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</si>
  <si>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</si>
  <si>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</si>
  <si>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</si>
  <si>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</si>
  <si>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</si>
  <si>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</si>
  <si>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</si>
  <si>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</si>
  <si>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</si>
  <si>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</si>
  <si>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</si>
  <si>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</si>
  <si>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</si>
  <si>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</si>
  <si>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</si>
  <si>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</si>
  <si>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</si>
  <si>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</si>
  <si>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</si>
  <si>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</si>
  <si>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</si>
  <si>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</si>
  <si>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</si>
  <si>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</si>
  <si>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</si>
  <si>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</si>
  <si>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</si>
  <si>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</si>
  <si>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</si>
  <si>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</si>
  <si>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</si>
  <si>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</si>
  <si>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</si>
  <si>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</si>
  <si>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</si>
  <si>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</si>
  <si>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</si>
  <si>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</si>
  <si>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</si>
  <si>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</si>
  <si>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</si>
  <si>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</si>
  <si>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</si>
  <si>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</si>
  <si>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</si>
  <si>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</si>
  <si>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</si>
  <si>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</si>
  <si>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</si>
  <si>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</si>
  <si>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</si>
  <si>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</si>
  <si>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</si>
  <si>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</si>
  <si>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</si>
  <si>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</si>
  <si>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</si>
  <si>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</si>
  <si>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</si>
  <si>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</si>
  <si>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</si>
  <si>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</si>
  <si>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</si>
  <si>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</si>
  <si>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</si>
  <si>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</si>
  <si>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</si>
  <si>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</si>
  <si>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</si>
  <si>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</si>
  <si>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</si>
  <si>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</si>
  <si>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</si>
  <si>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</si>
  <si>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</si>
  <si>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</si>
  <si>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</si>
  <si>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</si>
  <si>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</si>
  <si>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</si>
  <si>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</si>
  <si>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</si>
  <si>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</si>
  <si>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</si>
  <si>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</si>
  <si>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</si>
  <si>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</si>
  <si>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</si>
  <si>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</si>
  <si>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</si>
  <si>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</si>
  <si>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</si>
  <si>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</si>
  <si>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</si>
  <si>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</si>
  <si>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</si>
  <si>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</si>
  <si>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</si>
  <si>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</si>
  <si>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</si>
  <si>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</si>
  <si>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</si>
  <si>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</si>
  <si>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</si>
  <si>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</si>
  <si>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</si>
  <si>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</si>
  <si>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</si>
  <si>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</si>
  <si>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</si>
  <si>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</si>
  <si>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</si>
  <si>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</si>
  <si>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</si>
  <si>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</si>
  <si>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</si>
  <si>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</si>
  <si>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</si>
  <si>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</si>
  <si>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</si>
  <si>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</si>
  <si>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</si>
  <si>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</si>
  <si>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</si>
  <si>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</si>
  <si>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</si>
  <si>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</si>
  <si>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</si>
  <si>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</si>
  <si>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</si>
  <si>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</si>
  <si>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</si>
  <si>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</si>
  <si>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</si>
  <si>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</si>
  <si>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</si>
  <si>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</si>
  <si>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</si>
  <si>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</si>
  <si>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</si>
  <si>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</si>
  <si>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</si>
  <si>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</si>
  <si>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</si>
  <si>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</si>
  <si>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</si>
  <si>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</si>
  <si>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</si>
  <si>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</si>
  <si>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</si>
  <si>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</si>
  <si>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</si>
  <si>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</si>
  <si>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</si>
  <si>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</si>
  <si>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</si>
  <si>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</si>
  <si>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</si>
  <si>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</si>
  <si>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</si>
  <si>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</si>
  <si>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</si>
  <si>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</si>
  <si>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</si>
  <si>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</si>
  <si>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</si>
  <si>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</si>
  <si>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</si>
  <si>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</si>
  <si>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</si>
  <si>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</si>
  <si>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</si>
  <si>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</si>
  <si>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</si>
  <si>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</si>
  <si>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</si>
  <si>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</si>
  <si>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</si>
  <si>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</si>
  <si>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</si>
  <si>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</si>
  <si>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</si>
  <si>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</si>
  <si>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</si>
  <si>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</si>
  <si>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</si>
  <si>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</si>
  <si>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</si>
  <si>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</si>
  <si>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</si>
  <si>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</si>
  <si>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</si>
  <si>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</si>
  <si>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</si>
  <si>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</si>
  <si>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</si>
  <si>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</si>
  <si>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</si>
  <si>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</si>
  <si>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</si>
  <si>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</si>
  <si>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</si>
  <si>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</si>
  <si>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</si>
  <si>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</si>
  <si>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</si>
  <si>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</si>
  <si>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</si>
  <si>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</si>
  <si>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</si>
  <si>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</si>
  <si>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</si>
  <si>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</si>
  <si>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</si>
  <si>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</si>
  <si>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</si>
  <si>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</si>
  <si>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</si>
  <si>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</si>
  <si>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</si>
  <si>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</si>
  <si>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</si>
  <si>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</si>
  <si>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</si>
  <si>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</si>
  <si>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</si>
  <si>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</si>
  <si>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</si>
  <si>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</si>
  <si>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</si>
  <si>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</si>
  <si>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</si>
  <si>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</si>
  <si>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</si>
  <si>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</si>
  <si>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</si>
  <si>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</si>
  <si>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</si>
  <si>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</si>
  <si>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</si>
  <si>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</si>
  <si>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</si>
  <si>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</si>
  <si>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</si>
  <si>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</si>
  <si>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</si>
  <si>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</si>
  <si>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</si>
  <si>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</si>
  <si>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</si>
  <si>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</si>
  <si>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</si>
  <si>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</si>
  <si>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</si>
  <si>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</si>
  <si>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</si>
  <si>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</si>
  <si>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</si>
  <si>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</si>
  <si>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</si>
  <si>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</si>
  <si>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</si>
  <si>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</si>
  <si>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</si>
  <si>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</si>
  <si>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</si>
  <si>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</si>
  <si>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</si>
  <si>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</si>
  <si>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</si>
  <si>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</si>
  <si>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</si>
  <si>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</si>
  <si>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</si>
  <si>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</si>
  <si>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</si>
  <si>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</si>
  <si>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</si>
  <si>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</si>
  <si>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</si>
  <si>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</si>
  <si>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</si>
  <si>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</si>
  <si>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</si>
  <si>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</si>
  <si>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</si>
  <si>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</si>
  <si>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</si>
  <si>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</si>
  <si>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</si>
  <si>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</si>
  <si>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</si>
  <si>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</si>
  <si>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</si>
  <si>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</si>
  <si>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</si>
  <si>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</si>
  <si>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</si>
  <si>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</si>
  <si>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</si>
  <si>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</si>
  <si>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</si>
  <si>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</si>
  <si>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</si>
  <si>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</si>
  <si>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</si>
  <si>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</si>
  <si>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</si>
  <si>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</si>
  <si>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</si>
  <si>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</si>
  <si>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</si>
  <si>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</si>
  <si>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</si>
  <si>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</si>
  <si>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</si>
  <si>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</si>
  <si>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</si>
  <si>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</si>
  <si>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</si>
  <si>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</si>
  <si>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</si>
  <si>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</si>
  <si>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</si>
  <si>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</si>
  <si>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</si>
  <si>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</si>
  <si>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</si>
  <si>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</si>
  <si>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</si>
  <si>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</si>
  <si>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</si>
  <si>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</si>
  <si>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</si>
  <si>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</si>
  <si>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</si>
  <si>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</si>
  <si>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</si>
  <si>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</si>
  <si>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</si>
  <si>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</si>
  <si>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</si>
  <si>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</si>
  <si>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</si>
  <si>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</si>
  <si>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</si>
  <si>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</si>
  <si>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</si>
  <si>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</si>
  <si>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</si>
  <si>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</si>
  <si>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</si>
  <si>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</si>
  <si>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</si>
  <si>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</si>
  <si>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</si>
  <si>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</si>
  <si>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</si>
  <si>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</si>
  <si>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</si>
  <si>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</si>
  <si>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</si>
  <si>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</si>
  <si>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</si>
  <si>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</si>
  <si>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</si>
  <si>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</si>
  <si>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</si>
  <si>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</si>
  <si>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</si>
  <si>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</si>
  <si>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</si>
  <si>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</si>
  <si>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</si>
  <si>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</si>
  <si>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</si>
  <si>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</si>
  <si>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</si>
  <si>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</si>
  <si>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</si>
  <si>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</si>
  <si>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</si>
  <si>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</si>
  <si>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</si>
  <si>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</si>
  <si>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</si>
  <si>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</si>
  <si>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</si>
  <si>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</si>
  <si>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</si>
  <si>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</si>
  <si>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</si>
  <si>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</si>
  <si>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</si>
  <si>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</si>
  <si>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</si>
  <si>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</si>
  <si>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</si>
  <si>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</si>
  <si>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</si>
  <si>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</si>
  <si>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</si>
  <si>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</si>
  <si>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</si>
  <si>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</si>
  <si>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</si>
  <si>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</si>
  <si>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</si>
  <si>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</si>
  <si>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</si>
  <si>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</si>
  <si>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</si>
  <si>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</si>
  <si>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</si>
  <si>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</si>
  <si>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</si>
  <si>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</si>
  <si>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</si>
  <si>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</si>
  <si>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</si>
  <si>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</si>
  <si>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</si>
  <si>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</si>
  <si>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</si>
  <si>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</si>
  <si>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</si>
  <si>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</si>
  <si>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</si>
  <si>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</si>
  <si>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</si>
  <si>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</si>
  <si>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</si>
  <si>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</si>
  <si>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</si>
  <si>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</si>
  <si>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</si>
  <si>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</si>
  <si>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</si>
  <si>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</si>
  <si>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</si>
  <si>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</si>
  <si>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</si>
  <si>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</si>
  <si>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</si>
  <si>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</si>
  <si>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</si>
  <si>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</si>
  <si>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</si>
  <si>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</si>
  <si>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</si>
  <si>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</si>
  <si>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</si>
  <si>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</si>
  <si>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</si>
  <si>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</si>
  <si>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</si>
  <si>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</si>
  <si>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</si>
  <si>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</si>
  <si>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</si>
  <si>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</si>
  <si>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</si>
  <si>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</si>
  <si>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</si>
  <si>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</si>
  <si>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</si>
  <si>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</si>
  <si>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</si>
  <si>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</si>
  <si>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</si>
  <si>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</si>
  <si>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</si>
  <si>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</si>
  <si>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</si>
  <si>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</si>
  <si>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</si>
  <si>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</si>
  <si>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</si>
  <si>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</si>
  <si>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</si>
  <si>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</si>
  <si>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</si>
  <si>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</si>
  <si>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</si>
  <si>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</si>
  <si>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</si>
  <si>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</si>
  <si>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</si>
  <si>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</si>
  <si>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</si>
  <si>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</si>
  <si>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</si>
  <si>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</si>
  <si>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</si>
  <si>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</si>
  <si>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</si>
  <si>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</si>
  <si>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</si>
  <si>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</si>
  <si>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</si>
  <si>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</si>
  <si>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</si>
  <si>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</si>
  <si>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</si>
  <si>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</si>
  <si>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</si>
  <si>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</si>
  <si>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</si>
  <si>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</si>
  <si>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</si>
  <si>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</si>
  <si>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</si>
  <si>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</si>
  <si>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</si>
  <si>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</si>
  <si>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</si>
  <si>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</si>
  <si>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</si>
  <si>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</si>
  <si>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</si>
  <si>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</si>
  <si>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</si>
  <si>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</si>
  <si>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</si>
  <si>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</si>
  <si>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</si>
  <si>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</si>
  <si>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</si>
  <si>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</si>
  <si>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</si>
  <si>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</si>
  <si>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</si>
  <si>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</si>
  <si>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</si>
  <si>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</si>
  <si>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</si>
  <si>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</si>
  <si>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</si>
  <si>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</si>
  <si>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</si>
  <si>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</si>
  <si>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</si>
  <si>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</si>
  <si>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</si>
  <si>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</si>
  <si>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</si>
  <si>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</si>
  <si>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</si>
  <si>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</si>
  <si>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</si>
  <si>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</si>
  <si>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</si>
  <si>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</si>
  <si>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</si>
  <si>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</si>
  <si>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</si>
  <si>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</si>
  <si>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</si>
  <si>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</si>
  <si>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</si>
  <si>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</si>
  <si>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</si>
  <si>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</si>
  <si>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</si>
  <si>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</si>
  <si>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</si>
  <si>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</si>
  <si>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</si>
  <si>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</si>
  <si>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</si>
  <si>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</si>
  <si>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</si>
  <si>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</si>
  <si>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</si>
  <si>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</si>
  <si>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</si>
  <si>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</si>
  <si>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</si>
  <si>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</si>
  <si>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</si>
  <si>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</si>
  <si>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</si>
  <si>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</si>
  <si>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</si>
  <si>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</si>
  <si>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</si>
  <si>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</si>
  <si>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</si>
  <si>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</si>
  <si>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</si>
  <si>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</si>
  <si>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</si>
  <si>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</si>
  <si>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</si>
  <si>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</si>
  <si>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</si>
  <si>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</si>
  <si>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</si>
  <si>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</si>
  <si>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</si>
  <si>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</si>
  <si>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</si>
  <si>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</si>
  <si>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</si>
  <si>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</si>
  <si>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</si>
  <si>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</si>
  <si>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</si>
  <si>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</si>
  <si>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</si>
  <si>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</si>
  <si>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</si>
  <si>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</si>
  <si>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</si>
  <si>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</si>
  <si>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</si>
  <si>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</si>
  <si>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</si>
  <si>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</si>
  <si>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</si>
  <si>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</si>
  <si>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</si>
  <si>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</si>
  <si>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</si>
  <si>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</si>
  <si>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</si>
  <si>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</si>
  <si>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</si>
  <si>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</si>
  <si>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</si>
  <si>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</si>
  <si>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</si>
  <si>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</si>
  <si>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</si>
  <si>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</si>
  <si>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</si>
  <si>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</si>
  <si>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</si>
  <si>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</si>
  <si>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</si>
  <si>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</si>
  <si>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</si>
  <si>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</si>
  <si>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</si>
  <si>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</si>
  <si>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</si>
  <si>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</si>
  <si>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</si>
  <si>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</si>
  <si>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</si>
  <si>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</si>
  <si>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</si>
  <si>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</si>
  <si>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</si>
  <si>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</si>
  <si>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</si>
  <si>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</si>
  <si>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</si>
  <si>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</si>
  <si>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</si>
  <si>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</si>
  <si>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</si>
  <si>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</si>
  <si>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</si>
  <si>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</si>
  <si>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</si>
  <si>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</si>
  <si>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</si>
  <si>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</si>
  <si>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</si>
  <si>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</si>
  <si>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</si>
  <si>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</si>
  <si>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</si>
  <si>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</si>
  <si>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</si>
  <si>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</si>
  <si>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</si>
  <si>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</si>
  <si>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</si>
  <si>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</si>
  <si>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</si>
  <si>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</si>
  <si>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</si>
  <si>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</si>
  <si>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</si>
  <si>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</si>
  <si>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</si>
  <si>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</si>
  <si>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</si>
  <si>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</si>
  <si>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</si>
  <si>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</si>
  <si>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</si>
  <si>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</si>
  <si>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</si>
  <si>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</si>
  <si>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</si>
  <si>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</si>
  <si>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</si>
  <si>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</si>
  <si>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</si>
  <si>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</si>
  <si>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</si>
  <si>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</si>
  <si>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</si>
  <si>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</si>
  <si>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</si>
  <si>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</si>
  <si>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</si>
  <si>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</si>
  <si>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</si>
  <si>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</si>
  <si>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</si>
  <si>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</si>
  <si>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</si>
  <si>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</si>
  <si>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</si>
  <si>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</si>
  <si>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</si>
  <si>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</si>
  <si>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</si>
  <si>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</si>
  <si>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</si>
  <si>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</si>
  <si>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</si>
  <si>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</si>
  <si>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</si>
  <si>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</si>
  <si>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</si>
  <si>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</si>
  <si>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</si>
  <si>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</si>
  <si>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</si>
  <si>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</si>
  <si>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</si>
  <si>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</si>
  <si>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</si>
  <si>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</si>
  <si>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</si>
  <si>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</si>
  <si>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</si>
  <si>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</si>
  <si>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</si>
  <si>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</si>
  <si>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</si>
  <si>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</si>
  <si>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</si>
  <si>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</si>
  <si>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</si>
  <si>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</si>
  <si>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</si>
  <si>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</si>
  <si>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</si>
  <si>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</si>
  <si>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</si>
  <si>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</si>
  <si>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</si>
  <si>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</si>
  <si>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</si>
  <si>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</si>
  <si>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</si>
  <si>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</si>
  <si>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</si>
  <si>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</si>
  <si>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</si>
  <si>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</si>
  <si>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</si>
  <si>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</si>
  <si>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</si>
  <si>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</si>
  <si>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</si>
  <si>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</si>
  <si>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</si>
  <si>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</si>
  <si>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</si>
  <si>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</si>
  <si>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</si>
  <si>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</si>
  <si>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</si>
  <si>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</si>
  <si>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</si>
  <si>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</si>
  <si>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</si>
  <si>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</si>
  <si>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</si>
  <si>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</si>
  <si>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</si>
  <si>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</si>
  <si>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</si>
  <si>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</si>
  <si>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</si>
  <si>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</si>
  <si>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</si>
  <si>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</si>
  <si>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</si>
  <si>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</si>
  <si>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</si>
  <si>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</si>
  <si>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</si>
  <si>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</si>
  <si>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</si>
  <si>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</si>
  <si>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</si>
  <si>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</si>
  <si>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</si>
  <si>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</si>
  <si>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</si>
  <si>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</si>
  <si>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</si>
  <si>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</si>
  <si>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</si>
  <si>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</si>
  <si>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</si>
  <si>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</si>
  <si>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</si>
  <si>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</si>
  <si>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</si>
  <si>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</si>
  <si>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</si>
  <si>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</si>
  <si>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</si>
  <si>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</si>
  <si>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</si>
  <si>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</si>
  <si>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</si>
  <si>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</si>
  <si>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</si>
  <si>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</si>
  <si>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</si>
  <si>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</si>
  <si>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</si>
  <si>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</si>
  <si>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</si>
  <si>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</si>
  <si>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</si>
  <si>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</si>
  <si>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</si>
  <si>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</si>
  <si>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</si>
  <si>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</si>
  <si>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</si>
  <si>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</si>
  <si>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</si>
  <si>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</si>
  <si>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</si>
  <si>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</si>
  <si>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</si>
  <si>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</si>
  <si>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</si>
  <si>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</si>
  <si>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</si>
  <si>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</si>
  <si>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</si>
  <si>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</si>
  <si>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</si>
  <si>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</si>
  <si>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</si>
  <si>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</si>
  <si>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</si>
  <si>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</si>
  <si>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</si>
  <si>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</si>
  <si>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</si>
  <si>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</si>
  <si>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</si>
  <si>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</si>
  <si>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</si>
  <si>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</si>
  <si>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</si>
  <si>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</si>
  <si>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</si>
  <si>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</si>
  <si>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</si>
  <si>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</si>
  <si>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</si>
  <si>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</si>
  <si>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</si>
  <si>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</si>
  <si>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</si>
  <si>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</si>
  <si>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</si>
  <si>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</si>
  <si>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</si>
  <si>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</si>
  <si>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</si>
  <si>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</si>
  <si>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</si>
  <si>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</si>
  <si>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</si>
  <si>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</si>
  <si>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</si>
  <si>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</si>
  <si>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</si>
  <si>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</si>
  <si>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</si>
  <si>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</si>
  <si>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</si>
  <si>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</si>
  <si>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</si>
  <si>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</si>
  <si>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</si>
  <si>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</si>
  <si>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</si>
  <si>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</si>
  <si>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</si>
  <si>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</si>
  <si>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</si>
  <si>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</si>
  <si>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</si>
  <si>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</si>
  <si>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</si>
  <si>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</si>
  <si>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</si>
  <si>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</si>
  <si>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</si>
  <si>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</si>
  <si>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</si>
  <si>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</si>
  <si>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</si>
  <si>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</si>
  <si>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</si>
  <si>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</si>
  <si>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</si>
  <si>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</si>
  <si>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</si>
  <si>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</si>
  <si>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</si>
  <si>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</si>
  <si>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</si>
  <si>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</si>
  <si>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</si>
  <si>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</si>
  <si>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</si>
  <si>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</si>
  <si>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</si>
  <si>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</si>
  <si>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</si>
  <si>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</si>
  <si>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</si>
  <si>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</si>
  <si>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</si>
  <si>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</si>
  <si>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</si>
  <si>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</si>
  <si>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</si>
  <si>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</si>
  <si>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</si>
  <si>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</si>
  <si>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</si>
  <si>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</si>
  <si>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</si>
  <si>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</si>
  <si>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</si>
  <si>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</si>
  <si>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</si>
  <si>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</si>
  <si>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</si>
  <si>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</si>
  <si>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</si>
  <si>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</si>
  <si>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</si>
  <si>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</si>
  <si>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</si>
  <si>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</si>
  <si>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</si>
  <si>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</si>
  <si>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</si>
  <si>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</si>
  <si>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</si>
  <si>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</si>
  <si>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</si>
  <si>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</si>
  <si>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</si>
  <si>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</si>
  <si>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</si>
  <si>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</si>
  <si>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</si>
  <si>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</si>
  <si>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</si>
  <si>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</si>
  <si>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</si>
  <si>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</si>
  <si>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</si>
  <si>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</si>
  <si>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</si>
  <si>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</si>
  <si>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</si>
  <si>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</si>
  <si>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</si>
  <si>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</si>
  <si>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</si>
  <si>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</si>
  <si>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</si>
  <si>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</si>
  <si>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</si>
  <si>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</si>
  <si>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</si>
  <si>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</si>
  <si>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</si>
  <si>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</si>
  <si>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</si>
  <si>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</si>
  <si>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</si>
  <si>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</si>
  <si>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</si>
  <si>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</si>
  <si>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</si>
  <si>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</si>
  <si>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</si>
  <si>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</si>
  <si>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</si>
  <si>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</si>
  <si>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</si>
  <si>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</si>
  <si>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</si>
  <si>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</si>
  <si>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</si>
  <si>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</si>
  <si>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</si>
  <si>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</si>
  <si>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</si>
  <si>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</si>
  <si>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</si>
  <si>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</si>
  <si>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</si>
  <si>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</si>
  <si>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</si>
  <si>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</si>
  <si>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</si>
  <si>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</si>
  <si>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</si>
  <si>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</si>
  <si>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</si>
  <si>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</si>
  <si>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</si>
  <si>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</si>
  <si>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</si>
  <si>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</si>
  <si>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</si>
  <si>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</si>
  <si>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</si>
  <si>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</si>
  <si>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</si>
  <si>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</si>
  <si>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</si>
  <si>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</si>
  <si>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</si>
  <si>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</si>
  <si>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</si>
  <si>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</si>
  <si>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</si>
  <si>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</si>
  <si>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</si>
  <si>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</si>
  <si>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</si>
  <si>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</si>
  <si>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</si>
  <si>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</si>
  <si>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</si>
  <si>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</si>
  <si>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</si>
  <si>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</si>
  <si>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</si>
  <si>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</si>
  <si>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</si>
  <si>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</si>
  <si>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</si>
  <si>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</si>
  <si>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</si>
  <si>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</si>
  <si>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</si>
  <si>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</si>
  <si>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</si>
  <si>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</si>
  <si>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</si>
  <si>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</si>
  <si>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</si>
  <si>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</si>
  <si>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</si>
  <si>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</si>
  <si>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</si>
  <si>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</si>
  <si>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</si>
  <si>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</si>
  <si>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</si>
  <si>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</si>
  <si>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</si>
  <si>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</si>
  <si>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</si>
  <si>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</si>
  <si>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</si>
  <si>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</si>
  <si>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</si>
  <si>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</si>
  <si>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</si>
  <si>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</si>
  <si>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</si>
  <si>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</si>
  <si>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</si>
  <si>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</si>
  <si>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</si>
  <si>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</si>
  <si>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</si>
  <si>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</si>
  <si>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</si>
  <si>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</si>
  <si>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</si>
  <si>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</si>
  <si>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</si>
  <si>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</si>
  <si>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</si>
  <si>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</si>
  <si>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</si>
  <si>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</si>
  <si>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</si>
  <si>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</si>
  <si>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</si>
  <si>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</si>
  <si>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</si>
  <si>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</si>
  <si>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</si>
  <si>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</si>
  <si>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</si>
  <si>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</si>
  <si>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</si>
  <si>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</si>
  <si>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</si>
  <si>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</si>
  <si>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</si>
  <si>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</si>
  <si>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</si>
  <si>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</si>
  <si>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</si>
  <si>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</si>
  <si>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</si>
  <si>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</si>
  <si>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</si>
  <si>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</si>
  <si>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</si>
  <si>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</si>
  <si>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</si>
  <si>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</si>
  <si>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</si>
  <si>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</si>
  <si>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</si>
  <si>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</si>
  <si>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</si>
  <si>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</si>
  <si>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</si>
  <si>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</si>
  <si>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</si>
  <si>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</si>
  <si>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</si>
  <si>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</si>
  <si>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</si>
  <si>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</si>
  <si>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</si>
  <si>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</si>
  <si>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</si>
  <si>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</si>
  <si>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</si>
  <si>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</si>
  <si>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</si>
  <si>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</si>
  <si>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</si>
  <si>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</si>
  <si>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</si>
  <si>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</si>
  <si>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</si>
  <si>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</si>
  <si>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</si>
  <si>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</si>
  <si>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</si>
  <si>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</si>
  <si>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</si>
  <si>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</si>
  <si>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</si>
  <si>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</si>
  <si>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</si>
  <si>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</si>
  <si>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</si>
  <si>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</si>
  <si>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</si>
  <si>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</si>
  <si>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</si>
  <si>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</si>
  <si>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</si>
  <si>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</si>
  <si>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</si>
  <si>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</si>
  <si>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</si>
  <si>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</si>
  <si>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</si>
  <si>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</si>
  <si>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</si>
  <si>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</si>
  <si>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</si>
  <si>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</si>
  <si>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</si>
  <si>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</si>
  <si>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</si>
  <si>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</si>
  <si>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</si>
  <si>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</si>
  <si>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</si>
  <si>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</si>
  <si>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</si>
  <si>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</si>
  <si>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</si>
  <si>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</si>
  <si>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</si>
  <si>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</si>
  <si>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</si>
  <si>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</si>
  <si>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</si>
  <si>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</si>
  <si>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</si>
  <si>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</si>
  <si>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</si>
  <si>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</si>
  <si>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</si>
  <si>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</si>
  <si>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</si>
  <si>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</si>
  <si>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</si>
  <si>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</si>
  <si>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</si>
  <si>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</si>
  <si>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</si>
  <si>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</si>
  <si>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</si>
  <si>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</si>
  <si>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</si>
  <si>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</si>
  <si>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</si>
  <si>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</si>
  <si>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</si>
  <si>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</si>
  <si>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</si>
  <si>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</si>
  <si>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</si>
  <si>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</si>
  <si>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</si>
  <si>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</si>
  <si>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</si>
  <si>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</si>
  <si>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</si>
  <si>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</si>
  <si>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</si>
  <si>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</si>
  <si>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</si>
  <si>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</si>
  <si>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</si>
  <si>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</si>
  <si>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</si>
  <si>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</si>
  <si>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</si>
  <si>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</si>
  <si>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</si>
  <si>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</si>
  <si>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</si>
  <si>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</si>
  <si>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</si>
  <si>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</si>
  <si>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</si>
  <si>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</si>
  <si>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</si>
  <si>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</si>
  <si>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</si>
  <si>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</si>
  <si>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</si>
  <si>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</si>
  <si>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</si>
  <si>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</si>
  <si>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</si>
  <si>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</si>
  <si>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</si>
  <si>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</si>
  <si>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</si>
  <si>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</si>
  <si>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</si>
  <si>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</si>
  <si>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</si>
  <si>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</si>
  <si>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</si>
  <si>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</si>
  <si>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</si>
  <si>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</si>
  <si>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</si>
  <si>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</si>
  <si>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</si>
  <si>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</si>
  <si>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</si>
  <si>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</si>
  <si>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</si>
  <si>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</si>
  <si>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</si>
  <si>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</si>
  <si>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</si>
  <si>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</si>
  <si>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</si>
  <si>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</si>
  <si>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</si>
  <si>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</si>
  <si>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</si>
  <si>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</si>
  <si>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</si>
  <si>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</si>
  <si>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</si>
  <si>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</si>
  <si>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</si>
  <si>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</si>
  <si>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</si>
  <si>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</si>
  <si>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</si>
  <si>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</si>
  <si>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</si>
  <si>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</si>
  <si>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</si>
  <si>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</si>
  <si>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</si>
  <si>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</si>
  <si>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</si>
  <si>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</si>
  <si>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</si>
  <si>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</si>
  <si>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</si>
  <si>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</si>
  <si>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</si>
  <si>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</si>
  <si>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</si>
  <si>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</si>
  <si>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</si>
  <si>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</si>
  <si>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</si>
  <si>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</si>
  <si>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</si>
  <si>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</si>
  <si>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</si>
  <si>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</si>
  <si>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</si>
  <si>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</si>
  <si>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</si>
  <si>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</si>
  <si>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</si>
  <si>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</si>
  <si>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</si>
  <si>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</si>
  <si>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</si>
  <si>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</si>
  <si>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</si>
  <si>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</si>
  <si>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</si>
  <si>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</si>
  <si>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</si>
  <si>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</si>
  <si>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</si>
  <si>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</si>
  <si>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</si>
  <si>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</si>
  <si>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</si>
  <si>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</si>
  <si>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</si>
  <si>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</si>
  <si>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</si>
  <si>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</si>
  <si>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</si>
  <si>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</si>
  <si>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</si>
  <si>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</si>
  <si>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</si>
  <si>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</si>
  <si>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</si>
  <si>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</si>
  <si>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</si>
  <si>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</si>
  <si>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</si>
  <si>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</si>
  <si>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</si>
  <si>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</si>
  <si>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</si>
  <si>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</si>
  <si>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</si>
  <si>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</si>
  <si>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</si>
  <si>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</si>
  <si>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</si>
  <si>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</si>
  <si>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</si>
  <si>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</si>
  <si>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</si>
  <si>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</si>
  <si>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</si>
  <si>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</si>
  <si>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</si>
  <si>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</si>
  <si>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</si>
  <si>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</si>
  <si>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</si>
  <si>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</si>
  <si>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</si>
  <si>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</si>
  <si>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</si>
  <si>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</si>
  <si>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</si>
  <si>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</si>
  <si>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</si>
  <si>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</si>
  <si>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</si>
  <si>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</si>
  <si>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</si>
  <si>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</si>
  <si>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</si>
  <si>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</si>
  <si>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</si>
  <si>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</si>
  <si>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</si>
  <si>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</si>
  <si>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</si>
  <si>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</si>
  <si>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</si>
  <si>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</si>
  <si>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</si>
  <si>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</si>
  <si>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</si>
  <si>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</si>
  <si>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</si>
  <si>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</si>
  <si>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</si>
  <si>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</si>
  <si>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</si>
  <si>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</si>
  <si>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</si>
  <si>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</si>
  <si>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</si>
  <si>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</si>
  <si>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</si>
  <si>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</si>
  <si>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</si>
  <si>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</si>
  <si>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</si>
  <si>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</si>
  <si>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</si>
  <si>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</si>
  <si>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</si>
  <si>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</si>
  <si>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</si>
  <si>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</si>
  <si>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</si>
  <si>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</si>
  <si>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</si>
  <si>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</si>
  <si>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</si>
  <si>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</si>
  <si>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</si>
  <si>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</si>
  <si>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</si>
  <si>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</si>
  <si>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</si>
  <si>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</si>
  <si>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</si>
  <si>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</si>
  <si>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</si>
  <si>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</si>
  <si>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</si>
  <si>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</si>
  <si>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</si>
  <si>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</si>
  <si>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</si>
  <si>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</si>
  <si>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</si>
  <si>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</si>
  <si>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</si>
  <si>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</si>
  <si>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</si>
  <si>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</si>
  <si>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</si>
  <si>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</si>
  <si>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</si>
  <si>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</si>
  <si>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</si>
  <si>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</si>
  <si>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</si>
  <si>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</si>
  <si>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</si>
  <si>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</si>
  <si>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</si>
  <si>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</si>
  <si>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</si>
  <si>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</si>
  <si>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</si>
  <si>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</si>
  <si>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</si>
  <si>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</si>
  <si>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</si>
  <si>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</si>
  <si>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</si>
  <si>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</si>
  <si>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</si>
  <si>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</si>
  <si>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</si>
  <si>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</si>
  <si>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</si>
  <si>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</si>
  <si>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</si>
  <si>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</si>
  <si>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</si>
  <si>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</si>
  <si>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</si>
  <si>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</si>
  <si>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</si>
  <si>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</si>
  <si>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</si>
  <si>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</si>
  <si>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</si>
  <si>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</si>
  <si>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</si>
  <si>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</si>
  <si>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</si>
  <si>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</si>
  <si>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</si>
  <si>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</si>
  <si>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</si>
  <si>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</si>
  <si>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</si>
  <si>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</si>
  <si>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</si>
  <si>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</si>
  <si>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</si>
  <si>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</si>
  <si>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</si>
  <si>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</si>
  <si>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</si>
  <si>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</si>
  <si>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</si>
  <si>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</si>
  <si>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</si>
  <si>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</si>
  <si>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</si>
  <si>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</si>
  <si>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</si>
  <si>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</si>
  <si>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</si>
  <si>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</si>
  <si>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</si>
  <si>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</si>
  <si>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</si>
  <si>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</si>
  <si>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</si>
  <si>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</si>
  <si>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</si>
  <si>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</si>
  <si>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</si>
  <si>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</si>
  <si>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</si>
  <si>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</si>
  <si>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</si>
  <si>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</si>
  <si>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</si>
  <si>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</si>
  <si>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</si>
  <si>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</si>
  <si>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</si>
  <si>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</si>
  <si>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</si>
  <si>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</si>
  <si>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</si>
  <si>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</si>
  <si>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</si>
  <si>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</si>
  <si>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</si>
  <si>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</si>
  <si>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</si>
  <si>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</si>
  <si>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</si>
  <si>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</si>
  <si>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</si>
  <si>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</si>
  <si>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</si>
  <si>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</si>
  <si>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</si>
  <si>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</si>
  <si>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</si>
  <si>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</si>
  <si>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</si>
  <si>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</si>
  <si>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</si>
  <si>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</si>
  <si>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</si>
  <si>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</si>
  <si>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</si>
  <si>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</si>
  <si>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</si>
  <si>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</si>
  <si>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</si>
  <si>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</si>
  <si>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</si>
  <si>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</si>
  <si>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</si>
  <si>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</si>
  <si>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</si>
  <si>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</si>
  <si>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</si>
  <si>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</si>
  <si>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</si>
  <si>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</si>
  <si>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</si>
  <si>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</si>
  <si>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</si>
  <si>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</si>
  <si>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</si>
  <si>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</si>
  <si>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</si>
  <si>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</si>
  <si>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</si>
  <si>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</si>
  <si>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</si>
  <si>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</si>
  <si>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</si>
  <si>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</si>
  <si>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</si>
  <si>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</si>
  <si>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</si>
  <si>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</si>
  <si>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</si>
  <si>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</si>
  <si>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</si>
  <si>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</si>
  <si>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</si>
  <si>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</si>
  <si>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</si>
  <si>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</si>
  <si>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</si>
  <si>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</si>
  <si>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</si>
  <si>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</si>
  <si>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</si>
  <si>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</si>
  <si>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</si>
  <si>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</si>
  <si>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</si>
  <si>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</si>
  <si>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</si>
  <si>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</si>
  <si>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</si>
  <si>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</si>
  <si>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</si>
  <si>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</si>
  <si>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</si>
  <si>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</si>
  <si>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</si>
  <si>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</si>
  <si>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</si>
  <si>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</si>
  <si>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</si>
  <si>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</si>
  <si>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</si>
  <si>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</si>
  <si>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</si>
  <si>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</si>
  <si>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</si>
  <si>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</si>
  <si>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</si>
  <si>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</si>
  <si>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</si>
  <si>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</si>
  <si>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</si>
  <si>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</si>
  <si>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</si>
  <si>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</si>
  <si>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</si>
  <si>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</si>
  <si>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</si>
  <si>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</si>
  <si>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</si>
  <si>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</si>
  <si>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</si>
  <si>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</si>
  <si>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</si>
  <si>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</si>
  <si>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</si>
  <si>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</si>
  <si>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</si>
  <si>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</si>
  <si>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</si>
  <si>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</si>
  <si>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</si>
  <si>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</si>
  <si>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</si>
  <si>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</si>
  <si>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</si>
  <si>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</si>
  <si>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</si>
  <si>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</si>
  <si>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</si>
  <si>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</si>
  <si>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</si>
  <si>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</si>
  <si>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</si>
  <si>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</si>
  <si>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</si>
  <si>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</si>
  <si>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</si>
  <si>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</si>
  <si>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</si>
  <si>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</si>
  <si>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</si>
  <si>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</si>
  <si>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</si>
  <si>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</si>
  <si>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</si>
  <si>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</si>
  <si>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</si>
  <si>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</si>
  <si>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</si>
  <si>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</si>
  <si>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</si>
  <si>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</si>
  <si>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</si>
  <si>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</si>
  <si>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</si>
  <si>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</si>
  <si>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</si>
  <si>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</si>
  <si>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</si>
  <si>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</si>
  <si>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</si>
  <si>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</si>
  <si>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</si>
  <si>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</si>
  <si>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</si>
  <si>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</si>
  <si>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</si>
  <si>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</si>
  <si>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</si>
  <si>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</si>
  <si>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</si>
  <si>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</si>
  <si>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</si>
  <si>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</si>
  <si>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</si>
  <si>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</si>
  <si>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</si>
  <si>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</si>
  <si>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</si>
  <si>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</si>
  <si>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</si>
  <si>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</si>
  <si>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</si>
  <si>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</si>
  <si>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</si>
  <si>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</si>
  <si>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</si>
  <si>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</si>
  <si>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</si>
  <si>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</si>
  <si>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</si>
  <si>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</si>
  <si>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</si>
  <si>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</si>
  <si>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</si>
  <si>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</si>
  <si>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</si>
  <si>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</si>
  <si>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</si>
  <si>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</si>
  <si>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</si>
  <si>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</si>
  <si>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</si>
  <si>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</si>
  <si>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</si>
  <si>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</si>
  <si>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</si>
  <si>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</si>
  <si>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</si>
  <si>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</si>
  <si>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</si>
  <si>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</si>
  <si>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</si>
  <si>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</si>
  <si>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</si>
  <si>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</si>
  <si>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</si>
  <si>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</si>
  <si>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</si>
  <si>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</si>
  <si>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</si>
  <si>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</si>
  <si>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</si>
  <si>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</si>
  <si>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</si>
  <si>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</si>
  <si>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</si>
  <si>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</si>
  <si>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</si>
  <si>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</si>
  <si>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</si>
  <si>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</si>
  <si>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</si>
  <si>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</si>
  <si>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</si>
  <si>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</si>
  <si>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</si>
  <si>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</si>
  <si>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</si>
  <si>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</si>
  <si>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</si>
  <si>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</si>
  <si>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</si>
  <si>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</si>
  <si>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</si>
  <si>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</si>
  <si>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</si>
  <si>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</si>
  <si>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</si>
  <si>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</si>
  <si>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</si>
  <si>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</si>
  <si>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</si>
  <si>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</si>
  <si>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</si>
  <si>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</si>
  <si>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</si>
  <si>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</si>
  <si>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</si>
  <si>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</si>
  <si>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</si>
  <si>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</si>
  <si>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</si>
  <si>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</si>
  <si>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</si>
  <si>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</si>
  <si>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</si>
  <si>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</si>
  <si>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</si>
  <si>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</si>
  <si>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</si>
  <si>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</si>
  <si>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</si>
  <si>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</si>
  <si>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</si>
  <si>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</si>
  <si>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</si>
  <si>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</si>
  <si>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</si>
  <si>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</si>
  <si>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</si>
  <si>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</si>
  <si>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</si>
  <si>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</si>
  <si>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</si>
  <si>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</si>
  <si>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</si>
  <si>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</si>
  <si>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</si>
  <si>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</si>
  <si>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</si>
  <si>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</si>
  <si>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</si>
  <si>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</si>
  <si>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</si>
  <si>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</si>
  <si>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</si>
  <si>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</si>
  <si>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</si>
  <si>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</si>
  <si>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</si>
  <si>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</si>
  <si>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</si>
  <si>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</si>
  <si>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</si>
  <si>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</si>
  <si>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</si>
  <si>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</si>
  <si>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</si>
  <si>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</si>
  <si>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</si>
  <si>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</si>
  <si>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</si>
  <si>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</si>
  <si>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</si>
  <si>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</si>
  <si>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</si>
  <si>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</si>
  <si>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</si>
  <si>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</si>
  <si>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</si>
  <si>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</si>
  <si>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</si>
  <si>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</si>
  <si>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</si>
  <si>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</si>
  <si>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</si>
  <si>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</si>
  <si>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</si>
  <si>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</si>
  <si>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</si>
  <si>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</si>
  <si>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</si>
  <si>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</si>
  <si>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</si>
  <si>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</si>
  <si>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</si>
  <si>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</si>
  <si>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</si>
  <si>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</si>
  <si>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</si>
  <si>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</si>
  <si>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</si>
  <si>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</si>
  <si>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</si>
  <si>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</si>
  <si>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</si>
  <si>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</si>
  <si>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</si>
  <si>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</si>
  <si>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</si>
  <si>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</si>
  <si>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</si>
  <si>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</si>
  <si>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</si>
  <si>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</si>
  <si>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</si>
  <si>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</si>
  <si>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</si>
  <si>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</si>
  <si>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</si>
  <si>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</si>
  <si>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</si>
  <si>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</si>
  <si>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</si>
  <si>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</si>
  <si>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</si>
  <si>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</si>
  <si>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</si>
  <si>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</si>
  <si>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</si>
  <si>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</si>
  <si>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</si>
  <si>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</si>
  <si>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</si>
  <si>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</si>
  <si>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</si>
  <si>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</si>
  <si>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</si>
  <si>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</si>
  <si>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</si>
  <si>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</si>
  <si>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</si>
  <si>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</si>
  <si>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</si>
  <si>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</si>
  <si>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</si>
  <si>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</si>
  <si>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</si>
  <si>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</si>
  <si>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</si>
  <si>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</si>
  <si>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</si>
  <si>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</si>
  <si>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</si>
  <si>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</si>
  <si>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</si>
  <si>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</si>
  <si>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</si>
  <si>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</si>
  <si>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</si>
  <si>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</si>
  <si>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</si>
  <si>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</si>
  <si>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</si>
  <si>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</si>
  <si>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</si>
  <si>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</si>
  <si>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</si>
  <si>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</si>
  <si>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</si>
  <si>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</si>
  <si>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</si>
  <si>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</si>
  <si>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</si>
  <si>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</si>
  <si>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</si>
  <si>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</si>
  <si>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</si>
  <si>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</si>
  <si>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</si>
  <si>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</si>
  <si>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</si>
  <si>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</si>
  <si>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</si>
  <si>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</si>
  <si>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</si>
  <si>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</si>
  <si>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</si>
  <si>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</si>
  <si>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</si>
  <si>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</si>
  <si>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</si>
  <si>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</si>
  <si>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</si>
  <si>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</si>
  <si>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</si>
  <si>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</si>
  <si>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</si>
  <si>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</si>
  <si>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</si>
  <si>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</si>
  <si>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</si>
  <si>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</si>
  <si>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</si>
  <si>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</si>
  <si>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</si>
  <si>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</si>
  <si>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</si>
  <si>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</si>
  <si>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</si>
  <si>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</si>
  <si>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</si>
  <si>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</si>
  <si>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</si>
  <si>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</si>
  <si>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</si>
  <si>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</si>
  <si>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</si>
  <si>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</si>
  <si>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</si>
  <si>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</si>
  <si>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</si>
  <si>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</si>
  <si>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</si>
  <si>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</si>
  <si>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</si>
  <si>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</si>
  <si>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</si>
  <si>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</si>
  <si>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</si>
  <si>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</si>
  <si>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</si>
  <si>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</si>
  <si>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</si>
  <si>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</si>
  <si>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</si>
  <si>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</si>
  <si>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</si>
  <si>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</si>
  <si>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</si>
  <si>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</si>
  <si>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</si>
  <si>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</si>
  <si>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</si>
  <si>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</si>
  <si>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</si>
  <si>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</si>
  <si>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</si>
  <si>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</si>
  <si>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</si>
  <si>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</si>
  <si>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</si>
  <si>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</si>
  <si>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</si>
  <si>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</si>
  <si>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</si>
  <si>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</si>
  <si>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</si>
  <si>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</si>
  <si>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</si>
  <si>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</si>
  <si>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</si>
  <si>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</si>
  <si>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</si>
  <si>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</si>
  <si>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</si>
  <si>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</si>
  <si>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</si>
  <si>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</si>
  <si>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</si>
  <si>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</si>
  <si>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</si>
  <si>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</si>
  <si>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</si>
  <si>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</si>
  <si>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</si>
  <si>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</si>
  <si>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</si>
  <si>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</si>
  <si>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</si>
  <si>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</si>
  <si>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</si>
  <si>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</si>
  <si>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</si>
  <si>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</si>
  <si>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</si>
  <si>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</si>
  <si>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</si>
  <si>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</si>
  <si>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</si>
  <si>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</si>
  <si>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</si>
  <si>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</si>
  <si>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</si>
  <si>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</si>
  <si>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</si>
  <si>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</si>
  <si>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</si>
  <si>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</si>
  <si>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</si>
  <si>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</si>
  <si>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</si>
  <si>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</si>
  <si>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</si>
  <si>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</si>
  <si>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</si>
  <si>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</si>
  <si>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</si>
  <si>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</si>
  <si>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</si>
  <si>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</si>
  <si>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</si>
  <si>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</si>
  <si>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</si>
  <si>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</si>
  <si>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</si>
  <si>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</si>
  <si>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</si>
  <si>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</si>
  <si>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</si>
  <si>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</si>
  <si>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</si>
  <si>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</si>
  <si>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</si>
  <si>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</si>
  <si>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</si>
  <si>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</si>
  <si>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</si>
  <si>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</si>
  <si>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</si>
  <si>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</si>
  <si>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</si>
  <si>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</si>
  <si>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</si>
  <si>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</si>
  <si>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</si>
  <si>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</si>
  <si>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</si>
  <si>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</si>
  <si>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</si>
  <si>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</si>
  <si>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</si>
  <si>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</si>
  <si>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</si>
  <si>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</si>
  <si>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</si>
  <si>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</si>
  <si>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</si>
  <si>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</si>
  <si>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</si>
  <si>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</si>
  <si>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</si>
  <si>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</si>
  <si>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</si>
  <si>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</si>
  <si>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</si>
  <si>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</si>
  <si>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</si>
  <si>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</si>
  <si>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</si>
  <si>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</si>
  <si>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</si>
  <si>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</si>
  <si>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</si>
  <si>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</si>
  <si>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</si>
  <si>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</si>
  <si>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</si>
  <si>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</si>
  <si>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</si>
  <si>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</si>
  <si>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</si>
  <si>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</si>
  <si>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</si>
  <si>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</si>
  <si>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</si>
  <si>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</si>
  <si>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</si>
  <si>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</si>
  <si>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</si>
  <si>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</si>
  <si>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</si>
  <si>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</si>
  <si>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</si>
  <si>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</si>
  <si>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</si>
  <si>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</si>
  <si>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</si>
  <si>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</si>
  <si>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</si>
  <si>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</si>
  <si>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</si>
  <si>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</si>
  <si>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</si>
  <si>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</si>
  <si>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</si>
  <si>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</si>
  <si>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</si>
  <si>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</si>
  <si>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</si>
  <si>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</si>
  <si>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</si>
  <si>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</si>
  <si>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</si>
  <si>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</si>
  <si>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</si>
  <si>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</si>
  <si>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</si>
  <si>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</si>
  <si>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</si>
  <si>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</si>
  <si>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</si>
  <si>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</si>
  <si>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</si>
  <si>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</si>
  <si>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</si>
  <si>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</si>
  <si>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</si>
  <si>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</si>
  <si>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</si>
  <si>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</si>
  <si>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</si>
  <si>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</si>
  <si>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</si>
  <si>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</si>
  <si>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</si>
  <si>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</si>
  <si>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</si>
  <si>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</si>
  <si>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</si>
  <si>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</si>
  <si>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</si>
  <si>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</si>
  <si>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</si>
  <si>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</si>
  <si>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</si>
  <si>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</si>
  <si>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</si>
  <si>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</si>
  <si>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</si>
  <si>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</si>
  <si>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</si>
  <si>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</si>
  <si>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</si>
  <si>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</si>
  <si>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</si>
  <si>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</si>
  <si>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</si>
  <si>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</si>
  <si>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</si>
  <si>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</si>
  <si>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</si>
  <si>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</si>
  <si>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</si>
  <si>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</si>
  <si>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</si>
  <si>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</si>
  <si>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</si>
  <si>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</si>
  <si>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</si>
  <si>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</si>
  <si>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</si>
  <si>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</si>
  <si>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</si>
  <si>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</si>
  <si>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</si>
  <si>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</si>
  <si>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</si>
  <si>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</si>
  <si>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</si>
  <si>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</si>
  <si>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</si>
  <si>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</si>
  <si>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</si>
  <si>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</si>
  <si>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</si>
  <si>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</si>
  <si>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</si>
  <si>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</si>
  <si>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</si>
  <si>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</si>
  <si>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</si>
  <si>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</si>
  <si>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</si>
  <si>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</si>
  <si>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</si>
  <si>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</si>
  <si>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</si>
  <si>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</si>
  <si>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</si>
  <si>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</si>
  <si>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</si>
  <si>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</si>
  <si>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</si>
  <si>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</si>
  <si>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</si>
  <si>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</si>
  <si>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</si>
  <si>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</si>
  <si>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</si>
  <si>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</si>
  <si>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</si>
  <si>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</si>
  <si>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</si>
  <si>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</si>
  <si>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</si>
  <si>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</si>
  <si>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</si>
  <si>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</si>
  <si>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</si>
  <si>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</si>
  <si>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</si>
  <si>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</si>
  <si>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</si>
  <si>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</si>
  <si>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</si>
  <si>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</si>
  <si>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</si>
  <si>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</si>
  <si>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</si>
  <si>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</si>
  <si>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</si>
  <si>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</si>
  <si>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</si>
  <si>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</si>
  <si>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</si>
  <si>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</si>
  <si>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</si>
  <si>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</si>
  <si>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</si>
  <si>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</si>
  <si>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</si>
  <si>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</si>
  <si>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</si>
  <si>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</si>
  <si>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</si>
  <si>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</si>
  <si>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</si>
  <si>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</si>
  <si>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</si>
  <si>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</si>
  <si>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</si>
  <si>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</si>
  <si>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</si>
  <si>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</si>
  <si>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</si>
  <si>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</si>
  <si>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</si>
  <si>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</si>
  <si>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</si>
  <si>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</si>
  <si>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</si>
  <si>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</si>
  <si>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</si>
  <si>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</si>
  <si>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</si>
  <si>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</si>
  <si>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</si>
  <si>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</si>
  <si>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</si>
  <si>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</si>
  <si>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</si>
  <si>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</si>
  <si>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</si>
  <si>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</si>
  <si>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</si>
  <si>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</si>
  <si>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</si>
  <si>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</si>
  <si>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</si>
  <si>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</si>
  <si>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</si>
  <si>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</si>
  <si>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</si>
  <si>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</si>
  <si>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</si>
  <si>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</si>
  <si>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</si>
  <si>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</si>
  <si>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</si>
  <si>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</si>
  <si>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</si>
  <si>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</si>
  <si>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</si>
  <si>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</si>
  <si>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</si>
  <si>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</si>
  <si>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</si>
  <si>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</si>
  <si>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</si>
  <si>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</si>
  <si>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</si>
  <si>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</si>
  <si>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</si>
  <si>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</si>
  <si>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</si>
  <si>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</si>
  <si>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</si>
  <si>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</si>
  <si>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</si>
  <si>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</si>
  <si>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</si>
  <si>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</si>
  <si>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</si>
  <si>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</si>
  <si>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</si>
  <si>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</si>
  <si>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</si>
  <si>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</si>
  <si>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</si>
  <si>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</si>
  <si>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</si>
  <si>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</si>
  <si>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</si>
  <si>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</si>
  <si>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</si>
  <si>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</si>
  <si>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</si>
  <si>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</si>
  <si>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</si>
  <si>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</si>
  <si>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</si>
  <si>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</si>
  <si>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</si>
  <si>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</si>
  <si>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</si>
  <si>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</si>
  <si>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</si>
  <si>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</si>
  <si>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</si>
  <si>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</si>
  <si>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</si>
  <si>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</si>
  <si>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</si>
  <si>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</si>
  <si>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</si>
  <si>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</si>
  <si>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</si>
  <si>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</si>
  <si>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</si>
  <si>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</si>
  <si>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</si>
  <si>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</si>
  <si>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</si>
  <si>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</si>
  <si>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</si>
  <si>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</si>
  <si>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</si>
  <si>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</si>
  <si>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</si>
  <si>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</si>
  <si>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</si>
  <si>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</si>
  <si>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</si>
  <si>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</si>
  <si>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</si>
  <si>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</si>
  <si>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</si>
  <si>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</si>
  <si>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</si>
  <si>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</si>
  <si>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</si>
  <si>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</si>
  <si>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</si>
  <si>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</si>
  <si>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</si>
  <si>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</si>
  <si>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</si>
  <si>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</si>
  <si>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</si>
  <si>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</si>
  <si>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</si>
  <si>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</si>
  <si>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</si>
  <si>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</si>
  <si>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</si>
  <si>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</si>
  <si>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</si>
  <si>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</si>
  <si>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</si>
  <si>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</si>
  <si>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</si>
  <si>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</si>
  <si>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</si>
  <si>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</si>
  <si>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</si>
  <si>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</si>
  <si>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</si>
  <si>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</si>
  <si>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</si>
  <si>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</si>
  <si>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</si>
  <si>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</si>
  <si>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</si>
  <si>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</si>
  <si>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</si>
  <si>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</si>
  <si>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</si>
  <si>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</si>
  <si>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</si>
  <si>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</si>
  <si>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</si>
  <si>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</si>
  <si>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</si>
  <si>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</si>
  <si>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</si>
  <si>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</si>
  <si>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</si>
  <si>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</si>
  <si>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</si>
  <si>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</si>
  <si>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</si>
  <si>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</si>
  <si>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</si>
  <si>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</si>
  <si>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</si>
  <si>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</si>
  <si>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</si>
  <si>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</si>
  <si>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</si>
  <si>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</si>
  <si>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</si>
  <si>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</si>
  <si>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</si>
  <si>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</si>
  <si>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</si>
  <si>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</si>
  <si>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</si>
  <si>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</si>
  <si>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</si>
  <si>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</si>
  <si>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</si>
  <si>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</si>
  <si>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</si>
  <si>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</si>
  <si>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</si>
  <si>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</si>
  <si>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</si>
  <si>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</si>
  <si>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</si>
  <si>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</si>
  <si>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</si>
  <si>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</si>
  <si>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</si>
  <si>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</si>
  <si>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</si>
  <si>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</si>
  <si>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</si>
  <si>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</si>
  <si>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</si>
  <si>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</si>
  <si>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</si>
  <si>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</si>
  <si>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</si>
  <si>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</si>
  <si>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</si>
  <si>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</si>
  <si>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</si>
  <si>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</si>
  <si>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</si>
  <si>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</si>
  <si>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</si>
  <si>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</si>
  <si>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</si>
  <si>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</si>
  <si>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</si>
  <si>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</si>
  <si>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</si>
  <si>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</si>
  <si>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</si>
  <si>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</si>
  <si>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</si>
  <si>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</si>
  <si>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</si>
  <si>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</si>
  <si>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</si>
  <si>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</si>
  <si>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</si>
  <si>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</si>
  <si>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</si>
  <si>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</si>
  <si>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</si>
  <si>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</si>
  <si>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</si>
  <si>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</si>
  <si>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</si>
  <si>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</si>
  <si>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</si>
  <si>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</si>
  <si>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</si>
  <si>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</si>
  <si>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</si>
  <si>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</si>
  <si>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</si>
  <si>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</si>
  <si>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</si>
  <si>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</si>
  <si>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</si>
  <si>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</si>
  <si>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</si>
  <si>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</si>
  <si>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</si>
  <si>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</si>
  <si>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</si>
  <si>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</si>
  <si>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</si>
  <si>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</si>
  <si>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</si>
  <si>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</si>
  <si>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</si>
  <si>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</si>
  <si>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</si>
  <si>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</si>
  <si>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</si>
  <si>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</si>
  <si>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</si>
  <si>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</si>
  <si>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</si>
  <si>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</si>
  <si>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</si>
  <si>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</si>
  <si>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</si>
  <si>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</si>
  <si>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</si>
  <si>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</si>
  <si>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</si>
  <si>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</si>
  <si>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</si>
  <si>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</si>
  <si>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</si>
  <si>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</si>
  <si>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</si>
  <si>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</si>
  <si>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</si>
  <si>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</si>
  <si>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</si>
  <si>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</si>
  <si>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</si>
  <si>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</si>
  <si>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</si>
  <si>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</si>
  <si>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</si>
  <si>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</si>
  <si>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</si>
  <si>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</si>
  <si>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</si>
  <si>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</si>
  <si>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</si>
  <si>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</si>
  <si>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</si>
  <si>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</si>
  <si>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</si>
  <si>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</si>
  <si>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</si>
  <si>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</si>
  <si>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</si>
  <si>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</si>
  <si>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</si>
  <si>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</si>
  <si>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</si>
  <si>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</si>
  <si>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</si>
  <si>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</si>
  <si>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</si>
  <si>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</si>
  <si>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</si>
  <si>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</si>
  <si>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</si>
  <si>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</si>
  <si>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</si>
  <si>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</si>
  <si>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</si>
  <si>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</si>
  <si>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</si>
  <si>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</si>
  <si>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</si>
  <si>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</si>
  <si>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</si>
  <si>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</si>
  <si>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</si>
  <si>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</si>
  <si>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</si>
  <si>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</si>
  <si>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</si>
  <si>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</si>
  <si>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</si>
  <si>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</si>
  <si>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</si>
  <si>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</si>
  <si>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</si>
  <si>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</si>
  <si>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</si>
  <si>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</si>
  <si>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</si>
  <si>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</si>
  <si>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</si>
  <si>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</si>
  <si>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</si>
  <si>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</si>
  <si>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</si>
  <si>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</si>
  <si>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</si>
  <si>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</si>
  <si>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</si>
  <si>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</si>
  <si>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</si>
  <si>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</si>
  <si>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</si>
  <si>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</si>
  <si>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</si>
  <si>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</si>
  <si>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</si>
  <si>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</si>
  <si>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</si>
  <si>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</si>
  <si>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</si>
  <si>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</si>
  <si>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</si>
  <si>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</si>
  <si>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</si>
  <si>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</si>
  <si>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</si>
  <si>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</si>
  <si>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</si>
  <si>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</si>
  <si>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</si>
  <si>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</si>
  <si>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</si>
  <si>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</si>
  <si>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</si>
  <si>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</si>
  <si>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</si>
  <si>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</si>
  <si>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</si>
  <si>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</si>
  <si>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</si>
  <si>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</si>
  <si>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</si>
  <si>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</si>
  <si>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</si>
  <si>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</si>
  <si>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</si>
  <si>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</si>
  <si>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</si>
  <si>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</si>
  <si>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</si>
  <si>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</si>
  <si>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</si>
  <si>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</si>
  <si>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</si>
  <si>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</si>
  <si>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</si>
  <si>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</si>
  <si>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</si>
  <si>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</si>
  <si>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</si>
  <si>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</si>
  <si>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</si>
  <si>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</si>
  <si>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</si>
  <si>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</si>
  <si>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</si>
  <si>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</si>
  <si>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</si>
  <si>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</si>
  <si>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</si>
  <si>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</si>
  <si>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</si>
  <si>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</si>
  <si>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</si>
  <si>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</si>
  <si>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</si>
  <si>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</si>
  <si>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</si>
  <si>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</si>
  <si>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</si>
  <si>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</si>
  <si>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</si>
  <si>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</si>
  <si>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</si>
  <si>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</si>
  <si>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</si>
  <si>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</si>
  <si>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</si>
  <si>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</si>
  <si>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</si>
  <si>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</si>
  <si>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</si>
  <si>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</si>
  <si>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</si>
  <si>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</si>
  <si>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</si>
  <si>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</si>
  <si>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</si>
  <si>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</si>
  <si>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</si>
  <si>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</si>
  <si>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</si>
  <si>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</si>
  <si>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</si>
  <si>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</si>
  <si>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</si>
  <si>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</si>
  <si>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</si>
  <si>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</si>
  <si>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</si>
  <si>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</si>
  <si>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</si>
  <si>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</si>
  <si>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</si>
  <si>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</si>
  <si>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</si>
  <si>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</si>
  <si>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</si>
  <si>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</si>
  <si>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</si>
  <si>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</si>
  <si>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</si>
  <si>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</si>
  <si>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</si>
  <si>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</si>
  <si>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</si>
  <si>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</si>
  <si>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</si>
  <si>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</si>
  <si>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</si>
  <si>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</si>
  <si>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</si>
  <si>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</si>
  <si>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</si>
  <si>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</si>
  <si>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</si>
  <si>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</si>
  <si>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</si>
  <si>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</si>
  <si>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</si>
  <si>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</si>
  <si>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</si>
  <si>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</si>
  <si>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</si>
  <si>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</si>
  <si>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</si>
  <si>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</si>
  <si>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</si>
  <si>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</si>
  <si>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</si>
  <si>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</si>
  <si>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</si>
  <si>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</si>
  <si>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</si>
  <si>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</si>
  <si>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</si>
  <si>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</si>
  <si>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</si>
  <si>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</si>
  <si>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</si>
  <si>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</si>
  <si>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</si>
  <si>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</si>
  <si>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</si>
  <si>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</si>
  <si>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</si>
  <si>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</si>
  <si>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</si>
  <si>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</si>
  <si>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</si>
  <si>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</si>
  <si>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</si>
  <si>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</si>
  <si>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</si>
  <si>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</si>
  <si>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</si>
  <si>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</si>
  <si>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</si>
  <si>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</si>
  <si>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</si>
  <si>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</si>
  <si>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</si>
  <si>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</si>
  <si>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</si>
  <si>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</si>
  <si>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</si>
  <si>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</si>
  <si>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</si>
  <si>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</si>
  <si>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</si>
  <si>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</si>
  <si>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</si>
  <si>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</si>
  <si>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</si>
  <si>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</si>
  <si>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</si>
  <si>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</si>
  <si>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</si>
  <si>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</si>
  <si>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</si>
  <si>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</si>
  <si>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</si>
  <si>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</si>
  <si>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</si>
  <si>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</si>
  <si>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</si>
  <si>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</si>
  <si>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</si>
  <si>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</si>
  <si>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</si>
  <si>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</si>
  <si>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</si>
  <si>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</si>
  <si>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</si>
  <si>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</si>
  <si>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</si>
  <si>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</si>
  <si>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</si>
  <si>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</si>
  <si>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</si>
  <si>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</si>
  <si>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</si>
  <si>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</si>
  <si>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</si>
  <si>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</si>
  <si>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</si>
  <si>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</si>
  <si>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</si>
  <si>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</si>
  <si>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</si>
  <si>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</si>
  <si>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</si>
  <si>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</si>
  <si>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</si>
  <si>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</si>
  <si>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</si>
  <si>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</si>
  <si>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</si>
  <si>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</si>
  <si>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</si>
  <si>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</si>
  <si>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</si>
  <si>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</si>
  <si>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</si>
  <si>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</si>
  <si>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</si>
  <si>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</si>
  <si>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</si>
  <si>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</si>
  <si>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</si>
  <si>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</si>
  <si>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</si>
  <si>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</si>
  <si>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</si>
  <si>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</si>
  <si>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</si>
  <si>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</si>
  <si>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</si>
  <si>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</si>
  <si>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</si>
  <si>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</si>
  <si>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</si>
  <si>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</si>
  <si>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</si>
  <si>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</si>
  <si>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</si>
  <si>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</si>
  <si>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</si>
  <si>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</si>
  <si>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</si>
  <si>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</si>
  <si>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</si>
  <si>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</si>
  <si>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</si>
  <si>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</si>
  <si>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</si>
  <si>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</si>
  <si>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</si>
  <si>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</si>
  <si>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</si>
  <si>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</si>
  <si>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</si>
  <si>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</si>
  <si>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</si>
  <si>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</si>
  <si>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</si>
  <si>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</si>
  <si>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</si>
  <si>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</si>
  <si>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</si>
  <si>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</si>
  <si>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</si>
  <si>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</si>
  <si>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</si>
  <si>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</si>
  <si>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</si>
  <si>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</si>
  <si>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</si>
  <si>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</si>
  <si>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</si>
  <si>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</si>
  <si>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</si>
  <si>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</si>
  <si>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</si>
  <si>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</si>
  <si>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</si>
  <si>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</si>
  <si>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</si>
  <si>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</si>
  <si>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</si>
  <si>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</si>
  <si>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</si>
  <si>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</si>
  <si>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</si>
  <si>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</si>
  <si>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</si>
  <si>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</si>
  <si>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</si>
  <si>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</si>
  <si>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</si>
  <si>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</si>
  <si>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</si>
  <si>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</si>
  <si>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</si>
  <si>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</si>
  <si>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</si>
  <si>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</si>
  <si>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</si>
  <si>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</si>
  <si>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</si>
  <si>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</si>
  <si>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</si>
  <si>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</si>
  <si>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</si>
  <si>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</si>
  <si>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</si>
  <si>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</si>
  <si>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</si>
  <si>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</si>
  <si>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</si>
  <si>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</si>
  <si>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</si>
  <si>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</si>
  <si>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</si>
  <si>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</si>
  <si>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</si>
  <si>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</si>
  <si>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</si>
  <si>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</si>
  <si>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</si>
  <si>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</si>
  <si>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</si>
  <si>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</si>
  <si>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</si>
  <si>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</si>
  <si>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</si>
  <si>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</si>
  <si>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</si>
  <si>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</si>
  <si>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</si>
  <si>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</si>
  <si>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</si>
  <si>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</si>
  <si>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</si>
  <si>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</si>
  <si>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</si>
  <si>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</si>
  <si>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</si>
  <si>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</si>
  <si>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</si>
  <si>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</si>
  <si>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</si>
  <si>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</si>
  <si>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</si>
  <si>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</si>
  <si>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</si>
  <si>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</si>
  <si>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</si>
  <si>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</si>
  <si>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</si>
  <si>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</si>
  <si>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</si>
  <si>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</si>
  <si>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</si>
  <si>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</si>
  <si>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</si>
  <si>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</si>
  <si>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</si>
  <si>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</si>
  <si>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</si>
  <si>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</si>
  <si>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</si>
  <si>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</si>
  <si>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</si>
  <si>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</si>
  <si>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</si>
  <si>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</si>
  <si>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</si>
  <si>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</si>
  <si>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</si>
  <si>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</si>
  <si>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</si>
  <si>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</si>
  <si>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</si>
  <si>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</si>
  <si>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</si>
  <si>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</si>
  <si>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</si>
  <si>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</si>
  <si>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</si>
  <si>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</si>
  <si>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</si>
  <si>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</si>
  <si>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</si>
  <si>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</si>
  <si>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</si>
  <si>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</si>
  <si>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</si>
  <si>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</si>
  <si>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</si>
  <si>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</si>
  <si>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</si>
  <si>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</si>
  <si>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</si>
  <si>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</si>
  <si>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</si>
  <si>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</si>
  <si>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</si>
  <si>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</si>
  <si>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</si>
  <si>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</si>
  <si>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</si>
  <si>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</si>
  <si>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</si>
  <si>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</si>
  <si>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</si>
  <si>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</si>
  <si>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</si>
  <si>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</si>
  <si>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</si>
  <si>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</si>
  <si>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</si>
  <si>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</si>
  <si>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</si>
  <si>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</si>
  <si>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</si>
  <si>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</si>
  <si>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</si>
  <si>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</si>
  <si>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49.- Tronco, otras partes no mencionadas anteriormente</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</si>
  <si>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</si>
  <si>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</si>
  <si>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</si>
  <si>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</si>
  <si>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</si>
  <si>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</si>
  <si>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</si>
  <si>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</si>
  <si>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</si>
  <si>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</si>
  <si>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</si>
  <si>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</si>
  <si>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</si>
  <si>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</si>
  <si>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</si>
  <si>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</si>
  <si>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</si>
  <si>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</si>
  <si>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</si>
  <si>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</si>
  <si>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</si>
  <si>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</si>
  <si>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</si>
  <si>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</si>
  <si>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</si>
  <si>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</si>
  <si>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</si>
  <si>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</si>
  <si>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</si>
  <si>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</si>
  <si>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</si>
  <si>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</si>
  <si>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</si>
  <si>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</si>
  <si>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</si>
  <si>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</si>
  <si>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</si>
  <si>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</si>
  <si>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</si>
  <si>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</si>
  <si>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</si>
  <si>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</si>
  <si>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</si>
  <si>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</si>
  <si>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</si>
  <si>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</si>
  <si>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</si>
  <si>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</si>
  <si>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</si>
  <si>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</si>
  <si>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</si>
  <si>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</si>
  <si>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</si>
  <si>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</si>
  <si>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</si>
  <si>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</si>
  <si>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</si>
  <si>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</si>
  <si>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</si>
  <si>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</si>
  <si>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</si>
  <si>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</si>
  <si>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</si>
  <si>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</si>
  <si>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</si>
  <si>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</si>
  <si>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</si>
  <si>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</si>
  <si>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</si>
  <si>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</si>
  <si>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</si>
  <si>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</si>
  <si>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</si>
  <si>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</si>
  <si>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</si>
  <si>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</si>
  <si>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</si>
  <si>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</si>
  <si>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</si>
  <si>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</si>
  <si>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</si>
  <si>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</si>
  <si>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</si>
  <si>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</si>
  <si>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</si>
  <si>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</si>
  <si>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</si>
  <si>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</si>
  <si>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</si>
  <si>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</si>
  <si>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</si>
  <si>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</si>
  <si>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</si>
  <si>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</si>
  <si>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</si>
  <si>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</si>
  <si>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</si>
  <si>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</si>
  <si>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</si>
  <si>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</si>
  <si>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</si>
  <si>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</si>
  <si>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</si>
  <si>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</si>
  <si>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</si>
  <si>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</si>
  <si>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</si>
  <si>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</si>
  <si>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</si>
  <si>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</si>
  <si>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</si>
  <si>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</si>
  <si>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</si>
  <si>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</si>
  <si>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</si>
  <si>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</si>
  <si>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</si>
  <si>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</si>
  <si>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</si>
  <si>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</si>
  <si>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</si>
  <si>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</si>
  <si>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</si>
  <si>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</si>
  <si>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</si>
  <si>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</si>
  <si>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</si>
  <si>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</si>
  <si>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</si>
  <si>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</si>
  <si>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</si>
  <si>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</si>
  <si>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</si>
  <si>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</si>
  <si>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</si>
  <si>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</si>
  <si>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</si>
  <si>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</si>
  <si>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</si>
  <si>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</si>
  <si>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</si>
  <si>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</si>
  <si>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</si>
  <si>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</si>
  <si>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</si>
  <si>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</si>
  <si>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</si>
  <si>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</si>
  <si>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</si>
  <si>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</si>
  <si>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</si>
  <si>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</si>
  <si>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</si>
  <si>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90.- Infartos, derrames cerebrales y otras patologías no traumáticas</t>
  </si>
  <si>
    <t>062.- Quemaduras químicas (corrosión)</t>
  </si>
  <si>
    <t>130.- Infartos, derrames cerebrales y otras patologías no traumáticas</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</si>
  <si>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</si>
  <si>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</si>
  <si>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</si>
  <si>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</si>
  <si>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</si>
  <si>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</si>
  <si>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</si>
  <si>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</si>
  <si>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</si>
  <si>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</si>
  <si>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</si>
  <si>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</si>
  <si>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</si>
  <si>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</si>
  <si>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</si>
  <si>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</si>
  <si>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</si>
  <si>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</si>
  <si>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</si>
  <si>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</si>
  <si>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</si>
  <si>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</si>
  <si>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</si>
  <si>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</si>
  <si>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</si>
  <si>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</si>
  <si>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29.- Otra actividad física específica conocida del grupo 20 pero no mencionada anteriormente</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</si>
  <si>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</si>
  <si>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</si>
  <si>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</si>
  <si>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</si>
  <si>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</si>
  <si>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</si>
  <si>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</si>
  <si>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</si>
  <si>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089.- Otros tipos de ahogamientos y asfixias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</si>
  <si>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</si>
  <si>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</si>
  <si>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</si>
  <si>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000.- Ninguna información</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</si>
  <si>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</si>
  <si>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</si>
  <si>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</si>
  <si>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</si>
  <si>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</si>
  <si>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12.- Contacto directo con la electricidad, recibir una descarga eléctrica en el cuerpo</t>
  </si>
  <si>
    <t>64.- Amputación, seccionamiento de un miembro, una mano o un dedo</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</si>
  <si>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</si>
  <si>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</si>
  <si>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</si>
  <si>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</si>
  <si>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</si>
  <si>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29.- Otra desviación conocida del grupo 20 pero no mencionada anteriormente</t>
  </si>
  <si>
    <t>85.- Presencia de la víctima o de una tercera persona que represente en sí misma un peligro para ella misma y, en su caso, para otros</t>
  </si>
  <si>
    <t>89.- Otra Desviación conocida del grupo 80 pero no mencionada anteriormente</t>
  </si>
  <si>
    <t>051.- Conmociones y lesiones intracraneales</t>
  </si>
  <si>
    <t>072.- Infecciones agudas</t>
  </si>
  <si>
    <t>092.- Elevados en mástiles, torres, plataformas suspendidas</t>
  </si>
  <si>
    <t>72.- Exposición a radiaciones, ruido, luz o presión</t>
  </si>
  <si>
    <t>73.- Trauma psíquico</t>
  </si>
  <si>
    <t>099.- Otros efectos del ruido, la vibración y la presión</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</si>
  <si>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</si>
  <si>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</si>
  <si>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</si>
  <si>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</si>
  <si>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</si>
  <si>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</si>
  <si>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</si>
  <si>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</si>
  <si>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</si>
  <si>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</si>
  <si>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</si>
  <si>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</si>
  <si>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</si>
  <si>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</si>
  <si>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</si>
  <si>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</si>
  <si>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</si>
  <si>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</si>
  <si>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</si>
  <si>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</si>
  <si>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32 Otras industrias manufactureras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</si>
  <si>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</si>
  <si>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</si>
  <si>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</si>
  <si>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</si>
  <si>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</si>
  <si>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</si>
  <si>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</si>
  <si>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</si>
  <si>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</si>
  <si>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</si>
  <si>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</si>
  <si>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</si>
  <si>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</si>
  <si>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</si>
  <si>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</si>
  <si>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72 Investigación y desarrollo</t>
  </si>
  <si>
    <t>77 Actividades de alquiler</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</si>
  <si>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</si>
  <si>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</si>
  <si>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</si>
  <si>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</si>
  <si>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</si>
  <si>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</si>
  <si>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</si>
  <si>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</si>
  <si>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</si>
  <si>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92 Actividades de juegos de azar y apuestas</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</si>
  <si>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</si>
  <si>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</si>
  <si>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</si>
  <si>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</si>
  <si>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</si>
  <si>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26 Fabricación de productos informáticos, electrónicos y ópticos</t>
  </si>
  <si>
    <t>37 Recogida y tratamiento de aguas residuales</t>
  </si>
  <si>
    <t>62 Programación, consultoría y otras actividades relacionadas con la informática</t>
  </si>
  <si>
    <t>64 Servicios financieros, excepto seguros y fondos de pensiones</t>
  </si>
  <si>
    <t>69 Actividades jurídicas y de contabilidad</t>
  </si>
  <si>
    <t>Q- Ocupaciones militares</t>
  </si>
  <si>
    <t>024.- Obras subterráneas</t>
  </si>
  <si>
    <t>089.- Otros Tipos de lugar conocidos del grupo 080, pero no mencionados anteriormente</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</si>
  <si>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</si>
  <si>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</si>
  <si>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</si>
  <si>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</si>
  <si>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44.- Lanzar, proyectar lejos</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</si>
  <si>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</si>
  <si>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</si>
  <si>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</si>
  <si>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</si>
  <si>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</si>
  <si>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</si>
  <si>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</si>
  <si>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</si>
  <si>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</si>
  <si>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11.- Problema eléctrico causado por fallo en la instalación-que da lugar a un contacto indirecto</t>
  </si>
  <si>
    <t>12.- Problema eléctrico-que da lugar a un contacto directo</t>
  </si>
  <si>
    <t>14.- Incendio, fuego</t>
  </si>
  <si>
    <t>21.- En estado de sólido-desbordamiento, vuelco</t>
  </si>
  <si>
    <t>22.- En estado líquido-escape, rezumamiento, derrame, salpicadura, aspersión</t>
  </si>
  <si>
    <t>23.- En estado gaseoso-vaporización, formación de aerosoles, formación de gases</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</si>
  <si>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</si>
  <si>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</si>
  <si>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</si>
  <si>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</si>
  <si>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</si>
  <si>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</si>
  <si>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</si>
  <si>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</si>
  <si>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45.- Pérdida (total o parcial) de control-de animal</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</si>
  <si>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</si>
  <si>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</si>
  <si>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</si>
  <si>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</si>
  <si>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</si>
  <si>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</si>
  <si>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</si>
  <si>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</si>
  <si>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</si>
  <si>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</si>
  <si>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23.- Envuelto por, rodeado de gases o de partículas en suspensión</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</si>
  <si>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</si>
  <si>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</si>
  <si>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</si>
  <si>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</si>
  <si>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</si>
  <si>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</si>
  <si>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</si>
  <si>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</si>
  <si>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</si>
  <si>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</si>
  <si>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</si>
  <si>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</si>
  <si>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</si>
  <si>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</si>
  <si>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</si>
  <si>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</si>
  <si>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</si>
  <si>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</si>
  <si>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</si>
  <si>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</si>
  <si>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102.- Efectos de la radiación no térmica (rayos X, sustancias radiactivas, radiación ionizante, «ojos de soldador», etc )</t>
  </si>
  <si>
    <t>119.- Otros tipos de choques ( desastres naturales, choque anafiláctico, etc)</t>
  </si>
  <si>
    <t>14.- Oreja(s)</t>
  </si>
  <si>
    <t>06.- Otros</t>
  </si>
  <si>
    <t>99.- No consta</t>
  </si>
  <si>
    <t>enero-junio 2021</t>
  </si>
  <si>
    <t>75 Actividades veterinarias</t>
  </si>
  <si>
    <t>91 Actividades de bibliotecas, archivos, museos y otras actividades culturales</t>
  </si>
  <si>
    <t>112.- Lagos, ríos, puertos - a bordo de todo tipo de navíos, plataformas, buques, barcos, barcazas</t>
  </si>
  <si>
    <t>81.- Mordedura</t>
  </si>
  <si>
    <t>071.- Envenenamientos agudos</t>
  </si>
  <si>
    <t>111.- Daños psicológicos debidos a agresiones y amenazas</t>
  </si>
  <si>
    <t>112.- Choques traumáticos (eléctrico, provocados por un rayo, etc)</t>
  </si>
  <si>
    <t>NOVEDADES IMPORTANTES EN LOS AVANCES DEL AÑO 2021</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</si>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</sst>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4">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9"/>
      <color rgb="FFFF0000"/>
      <name val="HelveticaNeue LT 55 Roman"/>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8">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403">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6" borderId="0" xfId="0" applyFont="1" applyFill="1" applyBorder="1" applyAlignment="1" applyProtection="1">
      <alignment horizontal="center" vertical="center"/>
    </xf>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166" fontId="48" fillId="3" borderId="0" xfId="0" applyNumberFormat="1" applyFont="1" applyFill="1" applyAlignment="1">
      <alignment vertical="top"/>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17" fontId="55" fillId="3" borderId="0" xfId="0" applyNumberFormat="1" applyFont="1" applyFill="1" applyBorder="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wrapText="1"/>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3" fillId="6" borderId="0" xfId="0" applyFont="1" applyFill="1" applyAlignment="1">
      <alignment horizontal="left" wrapText="1"/>
    </xf>
    <xf numFmtId="0" fontId="47" fillId="6" borderId="0" xfId="0" applyNumberFormat="1" applyFont="1" applyFill="1" applyAlignment="1"/>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47" fillId="6" borderId="0" xfId="0" applyNumberFormat="1" applyFont="1" applyFill="1" applyBorder="1" applyAlignment="1">
      <alignment horizontal="right" vertical="top"/>
    </xf>
    <xf numFmtId="0" fontId="50" fillId="6" borderId="0" xfId="0" applyFont="1" applyFill="1" applyBorder="1" applyAlignment="1">
      <alignment horizontal="justify" wrapTex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17" fontId="55" fillId="6" borderId="0" xfId="0" applyNumberFormat="1" applyFont="1" applyFill="1" applyBorder="1" applyAlignment="1">
      <alignment horizontal="left"/>
    </xf>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0" fontId="14" fillId="3" borderId="0" xfId="0" applyFont="1" applyFill="1" applyAlignment="1">
      <alignment horizontal="right" vertical="center" indent="1"/>
    </xf>
    <xf numFmtId="3" fontId="48" fillId="3" borderId="0" xfId="0" applyNumberFormat="1" applyFont="1" applyFill="1" applyAlignment="1"/>
    <xf numFmtId="166" fontId="62" fillId="3" borderId="0" xfId="0" applyNumberFormat="1" applyFont="1" applyFill="1" applyBorder="1" applyAlignment="1">
      <alignment horizontal="right" vertical="center" indent="1"/>
    </xf>
    <xf numFmtId="166" fontId="62" fillId="3" borderId="0" xfId="0" applyNumberFormat="1" applyFont="1" applyFill="1" applyBorder="1" applyAlignment="1">
      <alignment horizontal="right" vertical="top" indent="1"/>
    </xf>
    <xf numFmtId="166" fontId="9" fillId="3" borderId="0" xfId="0" applyNumberFormat="1" applyFont="1" applyFill="1"/>
    <xf numFmtId="3" fontId="47" fillId="6" borderId="0" xfId="0" applyNumberFormat="1" applyFont="1" applyFill="1" applyAlignment="1">
      <alignment horizontal="right" vertical="center" indent="1"/>
    </xf>
    <xf numFmtId="0" fontId="44" fillId="6" borderId="0" xfId="0" applyFont="1" applyFill="1" applyBorder="1" applyAlignment="1">
      <alignment horizontal="left"/>
    </xf>
    <xf numFmtId="0" fontId="45" fillId="6" borderId="0" xfId="0" applyFont="1" applyFill="1" applyBorder="1" applyAlignment="1">
      <alignment vertical="center"/>
    </xf>
    <xf numFmtId="3" fontId="9" fillId="6" borderId="0" xfId="0" applyNumberFormat="1" applyFont="1" applyFill="1" applyAlignment="1">
      <alignment vertical="center"/>
    </xf>
    <xf numFmtId="0" fontId="45" fillId="6" borderId="0" xfId="0" applyFont="1" applyFill="1" applyAlignment="1"/>
    <xf numFmtId="0" fontId="46" fillId="6" borderId="0" xfId="0" applyFont="1" applyFill="1" applyAlignment="1">
      <alignment vertical="top"/>
    </xf>
    <xf numFmtId="0" fontId="43" fillId="6" borderId="0" xfId="0" applyFont="1" applyFill="1" applyBorder="1" applyAlignment="1">
      <alignment vertical="top" wrapText="1"/>
    </xf>
    <xf numFmtId="166" fontId="47" fillId="6" borderId="0" xfId="0" applyNumberFormat="1" applyFont="1" applyFill="1" applyBorder="1" applyAlignment="1">
      <alignment vertical="top"/>
    </xf>
    <xf numFmtId="0" fontId="46" fillId="6" borderId="0" xfId="0" applyFont="1" applyFill="1" applyBorder="1" applyAlignment="1">
      <alignment vertical="top"/>
    </xf>
    <xf numFmtId="0" fontId="46" fillId="6" borderId="0" xfId="0" applyFont="1" applyFill="1" applyBorder="1" applyAlignment="1" applyProtection="1">
      <alignment vertical="top"/>
    </xf>
    <xf numFmtId="166" fontId="48" fillId="6" borderId="0" xfId="0" applyNumberFormat="1" applyFont="1" applyFill="1" applyBorder="1" applyAlignment="1">
      <alignment vertical="top"/>
    </xf>
    <xf numFmtId="0" fontId="43" fillId="6" borderId="0" xfId="0" applyFont="1" applyFill="1" applyBorder="1" applyAlignment="1">
      <alignment horizontal="right" vertical="top"/>
    </xf>
    <xf numFmtId="0" fontId="46" fillId="6" borderId="0" xfId="0" applyFont="1" applyFill="1" applyAlignment="1">
      <alignment horizontal="left" vertical="top" wrapText="1"/>
    </xf>
    <xf numFmtId="0" fontId="48" fillId="6" borderId="0" xfId="0" applyNumberFormat="1" applyFont="1" applyFill="1" applyAlignment="1">
      <alignment horizontal="right" vertical="center"/>
    </xf>
    <xf numFmtId="166" fontId="47" fillId="6" borderId="0" xfId="0" applyNumberFormat="1" applyFont="1" applyFill="1" applyAlignment="1">
      <alignment horizontal="right" vertical="center"/>
    </xf>
    <xf numFmtId="166" fontId="9" fillId="6" borderId="0" xfId="0" applyNumberFormat="1" applyFont="1" applyFill="1"/>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vertical="center" inden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0" fontId="53" fillId="5" borderId="0" xfId="1" applyFont="1" applyFill="1" applyAlignment="1" applyProtection="1">
      <alignment horizontal="center" vertical="center"/>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0" fontId="8" fillId="6" borderId="0" xfId="0" applyFont="1" applyFill="1" applyBorder="1" applyAlignment="1">
      <alignment vertical="center" wrapText="1"/>
    </xf>
    <xf numFmtId="0" fontId="9" fillId="6" borderId="0" xfId="0" applyFont="1" applyFill="1" applyBorder="1" applyAlignment="1">
      <alignment vertical="center" wrapText="1"/>
    </xf>
    <xf numFmtId="0" fontId="9" fillId="6" borderId="0" xfId="0" applyFont="1" applyFill="1" applyAlignment="1">
      <alignment vertical="center" wrapText="1"/>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46" fillId="6" borderId="6" xfId="0" applyFont="1" applyFill="1" applyBorder="1" applyAlignment="1" applyProtection="1">
      <alignment horizontal="left" wrapText="1"/>
    </xf>
    <xf numFmtId="0" fontId="46" fillId="6" borderId="0" xfId="0" applyFont="1" applyFill="1"/>
    <xf numFmtId="0" fontId="43" fillId="6" borderId="6" xfId="0" applyFont="1" applyFill="1" applyBorder="1" applyAlignment="1" applyProtection="1">
      <alignment horizontal="center" vertical="center"/>
    </xf>
    <xf numFmtId="0" fontId="53" fillId="6" borderId="0" xfId="1" applyFont="1" applyFill="1" applyAlignment="1" applyProtection="1">
      <alignment horizontal="center" vertical="center"/>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3" fillId="3" borderId="0" xfId="0" applyNumberFormat="1" applyFont="1" applyFill="1" applyAlignment="1">
      <alignment horizontal="justify" vertical="top" wrapText="1"/>
    </xf>
    <xf numFmtId="0" fontId="63"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0" zoomScaleNormal="100" workbookViewId="0"/>
  </sheetViews>
  <sheetFormatPr baseColWidth="10" defaultColWidth="0" defaultRowHeight="12.75"/>
  <cols>
    <col min="1" max="1" width="22" style="11" customWidth="1"/>
    <col min="2" max="2" width="87.140625" style="11" customWidth="1"/>
    <col min="3" max="16384" width="0" style="11" hidden="1"/>
  </cols>
  <sheetData>
    <row r="2" spans="1:2" s="15" customFormat="1" ht="30.75">
      <c r="A2" s="13" t="s">
        <v>31</v>
      </c>
      <c r="B2" s="14"/>
    </row>
    <row r="3" spans="1:2" ht="12.75" customHeight="1">
      <c r="A3" s="16"/>
      <c r="B3" s="16"/>
    </row>
    <row r="4" spans="1:2" ht="14.25">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39" t="s">
        <v>83</v>
      </c>
      <c r="B8" s="340"/>
    </row>
    <row r="9" spans="1:2" s="27" customFormat="1" ht="2.25" customHeight="1">
      <c r="A9" s="25"/>
      <c r="B9" s="26"/>
    </row>
    <row r="10" spans="1:2" ht="13.5" customHeight="1">
      <c r="A10" s="21" t="s">
        <v>21</v>
      </c>
      <c r="B10" s="22" t="s">
        <v>3433</v>
      </c>
    </row>
    <row r="11" spans="1:2" ht="13.5" customHeight="1">
      <c r="A11" s="21" t="s">
        <v>3434</v>
      </c>
      <c r="B11" s="22" t="s">
        <v>3435</v>
      </c>
    </row>
    <row r="12" spans="1:2" ht="13.5" customHeight="1">
      <c r="A12" s="21" t="s">
        <v>3436</v>
      </c>
      <c r="B12" s="22" t="s">
        <v>3439</v>
      </c>
    </row>
    <row r="13" spans="1:2" ht="13.5" customHeight="1">
      <c r="A13" s="21" t="s">
        <v>3438</v>
      </c>
      <c r="B13" s="22" t="s">
        <v>3437</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3440</v>
      </c>
      <c r="B31" s="22" t="s">
        <v>3441</v>
      </c>
    </row>
    <row r="32" spans="1:2" ht="13.5" customHeight="1">
      <c r="A32" s="21" t="s">
        <v>3442</v>
      </c>
      <c r="B32" s="22" t="s">
        <v>3443</v>
      </c>
    </row>
    <row r="33" spans="1:2" ht="13.5" customHeight="1">
      <c r="A33" s="21" t="s">
        <v>3444</v>
      </c>
      <c r="B33" s="22" t="s">
        <v>3445</v>
      </c>
    </row>
    <row r="34" spans="1:2" ht="13.5" customHeight="1">
      <c r="A34" s="21" t="s">
        <v>3446</v>
      </c>
      <c r="B34" s="22" t="s">
        <v>3447</v>
      </c>
    </row>
    <row r="35" spans="1:2" ht="13.5" customHeight="1">
      <c r="A35" s="21" t="s">
        <v>3448</v>
      </c>
      <c r="B35" s="22" t="s">
        <v>3449</v>
      </c>
    </row>
    <row r="36" spans="1:2" ht="13.5" customHeight="1">
      <c r="A36" s="21" t="s">
        <v>3450</v>
      </c>
      <c r="B36" s="22" t="s">
        <v>3451</v>
      </c>
    </row>
    <row r="37" spans="1:2" s="2" customFormat="1" ht="27" customHeight="1">
      <c r="A37" s="337" t="s">
        <v>4</v>
      </c>
      <c r="B37" s="338"/>
    </row>
    <row r="38" spans="1:2" ht="2.25" customHeight="1">
      <c r="A38" s="30"/>
      <c r="B38" s="31"/>
    </row>
    <row r="39" spans="1:2" ht="13.5" customHeight="1">
      <c r="A39" s="21" t="s">
        <v>3452</v>
      </c>
      <c r="B39" s="22" t="s">
        <v>3453</v>
      </c>
    </row>
    <row r="40" spans="1:2" ht="13.5" customHeight="1">
      <c r="A40" s="21" t="s">
        <v>3454</v>
      </c>
      <c r="B40" s="22" t="s">
        <v>3455</v>
      </c>
    </row>
    <row r="41" spans="1:2" ht="13.5" customHeight="1">
      <c r="A41" s="21" t="s">
        <v>3456</v>
      </c>
      <c r="B41" s="22" t="s">
        <v>3457</v>
      </c>
    </row>
    <row r="42" spans="1:2" ht="12" customHeight="1">
      <c r="A42" s="28"/>
      <c r="B42" s="29"/>
    </row>
    <row r="43" spans="1:2" s="2" customFormat="1" ht="27" customHeight="1">
      <c r="A43" s="337" t="s">
        <v>1641</v>
      </c>
      <c r="B43" s="338"/>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37" t="s">
        <v>2</v>
      </c>
      <c r="B48" s="338"/>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HC206"/>
  <sheetViews>
    <sheetView tabSelected="1" zoomScaleNormal="100" workbookViewId="0">
      <selection activeCell="D76" sqref="D76"/>
    </sheetView>
  </sheetViews>
  <sheetFormatPr baseColWidth="10" defaultColWidth="11.42578125" defaultRowHeight="12.75"/>
  <cols>
    <col min="1" max="1" width="3.28515625" style="181" customWidth="1"/>
    <col min="2" max="2" width="67" style="64" customWidth="1"/>
    <col min="3" max="3" width="9.7109375" style="64" customWidth="1"/>
    <col min="4" max="4" width="9.28515625" style="11" customWidth="1"/>
    <col min="5" max="5" width="12.28515625" style="11" customWidth="1"/>
    <col min="6" max="6" width="12.5703125" style="11" customWidth="1"/>
    <col min="7" max="7" width="4.85546875" style="11" customWidth="1"/>
    <col min="8" max="16384" width="11.42578125" style="11"/>
  </cols>
  <sheetData>
    <row r="1" spans="1:7" s="2" customFormat="1" ht="15.75" customHeight="1">
      <c r="A1" s="343" t="s">
        <v>33</v>
      </c>
      <c r="B1" s="344"/>
      <c r="C1" s="344"/>
      <c r="D1" s="345"/>
      <c r="E1" s="1"/>
      <c r="F1" s="346" t="s">
        <v>102</v>
      </c>
      <c r="G1" s="346"/>
    </row>
    <row r="2" spans="1:7" s="2" customFormat="1" ht="5.25" customHeight="1">
      <c r="A2" s="146"/>
      <c r="B2" s="48"/>
      <c r="C2" s="48"/>
      <c r="D2" s="1"/>
      <c r="E2" s="1"/>
      <c r="F2" s="1"/>
      <c r="G2" s="1"/>
    </row>
    <row r="3" spans="1:7" s="2" customFormat="1" ht="15" customHeight="1">
      <c r="A3" s="147" t="s">
        <v>3327</v>
      </c>
      <c r="B3" s="42"/>
      <c r="C3" s="42"/>
      <c r="D3" s="4"/>
      <c r="E3" s="4"/>
      <c r="F3" s="4"/>
      <c r="G3" s="4"/>
    </row>
    <row r="4" spans="1:7" s="2" customFormat="1" ht="15" customHeight="1">
      <c r="A4" s="148"/>
      <c r="B4" s="43"/>
      <c r="C4" s="43"/>
      <c r="D4" s="5"/>
      <c r="E4" s="5"/>
      <c r="F4" s="5"/>
      <c r="G4" s="5"/>
    </row>
    <row r="5" spans="1:7" s="8" customFormat="1" ht="6" customHeight="1">
      <c r="A5" s="149"/>
      <c r="B5" s="50"/>
      <c r="C5" s="50"/>
      <c r="D5" s="7"/>
      <c r="E5" s="7"/>
      <c r="F5" s="7"/>
      <c r="G5" s="7"/>
    </row>
    <row r="6" spans="1:7" s="8" customFormat="1" ht="15" customHeight="1" thickBot="1">
      <c r="A6" s="347" t="s">
        <v>3652</v>
      </c>
      <c r="B6" s="348"/>
      <c r="C6" s="348"/>
      <c r="D6" s="150"/>
      <c r="E6" s="150"/>
      <c r="F6" s="151"/>
    </row>
    <row r="7" spans="1:7" s="2" customFormat="1" ht="31.5" customHeight="1">
      <c r="A7" s="46"/>
      <c r="B7" s="46"/>
      <c r="C7" s="349" t="s">
        <v>3328</v>
      </c>
      <c r="D7" s="349"/>
      <c r="E7" s="350" t="s">
        <v>3329</v>
      </c>
      <c r="F7" s="350"/>
      <c r="G7" s="152"/>
    </row>
    <row r="8" spans="1:7" s="2" customFormat="1" ht="15.75" customHeight="1" thickBot="1">
      <c r="A8" s="153"/>
      <c r="B8" s="153"/>
      <c r="C8" s="154">
        <v>2020</v>
      </c>
      <c r="D8" s="154">
        <v>2021</v>
      </c>
      <c r="E8" s="155" t="s">
        <v>3330</v>
      </c>
      <c r="F8" s="155" t="s">
        <v>3331</v>
      </c>
      <c r="G8" s="46"/>
    </row>
    <row r="9" spans="1:7" s="8" customFormat="1" ht="24.95" customHeight="1">
      <c r="A9" s="156" t="s">
        <v>3332</v>
      </c>
      <c r="B9" s="54"/>
      <c r="D9" s="157"/>
      <c r="E9" s="157"/>
      <c r="F9" s="157"/>
      <c r="G9" s="114"/>
    </row>
    <row r="10" spans="1:7" s="8" customFormat="1" ht="24.95" customHeight="1">
      <c r="A10" s="234" t="s">
        <v>3361</v>
      </c>
      <c r="C10" s="157">
        <v>1755</v>
      </c>
      <c r="D10" s="114">
        <f>SUM(D11:D12)</f>
        <v>2229</v>
      </c>
      <c r="E10" s="114">
        <f>D10-C10</f>
        <v>474</v>
      </c>
      <c r="F10" s="160">
        <f>((D10/C10)-1)</f>
        <v>0.27008547008547001</v>
      </c>
      <c r="G10" s="114"/>
    </row>
    <row r="11" spans="1:7" s="8" customFormat="1" ht="15" customHeight="1">
      <c r="A11" s="158"/>
      <c r="B11" s="159" t="s">
        <v>3333</v>
      </c>
      <c r="C11" s="114">
        <v>1633</v>
      </c>
      <c r="D11" s="114">
        <f>'ATR-A2.1'!F9</f>
        <v>2026</v>
      </c>
      <c r="E11" s="114">
        <f>D11-C11</f>
        <v>393</v>
      </c>
      <c r="F11" s="160">
        <f>((D11/C11)-1)</f>
        <v>0.24066135946111444</v>
      </c>
      <c r="G11" s="161"/>
    </row>
    <row r="12" spans="1:7" s="8" customFormat="1" ht="15" customHeight="1">
      <c r="A12" s="158"/>
      <c r="B12" s="159" t="s">
        <v>3334</v>
      </c>
      <c r="C12" s="114">
        <v>122</v>
      </c>
      <c r="D12" s="114">
        <f>'ATR-A2_II'!F9</f>
        <v>203</v>
      </c>
      <c r="E12" s="114">
        <f>D12-C12</f>
        <v>81</v>
      </c>
      <c r="F12" s="160">
        <f>((D12/C12)-1)</f>
        <v>0.66393442622950816</v>
      </c>
      <c r="G12" s="161"/>
    </row>
    <row r="13" spans="1:7" s="8" customFormat="1" ht="8.4499999999999993" customHeight="1">
      <c r="A13" s="158"/>
      <c r="B13" s="159"/>
      <c r="C13" s="114"/>
      <c r="D13" s="114"/>
      <c r="E13" s="114"/>
      <c r="F13" s="160"/>
      <c r="G13" s="161"/>
    </row>
    <row r="14" spans="1:7" s="8" customFormat="1" ht="15" customHeight="1">
      <c r="A14" s="158"/>
      <c r="B14" s="159" t="s">
        <v>3484</v>
      </c>
      <c r="C14" s="114">
        <v>1506</v>
      </c>
      <c r="D14" s="250">
        <f>'ATR-A2.2'!F9</f>
        <v>1903</v>
      </c>
      <c r="E14" s="114">
        <f>D14-C14</f>
        <v>397</v>
      </c>
      <c r="F14" s="160">
        <f>((D14/C14)-1)</f>
        <v>0.26361221779548472</v>
      </c>
      <c r="G14" s="161"/>
    </row>
    <row r="15" spans="1:7" s="8" customFormat="1" ht="15" customHeight="1">
      <c r="A15" s="158"/>
      <c r="B15" s="159" t="s">
        <v>3485</v>
      </c>
      <c r="C15" s="114">
        <v>127</v>
      </c>
      <c r="D15" s="250">
        <f>D11-D14</f>
        <v>123</v>
      </c>
      <c r="E15" s="114">
        <f>D15-C15</f>
        <v>-4</v>
      </c>
      <c r="F15" s="160">
        <f>((D15/C15)-1)</f>
        <v>-3.1496062992126039E-2</v>
      </c>
      <c r="G15" s="161"/>
    </row>
    <row r="16" spans="1:7" s="8" customFormat="1" ht="9.9499999999999993" customHeight="1">
      <c r="A16" s="162"/>
      <c r="B16" s="57"/>
      <c r="C16" s="114"/>
      <c r="D16" s="157"/>
      <c r="E16" s="163"/>
      <c r="F16" s="163"/>
      <c r="G16" s="116"/>
    </row>
    <row r="17" spans="1:7" s="8" customFormat="1" ht="15" customHeight="1">
      <c r="A17" s="164" t="s">
        <v>3335</v>
      </c>
      <c r="B17" s="57"/>
      <c r="C17" s="114"/>
      <c r="D17" s="157"/>
      <c r="E17" s="163"/>
      <c r="F17" s="163"/>
      <c r="G17" s="116"/>
    </row>
    <row r="18" spans="1:7" s="8" customFormat="1" ht="15" customHeight="1">
      <c r="A18" s="164" t="s">
        <v>3336</v>
      </c>
      <c r="B18" s="57"/>
      <c r="C18" s="114"/>
      <c r="D18" s="157"/>
      <c r="E18" s="163"/>
      <c r="F18" s="163"/>
      <c r="G18" s="116"/>
    </row>
    <row r="19" spans="1:7" s="8" customFormat="1" ht="15" customHeight="1">
      <c r="A19" s="162"/>
      <c r="B19" s="57" t="s">
        <v>35</v>
      </c>
      <c r="C19" s="114">
        <v>1609</v>
      </c>
      <c r="D19" s="157">
        <f>'ATR-A2.1'!C9</f>
        <v>2005</v>
      </c>
      <c r="E19" s="114">
        <f>D19-C19</f>
        <v>396</v>
      </c>
      <c r="F19" s="160">
        <f>((D19/C19)-1)</f>
        <v>0.24611559975139841</v>
      </c>
      <c r="G19" s="116"/>
    </row>
    <row r="20" spans="1:7" s="8" customFormat="1" ht="15" customHeight="1">
      <c r="A20" s="162"/>
      <c r="B20" s="57" t="s">
        <v>36</v>
      </c>
      <c r="C20" s="114">
        <v>19</v>
      </c>
      <c r="D20" s="157">
        <f>'ATR-A2.1'!D9</f>
        <v>18</v>
      </c>
      <c r="E20" s="114">
        <f>D20-C20</f>
        <v>-1</v>
      </c>
      <c r="F20" s="160">
        <f>((D20/C20)-1)</f>
        <v>-5.2631578947368474E-2</v>
      </c>
      <c r="G20" s="116"/>
    </row>
    <row r="21" spans="1:7" s="8" customFormat="1" ht="15" customHeight="1">
      <c r="A21" s="162"/>
      <c r="B21" s="57" t="s">
        <v>3337</v>
      </c>
      <c r="C21" s="114">
        <v>5</v>
      </c>
      <c r="D21" s="157">
        <f>'ATR-A2.1'!E9</f>
        <v>3</v>
      </c>
      <c r="E21" s="114">
        <f>D21-C21</f>
        <v>-2</v>
      </c>
      <c r="F21" s="160">
        <f>((D21/C21)-1)</f>
        <v>-0.4</v>
      </c>
      <c r="G21" s="116"/>
    </row>
    <row r="22" spans="1:7" s="8" customFormat="1" ht="9.9499999999999993" customHeight="1">
      <c r="A22" s="164"/>
      <c r="B22" s="55"/>
      <c r="C22" s="114"/>
      <c r="D22" s="157"/>
      <c r="E22" s="163"/>
      <c r="F22" s="163"/>
      <c r="G22" s="116"/>
    </row>
    <row r="23" spans="1:7" s="88" customFormat="1" ht="15" customHeight="1">
      <c r="A23" s="165" t="s">
        <v>3338</v>
      </c>
      <c r="B23" s="166"/>
      <c r="C23" s="114"/>
      <c r="D23" s="157"/>
      <c r="E23" s="163"/>
      <c r="F23" s="163"/>
      <c r="G23" s="116"/>
    </row>
    <row r="24" spans="1:7" s="88" customFormat="1" ht="15" customHeight="1">
      <c r="A24" s="167"/>
      <c r="B24" s="168" t="s">
        <v>3339</v>
      </c>
      <c r="C24" s="114">
        <v>1196</v>
      </c>
      <c r="D24" s="157">
        <f>'ATR-A3'!E23</f>
        <v>1453</v>
      </c>
      <c r="E24" s="114">
        <f>D24-C24</f>
        <v>257</v>
      </c>
      <c r="F24" s="160">
        <f>((D24/C24)-1)</f>
        <v>0.21488294314381262</v>
      </c>
      <c r="G24" s="116"/>
    </row>
    <row r="25" spans="1:7" s="88" customFormat="1" ht="15" customHeight="1">
      <c r="A25" s="167"/>
      <c r="B25" s="169" t="s">
        <v>3340</v>
      </c>
      <c r="C25" s="114">
        <v>437</v>
      </c>
      <c r="D25" s="157">
        <f>'ATR-A3'!E37</f>
        <v>573</v>
      </c>
      <c r="E25" s="114">
        <f>D25-C25</f>
        <v>136</v>
      </c>
      <c r="F25" s="160">
        <f>((D25/C25)-1)</f>
        <v>0.31121281464530903</v>
      </c>
      <c r="G25" s="116"/>
    </row>
    <row r="26" spans="1:7" s="88" customFormat="1" ht="9.9499999999999993" customHeight="1">
      <c r="A26" s="164"/>
      <c r="B26" s="55"/>
      <c r="C26" s="114"/>
      <c r="D26" s="157"/>
      <c r="E26" s="163"/>
      <c r="F26" s="163"/>
      <c r="G26" s="116"/>
    </row>
    <row r="27" spans="1:7" s="88" customFormat="1" ht="15" customHeight="1">
      <c r="A27" s="165" t="s">
        <v>3341</v>
      </c>
      <c r="B27" s="170"/>
      <c r="C27" s="114"/>
      <c r="D27" s="157"/>
      <c r="E27" s="163"/>
      <c r="F27" s="163"/>
      <c r="G27" s="116"/>
    </row>
    <row r="28" spans="1:7" s="88" customFormat="1" ht="15" customHeight="1">
      <c r="A28" s="164"/>
      <c r="B28" s="169" t="s">
        <v>3342</v>
      </c>
      <c r="C28" s="114">
        <v>638</v>
      </c>
      <c r="D28" s="114">
        <v>776</v>
      </c>
      <c r="E28" s="114">
        <f>D28-C28</f>
        <v>138</v>
      </c>
      <c r="F28" s="160">
        <f>((D28/C28)-1)</f>
        <v>0.21630094043887138</v>
      </c>
      <c r="G28" s="116"/>
    </row>
    <row r="29" spans="1:7" s="88" customFormat="1" ht="15" customHeight="1">
      <c r="A29" s="167"/>
      <c r="B29" s="169" t="s">
        <v>3343</v>
      </c>
      <c r="C29" s="114">
        <v>426</v>
      </c>
      <c r="D29" s="114">
        <v>494</v>
      </c>
      <c r="E29" s="114">
        <f>D29-C29</f>
        <v>68</v>
      </c>
      <c r="F29" s="160">
        <f>((D29/C29)-1)</f>
        <v>0.15962441314553999</v>
      </c>
      <c r="G29" s="116"/>
    </row>
    <row r="30" spans="1:7" s="88" customFormat="1" ht="15" customHeight="1">
      <c r="A30" s="167"/>
      <c r="B30" s="169" t="s">
        <v>3344</v>
      </c>
      <c r="C30" s="114">
        <v>267</v>
      </c>
      <c r="D30" s="114">
        <v>321</v>
      </c>
      <c r="E30" s="114">
        <f>D30-C30</f>
        <v>54</v>
      </c>
      <c r="F30" s="160">
        <f>((D30/C30)-1)</f>
        <v>0.202247191011236</v>
      </c>
      <c r="G30" s="116"/>
    </row>
    <row r="31" spans="1:7" s="88" customFormat="1" ht="15" customHeight="1">
      <c r="A31" s="167"/>
      <c r="B31" s="169" t="s">
        <v>3345</v>
      </c>
      <c r="C31" s="114">
        <v>172</v>
      </c>
      <c r="D31" s="114">
        <v>198</v>
      </c>
      <c r="E31" s="114">
        <f>D31-C31</f>
        <v>26</v>
      </c>
      <c r="F31" s="160">
        <f>((D31/C31)-1)</f>
        <v>0.15116279069767447</v>
      </c>
      <c r="G31" s="116"/>
    </row>
    <row r="32" spans="1:7" s="88" customFormat="1" ht="15" customHeight="1">
      <c r="A32" s="167"/>
      <c r="B32" s="169" t="s">
        <v>3346</v>
      </c>
      <c r="C32" s="114">
        <v>130</v>
      </c>
      <c r="D32" s="114">
        <f>D11-SUM(D28:D31)</f>
        <v>237</v>
      </c>
      <c r="E32" s="114">
        <f>D32-C32</f>
        <v>107</v>
      </c>
      <c r="F32" s="160">
        <f>((D32/C32)-1)</f>
        <v>0.82307692307692304</v>
      </c>
      <c r="G32" s="116"/>
    </row>
    <row r="33" spans="1:7" s="88" customFormat="1" ht="9.9499999999999993" customHeight="1">
      <c r="A33" s="167"/>
      <c r="B33" s="169"/>
      <c r="D33" s="157"/>
      <c r="E33" s="163"/>
      <c r="F33" s="163"/>
      <c r="G33" s="116"/>
    </row>
    <row r="34" spans="1:7" s="88" customFormat="1" ht="15" customHeight="1">
      <c r="A34" s="165" t="s">
        <v>3347</v>
      </c>
      <c r="B34" s="169"/>
      <c r="D34" s="157"/>
      <c r="E34" s="163"/>
      <c r="F34" s="163"/>
      <c r="G34" s="116"/>
    </row>
    <row r="35" spans="1:7" s="88" customFormat="1" ht="15" customHeight="1">
      <c r="A35" s="167"/>
      <c r="B35" s="169" t="s">
        <v>3348</v>
      </c>
      <c r="C35" s="157">
        <v>123</v>
      </c>
      <c r="D35" s="157">
        <f>'ATR-I2.1'!D18</f>
        <v>134</v>
      </c>
      <c r="E35" s="114">
        <f t="shared" ref="E35:E46" si="0">D35-C35</f>
        <v>11</v>
      </c>
      <c r="F35" s="160">
        <f t="shared" ref="F35:F46" si="1">((D35/C35)-1)</f>
        <v>8.9430894308943021E-2</v>
      </c>
      <c r="G35" s="116"/>
    </row>
    <row r="36" spans="1:7" s="88" customFormat="1" ht="15" customHeight="1">
      <c r="A36" s="167"/>
      <c r="B36" s="169" t="s">
        <v>3349</v>
      </c>
      <c r="C36" s="157">
        <v>3</v>
      </c>
      <c r="D36" s="157">
        <f>'ATR-I2.1'!D19</f>
        <v>3</v>
      </c>
      <c r="E36" s="114">
        <f t="shared" si="0"/>
        <v>0</v>
      </c>
      <c r="F36" s="160">
        <f t="shared" si="1"/>
        <v>0</v>
      </c>
      <c r="G36" s="116"/>
    </row>
    <row r="37" spans="1:7" s="88" customFormat="1" ht="15" customHeight="1">
      <c r="A37" s="167"/>
      <c r="B37" s="169" t="s">
        <v>3350</v>
      </c>
      <c r="C37" s="157">
        <v>571</v>
      </c>
      <c r="D37" s="157">
        <f>'ATR-I2.1'!D20</f>
        <v>587</v>
      </c>
      <c r="E37" s="114">
        <f t="shared" si="0"/>
        <v>16</v>
      </c>
      <c r="F37" s="160">
        <f t="shared" si="1"/>
        <v>2.8021015761821255E-2</v>
      </c>
      <c r="G37" s="116"/>
    </row>
    <row r="38" spans="1:7" s="88" customFormat="1" ht="15" customHeight="1">
      <c r="A38" s="167"/>
      <c r="B38" s="169" t="s">
        <v>3351</v>
      </c>
      <c r="C38" s="157">
        <v>26</v>
      </c>
      <c r="D38" s="157">
        <f>'ATR-I2.1'!D22</f>
        <v>31</v>
      </c>
      <c r="E38" s="114">
        <f t="shared" si="0"/>
        <v>5</v>
      </c>
      <c r="F38" s="160">
        <f t="shared" si="1"/>
        <v>0.19230769230769229</v>
      </c>
      <c r="G38" s="116"/>
    </row>
    <row r="39" spans="1:7" s="88" customFormat="1" ht="15" customHeight="1">
      <c r="A39" s="167"/>
      <c r="B39" s="169" t="s">
        <v>3352</v>
      </c>
      <c r="C39" s="157">
        <v>225</v>
      </c>
      <c r="D39" s="157">
        <f>'ATR-I2.1'!D23</f>
        <v>304</v>
      </c>
      <c r="E39" s="114">
        <f t="shared" si="0"/>
        <v>79</v>
      </c>
      <c r="F39" s="160">
        <f t="shared" si="1"/>
        <v>0.35111111111111115</v>
      </c>
      <c r="G39" s="116"/>
    </row>
    <row r="40" spans="1:7" s="88" customFormat="1" ht="15" customHeight="1">
      <c r="A40" s="167"/>
      <c r="B40" s="169" t="s">
        <v>3353</v>
      </c>
      <c r="C40" s="157">
        <v>200</v>
      </c>
      <c r="D40" s="157">
        <f>'ATR-I2.1'!D24</f>
        <v>224</v>
      </c>
      <c r="E40" s="114">
        <f t="shared" si="0"/>
        <v>24</v>
      </c>
      <c r="F40" s="160">
        <f t="shared" si="1"/>
        <v>0.12000000000000011</v>
      </c>
      <c r="G40" s="116"/>
    </row>
    <row r="41" spans="1:7" s="88" customFormat="1" ht="15" customHeight="1">
      <c r="A41" s="167"/>
      <c r="B41" s="168" t="s">
        <v>3354</v>
      </c>
      <c r="C41" s="157">
        <v>91</v>
      </c>
      <c r="D41" s="157">
        <f>'ATR-I2.1'!D25</f>
        <v>92</v>
      </c>
      <c r="E41" s="114">
        <f t="shared" si="0"/>
        <v>1</v>
      </c>
      <c r="F41" s="160">
        <f t="shared" si="1"/>
        <v>1.098901098901095E-2</v>
      </c>
      <c r="G41" s="116"/>
    </row>
    <row r="42" spans="1:7" s="88" customFormat="1" ht="15" customHeight="1">
      <c r="A42" s="167"/>
      <c r="B42" s="169" t="s">
        <v>3355</v>
      </c>
      <c r="C42" s="157">
        <v>69</v>
      </c>
      <c r="D42" s="157">
        <f>'ATR-I2.1'!D26</f>
        <v>79</v>
      </c>
      <c r="E42" s="114">
        <f t="shared" si="0"/>
        <v>10</v>
      </c>
      <c r="F42" s="160">
        <f t="shared" si="1"/>
        <v>0.14492753623188404</v>
      </c>
      <c r="G42" s="116"/>
    </row>
    <row r="43" spans="1:7" s="88" customFormat="1" ht="15" customHeight="1">
      <c r="A43" s="167"/>
      <c r="B43" s="168" t="s">
        <v>3356</v>
      </c>
      <c r="C43" s="157">
        <v>66</v>
      </c>
      <c r="D43" s="157">
        <f>'ATR-I2.1'!D31</f>
        <v>186</v>
      </c>
      <c r="E43" s="114">
        <f t="shared" si="0"/>
        <v>120</v>
      </c>
      <c r="F43" s="160">
        <f t="shared" si="1"/>
        <v>1.8181818181818183</v>
      </c>
      <c r="G43" s="116"/>
    </row>
    <row r="44" spans="1:7" s="88" customFormat="1" ht="15" customHeight="1">
      <c r="A44" s="167"/>
      <c r="B44" s="169" t="s">
        <v>3357</v>
      </c>
      <c r="C44" s="157">
        <v>53</v>
      </c>
      <c r="D44" s="157">
        <f>'ATR-I2.1'!D32</f>
        <v>88</v>
      </c>
      <c r="E44" s="114">
        <f t="shared" si="0"/>
        <v>35</v>
      </c>
      <c r="F44" s="160">
        <f t="shared" si="1"/>
        <v>0.66037735849056611</v>
      </c>
      <c r="G44" s="116"/>
    </row>
    <row r="45" spans="1:7" s="88" customFormat="1" ht="15" customHeight="1">
      <c r="A45" s="167"/>
      <c r="B45" s="62" t="s">
        <v>3358</v>
      </c>
      <c r="C45" s="157">
        <v>132</v>
      </c>
      <c r="D45" s="157">
        <f>'ATR-I2.1'!D34</f>
        <v>211</v>
      </c>
      <c r="E45" s="114">
        <f t="shared" si="0"/>
        <v>79</v>
      </c>
      <c r="F45" s="160">
        <f t="shared" si="1"/>
        <v>0.5984848484848484</v>
      </c>
      <c r="G45" s="116"/>
    </row>
    <row r="46" spans="1:7" s="88" customFormat="1" ht="15" customHeight="1">
      <c r="A46" s="167"/>
      <c r="B46" s="169" t="s">
        <v>3359</v>
      </c>
      <c r="C46" s="157">
        <v>74</v>
      </c>
      <c r="D46" s="157">
        <f>D11-SUM(D35:D45)</f>
        <v>87</v>
      </c>
      <c r="E46" s="114">
        <f t="shared" si="0"/>
        <v>13</v>
      </c>
      <c r="F46" s="160">
        <f t="shared" si="1"/>
        <v>0.17567567567567566</v>
      </c>
      <c r="G46" s="116"/>
    </row>
    <row r="47" spans="1:7" s="88" customFormat="1" ht="9.9499999999999993" customHeight="1">
      <c r="A47" s="167"/>
      <c r="B47" s="169"/>
      <c r="D47" s="157"/>
      <c r="E47" s="163"/>
      <c r="F47" s="163"/>
      <c r="G47" s="116"/>
    </row>
    <row r="48" spans="1:7" s="88" customFormat="1" ht="15" customHeight="1">
      <c r="A48" s="164" t="s">
        <v>3360</v>
      </c>
      <c r="B48" s="55"/>
      <c r="D48" s="157"/>
      <c r="E48" s="163"/>
      <c r="F48" s="163"/>
      <c r="G48" s="116"/>
    </row>
    <row r="49" spans="1:211" s="88" customFormat="1" ht="15" customHeight="1">
      <c r="A49" s="165" t="s">
        <v>3347</v>
      </c>
      <c r="B49" s="169"/>
      <c r="D49" s="157"/>
      <c r="E49" s="163"/>
      <c r="F49" s="163"/>
      <c r="G49" s="116"/>
    </row>
    <row r="50" spans="1:211" s="88" customFormat="1" ht="15" customHeight="1">
      <c r="A50" s="164"/>
      <c r="B50" s="159" t="s">
        <v>3361</v>
      </c>
      <c r="C50" s="157">
        <v>219.91666599331498</v>
      </c>
      <c r="D50" s="157">
        <f>'ATR-I2.1'!I9</f>
        <v>269.98718027307888</v>
      </c>
      <c r="E50" s="114">
        <f t="shared" ref="E50:E61" si="2">D50-C50</f>
        <v>50.070514279763898</v>
      </c>
      <c r="F50" s="160">
        <f t="shared" ref="F50:F61" si="3">((D50/C50)-1)</f>
        <v>0.22767948965398532</v>
      </c>
      <c r="G50" s="116"/>
    </row>
    <row r="51" spans="1:211" s="88" customFormat="1" ht="15" customHeight="1">
      <c r="A51" s="167"/>
      <c r="B51" s="168" t="s">
        <v>3348</v>
      </c>
      <c r="C51" s="157">
        <v>282.92772691723786</v>
      </c>
      <c r="D51" s="157">
        <f>'ATR-I2.1'!I18</f>
        <v>306.85383223797197</v>
      </c>
      <c r="E51" s="114">
        <f t="shared" si="2"/>
        <v>23.926105320734109</v>
      </c>
      <c r="F51" s="160">
        <f t="shared" si="3"/>
        <v>8.456613843199956E-2</v>
      </c>
      <c r="G51" s="116"/>
    </row>
    <row r="52" spans="1:211" s="88" customFormat="1" ht="15" customHeight="1">
      <c r="A52" s="167"/>
      <c r="B52" s="168" t="s">
        <v>3349</v>
      </c>
      <c r="C52" s="157">
        <v>367.64705882352945</v>
      </c>
      <c r="D52" s="157">
        <f>'ATR-I2.1'!I19</f>
        <v>365.85365853658544</v>
      </c>
      <c r="E52" s="114">
        <f t="shared" si="2"/>
        <v>-1.7934002869440064</v>
      </c>
      <c r="F52" s="160">
        <f t="shared" si="3"/>
        <v>-4.8780487804876982E-3</v>
      </c>
      <c r="G52" s="116"/>
    </row>
    <row r="53" spans="1:211" s="88" customFormat="1" ht="15" customHeight="1">
      <c r="A53" s="167"/>
      <c r="B53" s="168" t="s">
        <v>3350</v>
      </c>
      <c r="C53" s="157">
        <v>385.75346907892089</v>
      </c>
      <c r="D53" s="157">
        <f>'ATR-I2.1'!I20</f>
        <v>397.63451494685779</v>
      </c>
      <c r="E53" s="114">
        <f t="shared" si="2"/>
        <v>11.881045867936905</v>
      </c>
      <c r="F53" s="160">
        <f t="shared" si="3"/>
        <v>3.0799582687631499E-2</v>
      </c>
      <c r="G53" s="116"/>
    </row>
    <row r="54" spans="1:211" s="88" customFormat="1" ht="15" customHeight="1">
      <c r="A54" s="164"/>
      <c r="B54" s="159" t="s">
        <v>3351</v>
      </c>
      <c r="C54" s="157">
        <v>416.93393200769719</v>
      </c>
      <c r="D54" s="157">
        <f>'ATR-I2.1'!I22</f>
        <v>485.96958770967234</v>
      </c>
      <c r="E54" s="114">
        <f t="shared" si="2"/>
        <v>69.035655701975145</v>
      </c>
      <c r="F54" s="160">
        <f t="shared" si="3"/>
        <v>0.16557936498366033</v>
      </c>
      <c r="G54" s="116"/>
    </row>
    <row r="55" spans="1:211" s="88" customFormat="1" ht="15" customHeight="1">
      <c r="A55" s="167"/>
      <c r="B55" s="169" t="s">
        <v>3352</v>
      </c>
      <c r="C55" s="157">
        <v>458.2578056579564</v>
      </c>
      <c r="D55" s="157">
        <f>'ATR-I2.1'!I23</f>
        <v>595.71632929003931</v>
      </c>
      <c r="E55" s="114">
        <f t="shared" si="2"/>
        <v>137.45852363208292</v>
      </c>
      <c r="F55" s="160">
        <f t="shared" si="3"/>
        <v>0.29995893563607279</v>
      </c>
      <c r="G55" s="116"/>
    </row>
    <row r="56" spans="1:211" s="88" customFormat="1" ht="15" customHeight="1">
      <c r="A56" s="167"/>
      <c r="B56" s="169" t="s">
        <v>3353</v>
      </c>
      <c r="C56" s="157">
        <v>174.68774565464233</v>
      </c>
      <c r="D56" s="157">
        <f>'ATR-I2.1'!I24</f>
        <v>196.86077373314819</v>
      </c>
      <c r="E56" s="114">
        <f t="shared" si="2"/>
        <v>22.173028078505865</v>
      </c>
      <c r="F56" s="160">
        <f t="shared" si="3"/>
        <v>0.12692949923540686</v>
      </c>
      <c r="G56" s="116"/>
    </row>
    <row r="57" spans="1:211" s="88" customFormat="1" ht="15" customHeight="1">
      <c r="A57" s="167"/>
      <c r="B57" s="168" t="s">
        <v>3354</v>
      </c>
      <c r="C57" s="157">
        <v>338.42835360184461</v>
      </c>
      <c r="D57" s="157">
        <f>'ATR-I2.1'!I25</f>
        <v>336.24502028434631</v>
      </c>
      <c r="E57" s="114">
        <f t="shared" si="2"/>
        <v>-2.1833333174982954</v>
      </c>
      <c r="F57" s="160">
        <f t="shared" si="3"/>
        <v>-6.4513900631001375E-3</v>
      </c>
      <c r="G57" s="116"/>
    </row>
    <row r="58" spans="1:211" s="88" customFormat="1" ht="15" customHeight="1">
      <c r="A58" s="164"/>
      <c r="B58" s="159" t="s">
        <v>3355</v>
      </c>
      <c r="C58" s="157">
        <v>125.68306010928961</v>
      </c>
      <c r="D58" s="157">
        <f>'ATR-I2.1'!I26</f>
        <v>159.36737205220794</v>
      </c>
      <c r="E58" s="114">
        <f t="shared" si="2"/>
        <v>33.684311942918328</v>
      </c>
      <c r="F58" s="160">
        <f t="shared" si="3"/>
        <v>0.26800996024148072</v>
      </c>
      <c r="G58" s="116"/>
    </row>
    <row r="59" spans="1:211" s="88" customFormat="1" ht="15" customHeight="1">
      <c r="A59" s="167"/>
      <c r="B59" s="169" t="s">
        <v>3356</v>
      </c>
      <c r="C59" s="157">
        <v>162.8383212849424</v>
      </c>
      <c r="D59" s="157">
        <f>'ATR-I2.1'!I31</f>
        <v>447.35196498148065</v>
      </c>
      <c r="E59" s="114">
        <f t="shared" si="2"/>
        <v>284.51364369653822</v>
      </c>
      <c r="F59" s="160">
        <f t="shared" si="3"/>
        <v>1.7472155291915743</v>
      </c>
      <c r="G59" s="116"/>
    </row>
    <row r="60" spans="1:211" s="88" customFormat="1" ht="15" customHeight="1">
      <c r="A60" s="167"/>
      <c r="B60" s="169" t="s">
        <v>3357</v>
      </c>
      <c r="C60" s="157">
        <v>135.82081902516529</v>
      </c>
      <c r="D60" s="157">
        <f>'ATR-I2.1'!I32</f>
        <v>212.60660530066923</v>
      </c>
      <c r="E60" s="114">
        <f t="shared" si="2"/>
        <v>76.785786275503938</v>
      </c>
      <c r="F60" s="160">
        <f t="shared" si="3"/>
        <v>0.56534621736655</v>
      </c>
      <c r="G60" s="116"/>
    </row>
    <row r="61" spans="1:211" s="88" customFormat="1" ht="15" customHeight="1">
      <c r="A61" s="167"/>
      <c r="B61" s="62" t="s">
        <v>3358</v>
      </c>
      <c r="C61" s="157">
        <v>189.69060312989495</v>
      </c>
      <c r="D61" s="157">
        <f>'ATR-I2.1'!I34</f>
        <v>297.60225669957691</v>
      </c>
      <c r="E61" s="114">
        <f t="shared" si="2"/>
        <v>107.91165356968196</v>
      </c>
      <c r="F61" s="160">
        <f t="shared" si="3"/>
        <v>0.56888244219344375</v>
      </c>
      <c r="G61" s="116"/>
    </row>
    <row r="62" spans="1:211" s="88" customFormat="1" ht="9.9499999999999993" customHeight="1">
      <c r="A62" s="164"/>
      <c r="B62" s="55"/>
      <c r="D62" s="157"/>
      <c r="E62" s="163"/>
      <c r="F62" s="163"/>
      <c r="G62" s="171"/>
      <c r="H62" s="171"/>
      <c r="I62" s="172"/>
      <c r="J62" s="171"/>
      <c r="K62" s="172"/>
      <c r="L62" s="171"/>
      <c r="M62" s="172"/>
      <c r="N62" s="171"/>
      <c r="O62" s="172"/>
      <c r="P62" s="171"/>
      <c r="Q62" s="172"/>
      <c r="R62" s="171"/>
      <c r="S62" s="172"/>
      <c r="T62" s="171"/>
      <c r="U62" s="172"/>
      <c r="V62" s="171"/>
      <c r="W62" s="172"/>
      <c r="X62" s="171"/>
      <c r="Y62" s="172"/>
      <c r="Z62" s="171"/>
      <c r="AA62" s="172"/>
      <c r="AB62" s="171"/>
      <c r="AC62" s="172"/>
      <c r="AD62" s="171"/>
      <c r="AE62" s="172"/>
      <c r="AF62" s="171"/>
      <c r="AG62" s="172"/>
      <c r="AH62" s="171"/>
      <c r="AI62" s="172"/>
      <c r="AJ62" s="171"/>
      <c r="AK62" s="172"/>
      <c r="AL62" s="171"/>
      <c r="AM62" s="172"/>
      <c r="AN62" s="171"/>
      <c r="AO62" s="172"/>
      <c r="AP62" s="171"/>
      <c r="AQ62" s="172"/>
      <c r="AR62" s="171"/>
      <c r="AS62" s="172"/>
      <c r="AT62" s="171"/>
      <c r="AU62" s="172"/>
      <c r="AV62" s="171"/>
      <c r="AW62" s="172"/>
      <c r="AX62" s="171"/>
      <c r="AY62" s="172"/>
      <c r="AZ62" s="171"/>
      <c r="BA62" s="172"/>
      <c r="BB62" s="171"/>
      <c r="BC62" s="172"/>
      <c r="BD62" s="171"/>
      <c r="BE62" s="172"/>
      <c r="BF62" s="171"/>
      <c r="BG62" s="172"/>
      <c r="BH62" s="171"/>
      <c r="BI62" s="172"/>
      <c r="BJ62" s="171"/>
      <c r="BK62" s="172"/>
      <c r="BL62" s="171"/>
      <c r="BM62" s="172"/>
      <c r="BN62" s="171"/>
      <c r="BO62" s="172"/>
      <c r="BP62" s="171"/>
      <c r="BQ62" s="172"/>
      <c r="BR62" s="171"/>
      <c r="BS62" s="172"/>
      <c r="BT62" s="171"/>
      <c r="BU62" s="172"/>
      <c r="BV62" s="171"/>
      <c r="BW62" s="172"/>
      <c r="BX62" s="171"/>
      <c r="BY62" s="172"/>
      <c r="BZ62" s="171"/>
      <c r="CA62" s="172"/>
      <c r="CB62" s="171"/>
      <c r="CC62" s="172"/>
      <c r="CD62" s="171"/>
      <c r="CE62" s="172"/>
      <c r="CF62" s="171"/>
      <c r="CG62" s="172"/>
      <c r="CH62" s="171"/>
      <c r="CI62" s="172"/>
      <c r="CJ62" s="171"/>
      <c r="CK62" s="172"/>
      <c r="CL62" s="171"/>
      <c r="CM62" s="172"/>
      <c r="CN62" s="171"/>
      <c r="CO62" s="172"/>
      <c r="CP62" s="171"/>
      <c r="CQ62" s="172"/>
      <c r="CR62" s="171"/>
      <c r="CS62" s="172"/>
      <c r="CT62" s="171"/>
      <c r="CU62" s="172"/>
      <c r="CV62" s="171"/>
      <c r="CW62" s="172"/>
      <c r="CX62" s="171"/>
      <c r="CY62" s="172"/>
      <c r="CZ62" s="171"/>
      <c r="DA62" s="172"/>
      <c r="DB62" s="171"/>
      <c r="DC62" s="172"/>
      <c r="DD62" s="171"/>
      <c r="DE62" s="172"/>
      <c r="DF62" s="171"/>
      <c r="DG62" s="172"/>
      <c r="DH62" s="171"/>
      <c r="DI62" s="172"/>
      <c r="DJ62" s="171"/>
      <c r="DK62" s="172"/>
      <c r="DL62" s="171"/>
      <c r="DM62" s="172"/>
      <c r="DN62" s="171"/>
      <c r="DO62" s="172"/>
      <c r="DP62" s="171"/>
      <c r="DQ62" s="172"/>
      <c r="DR62" s="171"/>
      <c r="DS62" s="172"/>
      <c r="DT62" s="171"/>
      <c r="DU62" s="172"/>
      <c r="DV62" s="171"/>
      <c r="DW62" s="172"/>
      <c r="DX62" s="171"/>
      <c r="DY62" s="172"/>
      <c r="DZ62" s="171"/>
      <c r="EA62" s="172"/>
      <c r="EB62" s="171"/>
      <c r="EC62" s="172"/>
      <c r="ED62" s="171"/>
      <c r="EE62" s="172"/>
      <c r="EF62" s="171"/>
      <c r="EG62" s="172"/>
      <c r="EH62" s="171"/>
      <c r="EI62" s="172"/>
      <c r="EJ62" s="171"/>
      <c r="EK62" s="172"/>
      <c r="EL62" s="171"/>
      <c r="EM62" s="172"/>
      <c r="EN62" s="171"/>
      <c r="EO62" s="172"/>
      <c r="EP62" s="171"/>
      <c r="EQ62" s="172"/>
      <c r="ER62" s="171"/>
      <c r="ES62" s="172"/>
      <c r="ET62" s="171"/>
      <c r="EU62" s="172"/>
      <c r="EV62" s="171"/>
      <c r="EW62" s="172"/>
      <c r="EX62" s="171"/>
      <c r="EY62" s="172"/>
      <c r="EZ62" s="171"/>
      <c r="FA62" s="172"/>
      <c r="FB62" s="171"/>
      <c r="FC62" s="172"/>
      <c r="FD62" s="171"/>
      <c r="FE62" s="172"/>
      <c r="FF62" s="171"/>
      <c r="FG62" s="172"/>
      <c r="FH62" s="171"/>
      <c r="FI62" s="172"/>
      <c r="FJ62" s="171"/>
      <c r="FK62" s="172"/>
      <c r="FL62" s="171"/>
      <c r="FM62" s="172"/>
      <c r="FN62" s="171"/>
      <c r="FO62" s="172"/>
      <c r="FP62" s="171"/>
      <c r="FQ62" s="172"/>
      <c r="FR62" s="171"/>
      <c r="FS62" s="172"/>
      <c r="FT62" s="171"/>
      <c r="FU62" s="172"/>
      <c r="FV62" s="171"/>
      <c r="FW62" s="172"/>
      <c r="FX62" s="171"/>
      <c r="FY62" s="172"/>
      <c r="FZ62" s="171"/>
      <c r="GA62" s="172"/>
      <c r="GB62" s="171"/>
      <c r="GC62" s="172"/>
      <c r="GD62" s="171"/>
      <c r="GE62" s="172"/>
      <c r="GF62" s="171"/>
      <c r="GG62" s="172"/>
      <c r="GH62" s="171"/>
      <c r="GI62" s="172"/>
      <c r="GJ62" s="171"/>
      <c r="GK62" s="172"/>
      <c r="GL62" s="171"/>
      <c r="GM62" s="172"/>
      <c r="GN62" s="171"/>
      <c r="GO62" s="172"/>
      <c r="GP62" s="171"/>
      <c r="GQ62" s="172"/>
      <c r="GR62" s="171"/>
      <c r="GS62" s="172"/>
      <c r="GT62" s="171"/>
      <c r="GU62" s="172"/>
      <c r="GV62" s="171"/>
      <c r="GW62" s="172"/>
      <c r="GX62" s="171"/>
      <c r="GY62" s="172"/>
      <c r="GZ62" s="171"/>
      <c r="HA62" s="172"/>
      <c r="HB62" s="171"/>
      <c r="HC62" s="172"/>
    </row>
    <row r="63" spans="1:211" s="88" customFormat="1" ht="15" customHeight="1">
      <c r="A63" s="165" t="s">
        <v>3362</v>
      </c>
      <c r="B63" s="169"/>
      <c r="D63" s="157"/>
      <c r="E63" s="163"/>
      <c r="F63" s="163"/>
      <c r="G63" s="116"/>
    </row>
    <row r="64" spans="1:211" s="88" customFormat="1" ht="15" customHeight="1">
      <c r="A64" s="173" t="s">
        <v>3336</v>
      </c>
      <c r="B64" s="168"/>
      <c r="D64" s="157"/>
      <c r="E64" s="163"/>
      <c r="F64" s="163"/>
      <c r="G64" s="116"/>
    </row>
    <row r="65" spans="1:7" s="88" customFormat="1" ht="15" customHeight="1">
      <c r="A65" s="174"/>
      <c r="B65" s="168" t="s">
        <v>35</v>
      </c>
      <c r="C65" s="157">
        <v>119</v>
      </c>
      <c r="D65" s="157">
        <f>'ATR-A2_II'!C9</f>
        <v>202</v>
      </c>
      <c r="E65" s="114">
        <f>D65-C65</f>
        <v>83</v>
      </c>
      <c r="F65" s="160">
        <f>((D65/C65)-1)</f>
        <v>0.69747899159663862</v>
      </c>
      <c r="G65" s="116"/>
    </row>
    <row r="66" spans="1:7" s="88" customFormat="1" ht="15" customHeight="1">
      <c r="A66" s="164"/>
      <c r="B66" s="168" t="s">
        <v>36</v>
      </c>
      <c r="C66" s="157">
        <v>3</v>
      </c>
      <c r="D66" s="157">
        <f>'ATR-A2_II'!D9</f>
        <v>0</v>
      </c>
      <c r="E66" s="114">
        <f>D66-C66</f>
        <v>-3</v>
      </c>
      <c r="F66" s="160">
        <f>((D66/C66)-1)</f>
        <v>-1</v>
      </c>
      <c r="G66" s="116"/>
    </row>
    <row r="67" spans="1:7" s="88" customFormat="1" ht="15" customHeight="1">
      <c r="A67" s="174"/>
      <c r="B67" s="168" t="s">
        <v>3337</v>
      </c>
      <c r="C67" s="157">
        <v>0</v>
      </c>
      <c r="D67" s="157">
        <f>'ATR-A2_II'!E9</f>
        <v>1</v>
      </c>
      <c r="E67" s="114">
        <v>0</v>
      </c>
      <c r="F67" s="163"/>
      <c r="G67" s="115"/>
    </row>
    <row r="68" spans="1:7" s="88" customFormat="1" ht="9.9499999999999993" customHeight="1">
      <c r="A68" s="167"/>
      <c r="B68" s="169"/>
      <c r="D68" s="157"/>
      <c r="E68" s="163"/>
      <c r="F68" s="163"/>
      <c r="G68" s="116"/>
    </row>
    <row r="69" spans="1:7" s="88" customFormat="1" ht="15" customHeight="1">
      <c r="A69" s="164" t="s">
        <v>3338</v>
      </c>
      <c r="B69" s="55"/>
      <c r="D69" s="157"/>
      <c r="E69" s="163"/>
      <c r="F69" s="163"/>
      <c r="G69" s="116"/>
    </row>
    <row r="70" spans="1:7" s="88" customFormat="1" ht="15" customHeight="1">
      <c r="A70" s="167"/>
      <c r="B70" s="169" t="s">
        <v>3339</v>
      </c>
      <c r="C70" s="157">
        <v>59</v>
      </c>
      <c r="D70" s="157">
        <f>'ATR-A3_II'!E22</f>
        <v>95</v>
      </c>
      <c r="E70" s="114">
        <f>D70-C70</f>
        <v>36</v>
      </c>
      <c r="F70" s="160">
        <f>((D70/C70)-1)</f>
        <v>0.61016949152542366</v>
      </c>
      <c r="G70" s="116"/>
    </row>
    <row r="71" spans="1:7" s="88" customFormat="1" ht="15" customHeight="1">
      <c r="A71" s="167"/>
      <c r="B71" s="168" t="s">
        <v>3340</v>
      </c>
      <c r="C71" s="157">
        <v>63</v>
      </c>
      <c r="D71" s="157">
        <f>'ATR-A3_II'!E35</f>
        <v>108</v>
      </c>
      <c r="E71" s="114">
        <f>D71-C71</f>
        <v>45</v>
      </c>
      <c r="F71" s="160">
        <f>((D71/C71)-1)</f>
        <v>0.71428571428571419</v>
      </c>
      <c r="G71" s="116"/>
    </row>
    <row r="72" spans="1:7" s="88" customFormat="1" ht="9.9499999999999993" customHeight="1">
      <c r="A72" s="164"/>
      <c r="B72" s="55"/>
      <c r="D72" s="157"/>
      <c r="E72" s="163"/>
      <c r="F72" s="163"/>
      <c r="G72" s="116"/>
    </row>
    <row r="73" spans="1:7" s="88" customFormat="1" ht="15" customHeight="1">
      <c r="A73" s="165" t="s">
        <v>3341</v>
      </c>
      <c r="B73" s="168"/>
      <c r="D73" s="157"/>
      <c r="E73" s="163"/>
      <c r="F73" s="163"/>
      <c r="G73" s="116"/>
    </row>
    <row r="74" spans="1:7" s="88" customFormat="1" ht="15" customHeight="1">
      <c r="A74" s="167"/>
      <c r="B74" s="168" t="s">
        <v>3363</v>
      </c>
      <c r="C74" s="157">
        <v>34</v>
      </c>
      <c r="D74" s="157">
        <v>82</v>
      </c>
      <c r="E74" s="114">
        <f>D74-C74</f>
        <v>48</v>
      </c>
      <c r="F74" s="160">
        <f>((D74/C74)-1)</f>
        <v>1.4117647058823528</v>
      </c>
      <c r="G74" s="116"/>
    </row>
    <row r="75" spans="1:7" s="88" customFormat="1" ht="15" customHeight="1">
      <c r="A75" s="164"/>
      <c r="B75" s="168" t="s">
        <v>3342</v>
      </c>
      <c r="C75" s="157">
        <v>11</v>
      </c>
      <c r="D75" s="157">
        <v>10</v>
      </c>
      <c r="E75" s="114">
        <f>D75-C75</f>
        <v>-1</v>
      </c>
      <c r="F75" s="160">
        <f>((D75/C75)-1)</f>
        <v>-9.0909090909090939E-2</v>
      </c>
      <c r="G75" s="116"/>
    </row>
    <row r="76" spans="1:7" s="88" customFormat="1" ht="15" customHeight="1">
      <c r="A76" s="167"/>
      <c r="B76" s="168" t="s">
        <v>3344</v>
      </c>
      <c r="C76" s="157">
        <v>74</v>
      </c>
      <c r="D76" s="157">
        <v>105</v>
      </c>
      <c r="E76" s="114">
        <f>D76-C76</f>
        <v>31</v>
      </c>
      <c r="F76" s="160">
        <f>((D76/C76)-1)</f>
        <v>0.41891891891891886</v>
      </c>
      <c r="G76" s="116"/>
    </row>
    <row r="77" spans="1:7" s="88" customFormat="1" ht="15" customHeight="1">
      <c r="A77" s="167"/>
      <c r="B77" s="168" t="s">
        <v>3346</v>
      </c>
      <c r="C77" s="157">
        <v>3</v>
      </c>
      <c r="D77" s="157">
        <f>D12-SUM(D74:D76)</f>
        <v>6</v>
      </c>
      <c r="E77" s="114">
        <f>D77-C77</f>
        <v>3</v>
      </c>
      <c r="F77" s="160">
        <f>((D77/C77)-1)</f>
        <v>1</v>
      </c>
      <c r="G77" s="116"/>
    </row>
    <row r="78" spans="1:7" s="2" customFormat="1" ht="9.9499999999999993" customHeight="1">
      <c r="A78" s="175"/>
      <c r="B78" s="76"/>
      <c r="C78" s="76"/>
      <c r="D78" s="76"/>
      <c r="E78" s="76"/>
      <c r="F78" s="76"/>
      <c r="G78" s="76"/>
    </row>
    <row r="79" spans="1:7" s="2" customFormat="1" ht="21" customHeight="1">
      <c r="A79" s="341" t="s">
        <v>3364</v>
      </c>
      <c r="B79" s="342"/>
      <c r="C79" s="342"/>
      <c r="D79" s="342"/>
      <c r="E79" s="342"/>
      <c r="F79" s="342"/>
      <c r="G79" s="342"/>
    </row>
    <row r="80" spans="1:7" s="15" customFormat="1" ht="15" customHeight="1">
      <c r="A80" s="176"/>
      <c r="B80" s="55"/>
      <c r="C80" s="55"/>
      <c r="D80" s="66"/>
      <c r="E80" s="66"/>
      <c r="F80" s="66"/>
      <c r="G80" s="66"/>
    </row>
    <row r="81" spans="1:7" s="15" customFormat="1" ht="15" customHeight="1">
      <c r="A81" s="174"/>
      <c r="B81" s="159"/>
      <c r="C81" s="159"/>
      <c r="D81" s="66"/>
      <c r="E81" s="66"/>
      <c r="F81" s="66"/>
      <c r="G81" s="66"/>
    </row>
    <row r="82" spans="1:7" s="15" customFormat="1" ht="15" customHeight="1">
      <c r="A82" s="176"/>
      <c r="B82" s="55"/>
      <c r="C82" s="55"/>
      <c r="D82" s="66"/>
      <c r="E82" s="66"/>
      <c r="F82" s="66"/>
      <c r="G82" s="66"/>
    </row>
    <row r="83" spans="1:7" s="15" customFormat="1" ht="15" customHeight="1">
      <c r="A83" s="167"/>
      <c r="B83" s="56"/>
      <c r="C83" s="56"/>
      <c r="D83" s="66"/>
      <c r="E83" s="66"/>
      <c r="F83" s="66"/>
      <c r="G83" s="66"/>
    </row>
    <row r="84" spans="1:7" s="15" customFormat="1" ht="24.75" customHeight="1">
      <c r="A84" s="167"/>
      <c r="B84" s="62"/>
      <c r="C84" s="62"/>
      <c r="D84" s="66"/>
      <c r="E84" s="66"/>
      <c r="F84" s="66"/>
      <c r="G84" s="66"/>
    </row>
    <row r="85" spans="1:7" s="15" customFormat="1" ht="24.75" customHeight="1">
      <c r="A85" s="167"/>
      <c r="B85" s="62"/>
      <c r="C85" s="62"/>
      <c r="D85" s="66"/>
      <c r="E85" s="66"/>
      <c r="F85" s="66"/>
      <c r="G85" s="66"/>
    </row>
    <row r="86" spans="1:7" s="15" customFormat="1" ht="15" customHeight="1">
      <c r="A86" s="167"/>
      <c r="B86" s="56"/>
      <c r="C86" s="56"/>
      <c r="D86" s="66"/>
      <c r="E86" s="66"/>
      <c r="F86" s="66"/>
      <c r="G86" s="66"/>
    </row>
    <row r="87" spans="1:7" s="15" customFormat="1" ht="15" customHeight="1">
      <c r="A87" s="167"/>
      <c r="B87" s="56"/>
      <c r="C87" s="56"/>
      <c r="D87" s="66"/>
      <c r="E87" s="66"/>
      <c r="F87" s="66"/>
      <c r="G87" s="66"/>
    </row>
    <row r="88" spans="1:7" s="15" customFormat="1" ht="15" customHeight="1">
      <c r="A88" s="167"/>
      <c r="B88" s="62"/>
      <c r="C88" s="62"/>
      <c r="D88" s="66"/>
      <c r="E88" s="66"/>
      <c r="F88" s="66"/>
      <c r="G88" s="66"/>
    </row>
    <row r="89" spans="1:7" s="15" customFormat="1" ht="15" customHeight="1">
      <c r="A89" s="167"/>
      <c r="B89" s="56"/>
      <c r="C89" s="56"/>
      <c r="D89" s="66"/>
      <c r="E89" s="66"/>
      <c r="F89" s="66"/>
      <c r="G89" s="66"/>
    </row>
    <row r="90" spans="1:7" s="15" customFormat="1" ht="15" customHeight="1">
      <c r="A90" s="177"/>
      <c r="B90" s="178"/>
      <c r="C90" s="178"/>
      <c r="D90" s="66"/>
      <c r="E90" s="66"/>
      <c r="F90" s="66"/>
      <c r="G90" s="66"/>
    </row>
    <row r="91" spans="1:7" s="15" customFormat="1" ht="15" customHeight="1">
      <c r="A91" s="167"/>
      <c r="B91" s="56"/>
      <c r="C91" s="56"/>
      <c r="D91" s="66"/>
      <c r="E91" s="66"/>
      <c r="F91" s="66"/>
      <c r="G91" s="66"/>
    </row>
    <row r="92" spans="1:7" s="15" customFormat="1" ht="15" customHeight="1">
      <c r="A92" s="167"/>
      <c r="B92" s="56"/>
      <c r="C92" s="56"/>
      <c r="D92" s="66"/>
      <c r="E92" s="66"/>
      <c r="F92" s="66"/>
      <c r="G92" s="66"/>
    </row>
    <row r="93" spans="1:7" s="15" customFormat="1" ht="24.75" customHeight="1">
      <c r="A93" s="167"/>
      <c r="B93" s="62"/>
      <c r="C93" s="62"/>
      <c r="D93" s="66"/>
      <c r="E93" s="66"/>
      <c r="F93" s="66"/>
      <c r="G93" s="66"/>
    </row>
    <row r="94" spans="1:7" s="15" customFormat="1" ht="15" customHeight="1">
      <c r="A94" s="167"/>
      <c r="B94" s="56"/>
      <c r="C94" s="56"/>
      <c r="D94" s="66"/>
      <c r="E94" s="66"/>
      <c r="F94" s="66"/>
      <c r="G94" s="66"/>
    </row>
    <row r="95" spans="1:7" s="15" customFormat="1" ht="15" customHeight="1">
      <c r="A95" s="167"/>
      <c r="B95" s="56"/>
      <c r="C95" s="56"/>
      <c r="D95" s="66"/>
      <c r="E95" s="66"/>
      <c r="F95" s="66"/>
      <c r="G95" s="66"/>
    </row>
    <row r="96" spans="1:7" s="15" customFormat="1" ht="24.75" customHeight="1">
      <c r="A96" s="167"/>
      <c r="B96" s="62"/>
      <c r="C96" s="62"/>
      <c r="D96" s="66"/>
      <c r="E96" s="66"/>
      <c r="F96" s="66"/>
      <c r="G96" s="66"/>
    </row>
    <row r="97" spans="1:7" s="15" customFormat="1" ht="15" customHeight="1">
      <c r="A97" s="176"/>
      <c r="B97" s="63"/>
      <c r="C97" s="63"/>
      <c r="D97" s="66"/>
      <c r="E97" s="66"/>
      <c r="F97" s="66"/>
      <c r="G97" s="66"/>
    </row>
    <row r="98" spans="1:7" s="15" customFormat="1" ht="15" customHeight="1">
      <c r="A98" s="174"/>
      <c r="B98" s="62"/>
      <c r="C98" s="62"/>
      <c r="D98" s="66"/>
      <c r="E98" s="66"/>
      <c r="F98" s="66"/>
      <c r="G98" s="66"/>
    </row>
    <row r="99" spans="1:7" s="15" customFormat="1" ht="15" customHeight="1">
      <c r="A99" s="176"/>
      <c r="B99" s="55"/>
      <c r="C99" s="55"/>
      <c r="D99" s="66"/>
      <c r="E99" s="66"/>
      <c r="F99" s="66"/>
      <c r="G99" s="66"/>
    </row>
    <row r="100" spans="1:7" s="15" customFormat="1" ht="15" customHeight="1">
      <c r="A100" s="174"/>
      <c r="B100" s="159"/>
      <c r="C100" s="159"/>
      <c r="D100" s="66"/>
      <c r="E100" s="66"/>
      <c r="F100" s="66"/>
      <c r="G100" s="66"/>
    </row>
    <row r="101" spans="1:7" s="15" customFormat="1" ht="15" customHeight="1">
      <c r="A101" s="176"/>
      <c r="B101" s="55"/>
      <c r="C101" s="55"/>
      <c r="D101" s="66"/>
      <c r="E101" s="66"/>
      <c r="F101" s="66"/>
      <c r="G101" s="66"/>
    </row>
    <row r="102" spans="1:7" s="15" customFormat="1" ht="15" customHeight="1">
      <c r="A102" s="167"/>
      <c r="B102" s="56"/>
      <c r="C102" s="56"/>
      <c r="D102" s="66"/>
      <c r="E102" s="66"/>
      <c r="F102" s="66"/>
      <c r="G102" s="66"/>
    </row>
    <row r="103" spans="1:7" s="15" customFormat="1" ht="15" customHeight="1">
      <c r="A103" s="167"/>
      <c r="B103" s="56"/>
      <c r="C103" s="56"/>
      <c r="D103" s="66"/>
      <c r="E103" s="66"/>
      <c r="F103" s="66"/>
      <c r="G103" s="66"/>
    </row>
    <row r="104" spans="1:7" s="15" customFormat="1" ht="15" customHeight="1">
      <c r="A104" s="167"/>
      <c r="B104" s="56"/>
      <c r="C104" s="56"/>
      <c r="D104" s="66"/>
      <c r="E104" s="66"/>
      <c r="F104" s="66"/>
      <c r="G104" s="66"/>
    </row>
    <row r="105" spans="1:7" s="15" customFormat="1" ht="15" customHeight="1">
      <c r="A105" s="177"/>
      <c r="B105" s="178"/>
      <c r="C105" s="178"/>
      <c r="D105" s="66"/>
      <c r="E105" s="66"/>
      <c r="F105" s="66"/>
      <c r="G105" s="66"/>
    </row>
    <row r="106" spans="1:7" s="15" customFormat="1" ht="15" customHeight="1">
      <c r="A106" s="167"/>
      <c r="B106" s="56"/>
      <c r="C106" s="56"/>
      <c r="D106" s="66"/>
      <c r="E106" s="66"/>
      <c r="F106" s="66"/>
      <c r="G106" s="66"/>
    </row>
    <row r="107" spans="1:7" s="15" customFormat="1" ht="24.75" customHeight="1">
      <c r="A107" s="167"/>
      <c r="B107" s="62"/>
      <c r="C107" s="62"/>
      <c r="D107" s="66"/>
      <c r="E107" s="66"/>
      <c r="F107" s="66"/>
      <c r="G107" s="66"/>
    </row>
    <row r="108" spans="1:7" s="15" customFormat="1" ht="15" customHeight="1">
      <c r="A108" s="167"/>
      <c r="B108" s="56"/>
      <c r="C108" s="56"/>
      <c r="D108" s="66"/>
      <c r="E108" s="66"/>
      <c r="F108" s="66"/>
      <c r="G108" s="66"/>
    </row>
    <row r="109" spans="1:7" s="15" customFormat="1" ht="15" customHeight="1">
      <c r="A109" s="167"/>
      <c r="B109" s="62"/>
      <c r="C109" s="62"/>
      <c r="D109" s="66"/>
      <c r="E109" s="66"/>
      <c r="F109" s="66"/>
      <c r="G109" s="66"/>
    </row>
    <row r="110" spans="1:7" s="15" customFormat="1" ht="15" customHeight="1">
      <c r="A110" s="177"/>
      <c r="B110" s="63"/>
      <c r="C110" s="63"/>
      <c r="D110" s="66"/>
      <c r="E110" s="66"/>
      <c r="F110" s="66"/>
      <c r="G110" s="66"/>
    </row>
    <row r="111" spans="1:7" s="15" customFormat="1" ht="15" customHeight="1">
      <c r="A111" s="167"/>
      <c r="B111" s="56"/>
      <c r="C111" s="56"/>
      <c r="D111" s="66"/>
      <c r="E111" s="66"/>
      <c r="F111" s="66"/>
      <c r="G111" s="66"/>
    </row>
    <row r="112" spans="1:7" s="15" customFormat="1" ht="24.75" customHeight="1">
      <c r="A112" s="167"/>
      <c r="B112" s="62"/>
      <c r="C112" s="62"/>
      <c r="D112" s="66"/>
      <c r="E112" s="66"/>
      <c r="F112" s="66"/>
      <c r="G112" s="66"/>
    </row>
    <row r="113" spans="1:7" s="15" customFormat="1" ht="15" customHeight="1">
      <c r="A113" s="167"/>
      <c r="B113" s="56"/>
      <c r="C113" s="56"/>
      <c r="D113" s="66"/>
      <c r="E113" s="66"/>
      <c r="F113" s="66"/>
      <c r="G113" s="66"/>
    </row>
    <row r="114" spans="1:7" s="15" customFormat="1" ht="15" customHeight="1">
      <c r="A114" s="176"/>
      <c r="B114" s="63"/>
      <c r="C114" s="63"/>
      <c r="D114" s="66"/>
      <c r="E114" s="66"/>
      <c r="F114" s="66"/>
      <c r="G114" s="66"/>
    </row>
    <row r="115" spans="1:7" s="15" customFormat="1" ht="15" customHeight="1">
      <c r="A115" s="174"/>
      <c r="B115" s="62"/>
      <c r="C115" s="62"/>
      <c r="D115" s="66"/>
      <c r="E115" s="66"/>
      <c r="F115" s="66"/>
      <c r="G115" s="66"/>
    </row>
    <row r="116" spans="1:7" s="15" customFormat="1" ht="15" customHeight="1">
      <c r="A116" s="176"/>
      <c r="B116" s="63"/>
      <c r="C116" s="63"/>
      <c r="D116" s="66"/>
      <c r="E116" s="66"/>
      <c r="F116" s="66"/>
      <c r="G116" s="66"/>
    </row>
    <row r="117" spans="1:7" s="15" customFormat="1" ht="15" customHeight="1">
      <c r="A117" s="174"/>
      <c r="B117" s="62"/>
      <c r="C117" s="62"/>
      <c r="D117" s="66"/>
      <c r="E117" s="66"/>
      <c r="F117" s="66"/>
      <c r="G117" s="66"/>
    </row>
    <row r="118" spans="1:7" s="15" customFormat="1" ht="9" customHeight="1">
      <c r="A118" s="176"/>
      <c r="B118" s="62"/>
      <c r="C118" s="62"/>
      <c r="D118" s="89"/>
      <c r="E118" s="89"/>
      <c r="F118" s="89"/>
      <c r="G118" s="89"/>
    </row>
    <row r="119" spans="1:7" s="15" customFormat="1" ht="36" customHeight="1">
      <c r="A119" s="179"/>
      <c r="B119" s="140"/>
      <c r="C119" s="140"/>
      <c r="D119" s="140"/>
      <c r="E119" s="140"/>
      <c r="F119" s="140"/>
      <c r="G119" s="140"/>
    </row>
    <row r="120" spans="1:7" s="15" customFormat="1" ht="15" customHeight="1">
      <c r="A120" s="180"/>
      <c r="B120" s="90"/>
      <c r="C120" s="90"/>
    </row>
    <row r="121" spans="1:7" ht="15" customHeight="1">
      <c r="D121" s="12"/>
      <c r="E121" s="12"/>
      <c r="F121" s="12"/>
    </row>
    <row r="122" spans="1:7" ht="15" customHeight="1"/>
    <row r="123" spans="1:7" ht="15" customHeight="1"/>
    <row r="124" spans="1:7" ht="15" customHeight="1"/>
    <row r="125" spans="1:7" ht="15" customHeight="1"/>
    <row r="126" spans="1:7" ht="15" customHeight="1"/>
    <row r="127" spans="1:7" ht="15" customHeight="1"/>
    <row r="128" spans="1:7" ht="15" customHeight="1"/>
    <row r="129" spans="2:211" ht="15" customHeight="1"/>
    <row r="130" spans="2:211" ht="15" customHeight="1"/>
    <row r="131" spans="2:211" ht="15" customHeight="1"/>
    <row r="132" spans="2:211" ht="15" customHeight="1"/>
    <row r="133" spans="2:211" ht="15" customHeight="1"/>
    <row r="134" spans="2:211" ht="15" customHeight="1"/>
    <row r="135" spans="2:211" ht="15" customHeight="1"/>
    <row r="136" spans="2:211" ht="15" customHeight="1"/>
    <row r="137" spans="2:211" s="181"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row>
    <row r="138" spans="2:211" s="181"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row>
    <row r="139" spans="2:211" s="181"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row>
    <row r="140" spans="2:211" s="181"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row>
    <row r="141" spans="2:211" s="181"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row>
    <row r="142" spans="2:211" s="181"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row>
    <row r="143" spans="2:211" s="181"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row>
    <row r="144" spans="2:211" s="181"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row>
    <row r="145" spans="2:211" s="181"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row>
    <row r="146" spans="2:211" s="181"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row>
    <row r="147" spans="2:211" s="181"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row>
    <row r="148" spans="2:211" s="181"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row>
    <row r="149" spans="2:211" s="181"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row>
    <row r="150" spans="2:211" s="181"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row>
    <row r="151" spans="2:211" s="181"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row>
    <row r="152" spans="2:211" s="181"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row>
    <row r="153" spans="2:211" s="181"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row>
    <row r="154" spans="2:211" s="181"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row>
    <row r="155" spans="2:211" s="181"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row>
    <row r="156" spans="2:211" s="181"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row>
    <row r="157" spans="2:211" s="181"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row>
    <row r="158" spans="2:211" s="181"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row>
    <row r="159" spans="2:211" s="181"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row>
    <row r="160" spans="2:211" s="181"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row>
    <row r="161" spans="2:211" s="181"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row>
    <row r="162" spans="2:211" s="181"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row>
    <row r="163" spans="2:211" s="181"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row>
    <row r="164" spans="2:211" s="181"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row>
    <row r="165" spans="2:211" s="181"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row>
    <row r="166" spans="2:211" s="181"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row>
    <row r="167" spans="2:211" s="181"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row>
    <row r="168" spans="2:211" s="181"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row>
    <row r="169" spans="2:211" s="181"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row>
    <row r="170" spans="2:211" s="181"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row>
    <row r="171" spans="2:211" s="181"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row>
    <row r="172" spans="2:211" s="181"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row>
    <row r="173" spans="2:211" s="181"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row>
    <row r="174" spans="2:211" s="181"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row>
    <row r="175" spans="2:211" s="181"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row>
    <row r="176" spans="2:211" s="181"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row>
    <row r="177" spans="2:211" s="181"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row>
    <row r="178" spans="2:211" s="181"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row>
    <row r="179" spans="2:211" s="181"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row>
    <row r="180" spans="2:211" s="181"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row>
    <row r="181" spans="2:211" s="181"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row>
    <row r="182" spans="2:211" s="181"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row>
    <row r="183" spans="2:211" s="181"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row>
    <row r="184" spans="2:211" s="181"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row>
    <row r="185" spans="2:211" s="181"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row>
    <row r="186" spans="2:211" s="181"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row>
    <row r="187" spans="2:211" s="181"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row>
    <row r="188" spans="2:211" s="181"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row>
    <row r="189" spans="2:211" s="181"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row>
    <row r="190" spans="2:211" s="181"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row>
    <row r="191" spans="2:211" s="181"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row>
    <row r="192" spans="2:211" s="181"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row>
    <row r="193" spans="2:211" s="181"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row>
    <row r="194" spans="2:211" s="181"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row>
    <row r="195" spans="2:211" s="181"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row>
    <row r="196" spans="2:211" s="181"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row>
    <row r="197" spans="2:211" s="181"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row>
    <row r="198" spans="2:211" s="181"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row>
    <row r="199" spans="2:211" s="181"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row>
    <row r="200" spans="2:211" s="181"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row>
    <row r="201" spans="2:211" s="181"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row>
    <row r="202" spans="2:211" s="181"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row>
    <row r="203" spans="2:211" s="181"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row>
    <row r="204" spans="2:211" s="181"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row>
    <row r="205" spans="2:211" s="181"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row>
    <row r="206" spans="2:211" s="181"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row>
  </sheetData>
  <mergeCells count="6">
    <mergeCell ref="A79:G79"/>
    <mergeCell ref="A1:D1"/>
    <mergeCell ref="F1:G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10"/>
  <sheetViews>
    <sheetView topLeftCell="A2" zoomScaleNormal="100" workbookViewId="0">
      <selection activeCell="H52" sqref="G52:H70"/>
    </sheetView>
  </sheetViews>
  <sheetFormatPr baseColWidth="10" defaultColWidth="11.42578125" defaultRowHeight="24.75" customHeight="1"/>
  <cols>
    <col min="1" max="1" width="3.28515625" style="306" customWidth="1"/>
    <col min="2" max="2" width="56.42578125" style="306" customWidth="1"/>
    <col min="3" max="4" width="9.28515625" style="240" customWidth="1"/>
    <col min="5" max="6" width="9.5703125" style="240" customWidth="1"/>
    <col min="7" max="10" width="11.42578125" style="240"/>
    <col min="11" max="11" width="2.140625" style="240" customWidth="1"/>
    <col min="12" max="16384" width="11.42578125" style="240"/>
  </cols>
  <sheetData>
    <row r="1" spans="1:7" s="255" customFormat="1" ht="15.75" customHeight="1">
      <c r="A1" s="351" t="s">
        <v>33</v>
      </c>
      <c r="B1" s="352"/>
      <c r="C1" s="353"/>
      <c r="D1" s="254"/>
      <c r="E1" s="359" t="s">
        <v>102</v>
      </c>
      <c r="F1" s="359"/>
    </row>
    <row r="2" spans="1:7" s="255" customFormat="1" ht="5.25" customHeight="1">
      <c r="A2" s="320"/>
      <c r="B2" s="321"/>
      <c r="C2" s="254"/>
      <c r="D2" s="254"/>
      <c r="E2" s="254"/>
      <c r="F2" s="254"/>
    </row>
    <row r="3" spans="1:7" s="255" customFormat="1" ht="15" customHeight="1">
      <c r="A3" s="257" t="s">
        <v>84</v>
      </c>
      <c r="B3" s="257"/>
      <c r="C3" s="258"/>
      <c r="D3" s="258"/>
      <c r="E3" s="258"/>
      <c r="F3" s="258"/>
    </row>
    <row r="4" spans="1:7" s="255" customFormat="1" ht="15" customHeight="1">
      <c r="A4" s="260" t="s">
        <v>11</v>
      </c>
      <c r="B4" s="260"/>
      <c r="C4" s="262"/>
      <c r="D4" s="262"/>
      <c r="E4" s="262"/>
      <c r="F4" s="262"/>
      <c r="G4" s="322"/>
    </row>
    <row r="5" spans="1:7" s="269" customFormat="1" ht="6" customHeight="1">
      <c r="A5" s="264"/>
      <c r="B5" s="323"/>
      <c r="C5" s="266"/>
      <c r="D5" s="266"/>
      <c r="E5" s="266"/>
      <c r="F5" s="266"/>
    </row>
    <row r="6" spans="1:7" s="269" customFormat="1" ht="15" customHeight="1" thickBot="1">
      <c r="A6" s="354" t="s">
        <v>3652</v>
      </c>
      <c r="B6" s="355"/>
      <c r="C6" s="268"/>
      <c r="D6" s="268"/>
    </row>
    <row r="7" spans="1:7" s="255" customFormat="1" ht="21.75" customHeight="1">
      <c r="A7" s="297"/>
      <c r="B7" s="356"/>
      <c r="C7" s="358"/>
      <c r="D7" s="358"/>
      <c r="E7" s="358"/>
      <c r="F7" s="270"/>
    </row>
    <row r="8" spans="1:7" s="255" customFormat="1" ht="21.75" customHeight="1">
      <c r="A8" s="298"/>
      <c r="B8" s="357"/>
      <c r="C8" s="271" t="s">
        <v>35</v>
      </c>
      <c r="D8" s="271" t="s">
        <v>36</v>
      </c>
      <c r="E8" s="271" t="s">
        <v>37</v>
      </c>
      <c r="F8" s="271" t="s">
        <v>38</v>
      </c>
    </row>
    <row r="9" spans="1:7" s="269" customFormat="1" ht="26.25" customHeight="1">
      <c r="A9" s="324"/>
      <c r="B9" s="299" t="s">
        <v>38</v>
      </c>
      <c r="C9" s="250">
        <f>SUM(C12:C15)</f>
        <v>2005</v>
      </c>
      <c r="D9" s="250">
        <f>SUM(D12:D15)</f>
        <v>18</v>
      </c>
      <c r="E9" s="250">
        <f>SUM(E12:E15)</f>
        <v>3</v>
      </c>
      <c r="F9" s="250">
        <f>SUM(F12:F15)</f>
        <v>2026</v>
      </c>
      <c r="G9" s="301"/>
    </row>
    <row r="10" spans="1:7" s="269" customFormat="1" ht="11.25" customHeight="1">
      <c r="A10" s="324"/>
      <c r="B10" s="325"/>
      <c r="C10" s="326"/>
      <c r="D10" s="326"/>
      <c r="E10" s="326"/>
      <c r="F10" s="326"/>
      <c r="G10" s="301"/>
    </row>
    <row r="11" spans="1:7" s="269" customFormat="1" ht="13.5" customHeight="1">
      <c r="A11" s="324"/>
      <c r="B11" s="325" t="s">
        <v>9</v>
      </c>
      <c r="C11" s="326"/>
      <c r="D11" s="326"/>
      <c r="E11" s="326"/>
      <c r="F11" s="326"/>
      <c r="G11" s="301"/>
    </row>
    <row r="12" spans="1:7" s="269" customFormat="1" ht="13.5" customHeight="1">
      <c r="A12" s="327"/>
      <c r="B12" s="328" t="s">
        <v>5</v>
      </c>
      <c r="C12" s="329">
        <f>C18+C19+C20</f>
        <v>133</v>
      </c>
      <c r="D12" s="329">
        <f t="shared" ref="D12:E12" si="0">D18+D19+D20</f>
        <v>1</v>
      </c>
      <c r="E12" s="329">
        <f t="shared" si="0"/>
        <v>0</v>
      </c>
      <c r="F12" s="326">
        <f t="shared" ref="F12" si="1">F18+F19+F20</f>
        <v>134</v>
      </c>
    </row>
    <row r="13" spans="1:7" s="269" customFormat="1" ht="13.5" customHeight="1">
      <c r="A13" s="327"/>
      <c r="B13" s="328" t="s">
        <v>6</v>
      </c>
      <c r="C13" s="329">
        <f>SUM(C21:C42)</f>
        <v>611</v>
      </c>
      <c r="D13" s="329">
        <f t="shared" ref="D13:E13" si="2">SUM(D21:D42)</f>
        <v>9</v>
      </c>
      <c r="E13" s="329">
        <f t="shared" si="2"/>
        <v>1</v>
      </c>
      <c r="F13" s="326">
        <f>SUM(F21:F42)</f>
        <v>621</v>
      </c>
    </row>
    <row r="14" spans="1:7" s="269" customFormat="1" ht="13.5" customHeight="1">
      <c r="A14" s="327"/>
      <c r="B14" s="328" t="s">
        <v>44</v>
      </c>
      <c r="C14" s="329">
        <f>SUM(C43:C45)</f>
        <v>298</v>
      </c>
      <c r="D14" s="329">
        <f t="shared" ref="D14:E14" si="3">SUM(D43:D45)</f>
        <v>6</v>
      </c>
      <c r="E14" s="329">
        <f t="shared" si="3"/>
        <v>0</v>
      </c>
      <c r="F14" s="326">
        <f>SUM(F43:F45)</f>
        <v>304</v>
      </c>
    </row>
    <row r="15" spans="1:7" s="269" customFormat="1" ht="13.5" customHeight="1">
      <c r="A15" s="327"/>
      <c r="B15" s="328" t="s">
        <v>7</v>
      </c>
      <c r="C15" s="329">
        <f>SUM(C46:C100)</f>
        <v>963</v>
      </c>
      <c r="D15" s="329">
        <f t="shared" ref="D15:E15" si="4">SUM(D46:D100)</f>
        <v>2</v>
      </c>
      <c r="E15" s="329">
        <f t="shared" si="4"/>
        <v>2</v>
      </c>
      <c r="F15" s="326">
        <f>SUM(F46:F100)</f>
        <v>967</v>
      </c>
    </row>
    <row r="16" spans="1:7" s="269" customFormat="1" ht="9" customHeight="1">
      <c r="A16" s="327"/>
      <c r="B16" s="328"/>
      <c r="C16" s="329"/>
      <c r="D16" s="329"/>
      <c r="E16" s="329"/>
      <c r="F16" s="329"/>
    </row>
    <row r="17" spans="1:68" s="269" customFormat="1" ht="13.5" customHeight="1">
      <c r="A17" s="327"/>
      <c r="B17" s="325" t="s">
        <v>10</v>
      </c>
      <c r="C17" s="329"/>
      <c r="D17" s="329"/>
      <c r="E17" s="329"/>
      <c r="F17" s="329"/>
    </row>
    <row r="18" spans="1:68" s="241" customFormat="1" ht="15" customHeight="1">
      <c r="A18" s="330"/>
      <c r="B18" s="331" t="s">
        <v>3526</v>
      </c>
      <c r="C18" s="332">
        <v>114</v>
      </c>
      <c r="D18" s="332">
        <v>1</v>
      </c>
      <c r="E18" s="332">
        <v>0</v>
      </c>
      <c r="F18" s="333">
        <f t="shared" ref="F18:F73" si="5">SUM(C18:E18)</f>
        <v>115</v>
      </c>
      <c r="G18" s="240"/>
      <c r="H18" s="240"/>
      <c r="I18" s="240"/>
      <c r="J18" s="240"/>
      <c r="K18" s="240"/>
      <c r="L18" s="240"/>
      <c r="M18" s="240"/>
      <c r="N18" s="240"/>
      <c r="O18" s="240"/>
      <c r="P18" s="240"/>
      <c r="Q18" s="240"/>
      <c r="R18" s="240"/>
      <c r="S18" s="240"/>
      <c r="T18" s="240"/>
      <c r="U18" s="240"/>
      <c r="V18" s="240"/>
      <c r="W18" s="240"/>
      <c r="X18" s="240"/>
      <c r="Y18" s="240"/>
      <c r="Z18" s="240"/>
      <c r="AA18" s="240"/>
      <c r="AB18" s="240"/>
      <c r="AC18" s="240"/>
      <c r="AD18" s="240"/>
      <c r="AE18" s="240"/>
      <c r="AF18" s="240"/>
      <c r="AG18" s="240"/>
      <c r="AH18" s="240"/>
      <c r="AI18" s="240"/>
      <c r="AJ18" s="240"/>
      <c r="AK18" s="240"/>
      <c r="AL18" s="240"/>
      <c r="AM18" s="240"/>
      <c r="AN18" s="240"/>
      <c r="AO18" s="240"/>
      <c r="AP18" s="240"/>
      <c r="AQ18" s="240"/>
      <c r="AR18" s="240"/>
      <c r="AS18" s="240"/>
      <c r="AT18" s="240"/>
      <c r="AU18" s="240"/>
      <c r="AV18" s="240"/>
      <c r="AW18" s="240"/>
      <c r="AX18" s="240"/>
      <c r="AY18" s="240"/>
      <c r="AZ18" s="240"/>
      <c r="BA18" s="240"/>
      <c r="BB18" s="240"/>
      <c r="BC18" s="240"/>
      <c r="BD18" s="240"/>
      <c r="BE18" s="240"/>
      <c r="BF18" s="240"/>
      <c r="BG18" s="240"/>
      <c r="BH18" s="240"/>
      <c r="BI18" s="240"/>
      <c r="BJ18" s="240"/>
      <c r="BK18" s="240"/>
      <c r="BL18" s="240"/>
      <c r="BM18" s="240"/>
      <c r="BN18" s="240"/>
      <c r="BO18" s="240"/>
      <c r="BP18" s="240"/>
    </row>
    <row r="19" spans="1:68" s="241" customFormat="1" ht="15" customHeight="1">
      <c r="A19" s="330"/>
      <c r="B19" s="331" t="s">
        <v>3527</v>
      </c>
      <c r="C19" s="332">
        <v>16</v>
      </c>
      <c r="D19" s="332">
        <v>0</v>
      </c>
      <c r="E19" s="332">
        <v>0</v>
      </c>
      <c r="F19" s="333">
        <f t="shared" si="5"/>
        <v>16</v>
      </c>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c r="BM19" s="240"/>
      <c r="BN19" s="240"/>
      <c r="BO19" s="240"/>
      <c r="BP19" s="240"/>
    </row>
    <row r="20" spans="1:68" s="241" customFormat="1" ht="15" customHeight="1">
      <c r="A20" s="330"/>
      <c r="B20" s="331" t="s">
        <v>3528</v>
      </c>
      <c r="C20" s="332">
        <v>3</v>
      </c>
      <c r="D20" s="332">
        <v>0</v>
      </c>
      <c r="E20" s="332">
        <v>0</v>
      </c>
      <c r="F20" s="333">
        <f t="shared" si="5"/>
        <v>3</v>
      </c>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40"/>
      <c r="AJ20" s="240"/>
      <c r="AK20" s="240"/>
      <c r="AL20" s="240"/>
      <c r="AM20" s="240"/>
      <c r="AN20" s="240"/>
      <c r="AO20" s="240"/>
      <c r="AP20" s="240"/>
      <c r="AQ20" s="240"/>
      <c r="AR20" s="240"/>
      <c r="AS20" s="240"/>
      <c r="AT20" s="240"/>
      <c r="AU20" s="240"/>
      <c r="AV20" s="240"/>
      <c r="AW20" s="240"/>
      <c r="AX20" s="240"/>
      <c r="AY20" s="240"/>
      <c r="AZ20" s="240"/>
      <c r="BA20" s="240"/>
      <c r="BB20" s="240"/>
      <c r="BC20" s="240"/>
      <c r="BD20" s="240"/>
      <c r="BE20" s="240"/>
      <c r="BF20" s="240"/>
      <c r="BG20" s="240"/>
      <c r="BH20" s="240"/>
      <c r="BI20" s="240"/>
      <c r="BJ20" s="240"/>
      <c r="BK20" s="240"/>
      <c r="BL20" s="240"/>
      <c r="BM20" s="240"/>
      <c r="BN20" s="240"/>
      <c r="BO20" s="240"/>
      <c r="BP20" s="240"/>
    </row>
    <row r="21" spans="1:68" s="241" customFormat="1" ht="15" customHeight="1">
      <c r="A21" s="330"/>
      <c r="B21" s="331" t="s">
        <v>3529</v>
      </c>
      <c r="C21" s="332">
        <v>3</v>
      </c>
      <c r="D21" s="332">
        <v>0</v>
      </c>
      <c r="E21" s="332">
        <v>0</v>
      </c>
      <c r="F21" s="333">
        <f t="shared" si="5"/>
        <v>3</v>
      </c>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240"/>
      <c r="AZ21" s="240"/>
      <c r="BA21" s="240"/>
      <c r="BB21" s="240"/>
      <c r="BC21" s="240"/>
      <c r="BD21" s="240"/>
      <c r="BE21" s="240"/>
      <c r="BF21" s="240"/>
      <c r="BG21" s="240"/>
      <c r="BH21" s="240"/>
      <c r="BI21" s="240"/>
      <c r="BJ21" s="240"/>
      <c r="BK21" s="240"/>
      <c r="BL21" s="240"/>
      <c r="BM21" s="240"/>
      <c r="BN21" s="240"/>
      <c r="BO21" s="240"/>
      <c r="BP21" s="240"/>
    </row>
    <row r="22" spans="1:68" s="241" customFormat="1" ht="15" customHeight="1">
      <c r="A22" s="330"/>
      <c r="B22" s="331" t="s">
        <v>3530</v>
      </c>
      <c r="C22" s="332">
        <v>151</v>
      </c>
      <c r="D22" s="332">
        <v>2</v>
      </c>
      <c r="E22" s="332">
        <v>0</v>
      </c>
      <c r="F22" s="333">
        <f t="shared" si="5"/>
        <v>153</v>
      </c>
      <c r="G22" s="240"/>
      <c r="H22" s="334"/>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row>
    <row r="23" spans="1:68" s="241" customFormat="1" ht="15" customHeight="1">
      <c r="A23" s="330"/>
      <c r="B23" s="331" t="s">
        <v>3531</v>
      </c>
      <c r="C23" s="332">
        <v>39</v>
      </c>
      <c r="D23" s="332">
        <v>0</v>
      </c>
      <c r="E23" s="332">
        <v>0</v>
      </c>
      <c r="F23" s="333">
        <f t="shared" si="5"/>
        <v>39</v>
      </c>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row>
    <row r="24" spans="1:68" s="241" customFormat="1" ht="15" customHeight="1">
      <c r="A24" s="330"/>
      <c r="B24" s="331" t="s">
        <v>3532</v>
      </c>
      <c r="C24" s="332">
        <v>12</v>
      </c>
      <c r="D24" s="332">
        <v>0</v>
      </c>
      <c r="E24" s="332">
        <v>0</v>
      </c>
      <c r="F24" s="333">
        <f t="shared" si="5"/>
        <v>12</v>
      </c>
      <c r="G24" s="240"/>
      <c r="H24" s="240"/>
      <c r="I24" s="240"/>
      <c r="J24" s="240"/>
      <c r="K24" s="240"/>
      <c r="L24" s="240"/>
      <c r="M24" s="240"/>
      <c r="N24" s="240"/>
      <c r="O24" s="240"/>
      <c r="P24" s="240"/>
      <c r="Q24" s="240"/>
      <c r="R24" s="240"/>
      <c r="S24" s="240"/>
      <c r="T24" s="240"/>
      <c r="U24" s="240"/>
      <c r="V24" s="240"/>
      <c r="W24" s="240"/>
      <c r="X24" s="240"/>
      <c r="Y24" s="240"/>
      <c r="Z24" s="240"/>
      <c r="AA24" s="240"/>
      <c r="AB24" s="240"/>
      <c r="AC24" s="240"/>
      <c r="AD24" s="240"/>
      <c r="AE24" s="240"/>
      <c r="AF24" s="240"/>
      <c r="AG24" s="240"/>
      <c r="AH24" s="240"/>
      <c r="AI24" s="240"/>
      <c r="AJ24" s="240"/>
      <c r="AK24" s="240"/>
      <c r="AL24" s="240"/>
      <c r="AM24" s="240"/>
      <c r="AN24" s="240"/>
      <c r="AO24" s="240"/>
      <c r="AP24" s="240"/>
      <c r="AQ24" s="240"/>
      <c r="AR24" s="240"/>
      <c r="AS24" s="240"/>
      <c r="AT24" s="240"/>
      <c r="AU24" s="240"/>
      <c r="AV24" s="240"/>
      <c r="AW24" s="240"/>
      <c r="AX24" s="240"/>
      <c r="AY24" s="240"/>
      <c r="AZ24" s="240"/>
      <c r="BA24" s="240"/>
      <c r="BB24" s="240"/>
      <c r="BC24" s="240"/>
      <c r="BD24" s="240"/>
      <c r="BE24" s="240"/>
      <c r="BF24" s="240"/>
      <c r="BG24" s="240"/>
      <c r="BH24" s="240"/>
      <c r="BI24" s="240"/>
      <c r="BJ24" s="240"/>
      <c r="BK24" s="240"/>
      <c r="BL24" s="240"/>
      <c r="BM24" s="240"/>
      <c r="BN24" s="240"/>
      <c r="BO24" s="240"/>
      <c r="BP24" s="240"/>
    </row>
    <row r="25" spans="1:68" s="241" customFormat="1" ht="15" customHeight="1">
      <c r="A25" s="330"/>
      <c r="B25" s="331" t="s">
        <v>3533</v>
      </c>
      <c r="C25" s="332">
        <v>46</v>
      </c>
      <c r="D25" s="332">
        <v>0</v>
      </c>
      <c r="E25" s="332">
        <v>0</v>
      </c>
      <c r="F25" s="333">
        <f t="shared" si="5"/>
        <v>46</v>
      </c>
      <c r="G25" s="240"/>
      <c r="H25" s="240"/>
      <c r="I25" s="240"/>
      <c r="J25" s="240"/>
      <c r="K25" s="240"/>
      <c r="L25" s="240"/>
      <c r="M25" s="240"/>
      <c r="N25" s="240"/>
      <c r="O25" s="240"/>
      <c r="P25" s="240"/>
      <c r="Q25" s="240"/>
      <c r="R25" s="240"/>
      <c r="S25" s="240"/>
      <c r="T25" s="240"/>
      <c r="U25" s="240"/>
      <c r="V25" s="240"/>
      <c r="W25" s="240"/>
      <c r="X25" s="240"/>
      <c r="Y25" s="240"/>
      <c r="Z25" s="240"/>
      <c r="AA25" s="240"/>
      <c r="AB25" s="240"/>
      <c r="AC25" s="240"/>
      <c r="AD25" s="240"/>
      <c r="AE25" s="240"/>
      <c r="AF25" s="240"/>
      <c r="AG25" s="240"/>
      <c r="AH25" s="240"/>
      <c r="AI25" s="240"/>
      <c r="AJ25" s="240"/>
      <c r="AK25" s="240"/>
      <c r="AL25" s="240"/>
      <c r="AM25" s="240"/>
      <c r="AN25" s="240"/>
      <c r="AO25" s="240"/>
      <c r="AP25" s="240"/>
      <c r="AQ25" s="240"/>
      <c r="AR25" s="240"/>
      <c r="AS25" s="240"/>
      <c r="AT25" s="240"/>
      <c r="AU25" s="240"/>
      <c r="AV25" s="240"/>
      <c r="AW25" s="240"/>
      <c r="AX25" s="240"/>
      <c r="AY25" s="240"/>
      <c r="AZ25" s="240"/>
      <c r="BA25" s="240"/>
      <c r="BB25" s="240"/>
      <c r="BC25" s="240"/>
      <c r="BD25" s="240"/>
      <c r="BE25" s="240"/>
      <c r="BF25" s="240"/>
      <c r="BG25" s="240"/>
      <c r="BH25" s="240"/>
      <c r="BI25" s="240"/>
      <c r="BJ25" s="240"/>
      <c r="BK25" s="240"/>
      <c r="BL25" s="240"/>
      <c r="BM25" s="240"/>
      <c r="BN25" s="240"/>
      <c r="BO25" s="240"/>
      <c r="BP25" s="240"/>
    </row>
    <row r="26" spans="1:68" s="241" customFormat="1" ht="15" customHeight="1">
      <c r="A26" s="330"/>
      <c r="B26" s="331" t="s">
        <v>3534</v>
      </c>
      <c r="C26" s="332">
        <v>35</v>
      </c>
      <c r="D26" s="332">
        <v>1</v>
      </c>
      <c r="E26" s="332">
        <v>0</v>
      </c>
      <c r="F26" s="333">
        <f t="shared" si="5"/>
        <v>36</v>
      </c>
      <c r="G26" s="240"/>
      <c r="H26" s="240"/>
      <c r="I26" s="240"/>
      <c r="J26" s="240"/>
      <c r="K26" s="240"/>
      <c r="L26" s="240"/>
      <c r="M26" s="240"/>
      <c r="N26" s="240"/>
      <c r="O26" s="240"/>
      <c r="P26" s="240"/>
      <c r="Q26" s="240"/>
      <c r="R26" s="240"/>
      <c r="S26" s="240"/>
      <c r="T26" s="240"/>
      <c r="U26" s="240"/>
      <c r="V26" s="240"/>
      <c r="W26" s="240"/>
      <c r="X26" s="240"/>
      <c r="Y26" s="240"/>
      <c r="Z26" s="240"/>
      <c r="AA26" s="240"/>
      <c r="AB26" s="240"/>
      <c r="AC26" s="240"/>
      <c r="AD26" s="240"/>
      <c r="AE26" s="240"/>
      <c r="AF26" s="240"/>
      <c r="AG26" s="240"/>
      <c r="AH26" s="240"/>
      <c r="AI26" s="240"/>
      <c r="AJ26" s="240"/>
      <c r="AK26" s="240"/>
      <c r="AL26" s="240"/>
      <c r="AM26" s="240"/>
      <c r="AN26" s="240"/>
      <c r="AO26" s="240"/>
      <c r="AP26" s="240"/>
      <c r="AQ26" s="240"/>
      <c r="AR26" s="240"/>
      <c r="AS26" s="240"/>
      <c r="AT26" s="240"/>
      <c r="AU26" s="240"/>
      <c r="AV26" s="240"/>
      <c r="AW26" s="240"/>
      <c r="AX26" s="240"/>
      <c r="AY26" s="240"/>
      <c r="AZ26" s="240"/>
      <c r="BA26" s="240"/>
      <c r="BB26" s="240"/>
      <c r="BC26" s="240"/>
      <c r="BD26" s="240"/>
      <c r="BE26" s="240"/>
      <c r="BF26" s="240"/>
      <c r="BG26" s="240"/>
      <c r="BH26" s="240"/>
      <c r="BI26" s="240"/>
      <c r="BJ26" s="240"/>
      <c r="BK26" s="240"/>
      <c r="BL26" s="240"/>
      <c r="BM26" s="240"/>
      <c r="BN26" s="240"/>
      <c r="BO26" s="240"/>
      <c r="BP26" s="240"/>
    </row>
    <row r="27" spans="1:68" s="241" customFormat="1" ht="15" customHeight="1">
      <c r="A27" s="330"/>
      <c r="B27" s="331" t="s">
        <v>3535</v>
      </c>
      <c r="C27" s="332">
        <v>17</v>
      </c>
      <c r="D27" s="332">
        <v>0</v>
      </c>
      <c r="E27" s="332">
        <v>0</v>
      </c>
      <c r="F27" s="333">
        <f t="shared" si="5"/>
        <v>17</v>
      </c>
      <c r="G27" s="240"/>
      <c r="H27" s="240"/>
      <c r="I27" s="240"/>
      <c r="J27" s="240"/>
      <c r="K27" s="240"/>
      <c r="L27" s="240"/>
      <c r="M27" s="240"/>
      <c r="N27" s="240"/>
      <c r="O27" s="240"/>
      <c r="P27" s="240"/>
      <c r="Q27" s="240"/>
      <c r="R27" s="240"/>
      <c r="S27" s="240"/>
      <c r="T27" s="240"/>
      <c r="U27" s="240"/>
      <c r="V27" s="240"/>
      <c r="W27" s="240"/>
      <c r="X27" s="240"/>
      <c r="Y27" s="240"/>
      <c r="Z27" s="240"/>
      <c r="AA27" s="240"/>
      <c r="AB27" s="240"/>
      <c r="AC27" s="240"/>
      <c r="AD27" s="240"/>
      <c r="AE27" s="240"/>
      <c r="AF27" s="240"/>
      <c r="AG27" s="240"/>
      <c r="AH27" s="240"/>
      <c r="AI27" s="240"/>
      <c r="AJ27" s="240"/>
      <c r="AK27" s="240"/>
      <c r="AL27" s="240"/>
      <c r="AM27" s="240"/>
      <c r="AN27" s="240"/>
      <c r="AO27" s="240"/>
      <c r="AP27" s="240"/>
      <c r="AQ27" s="240"/>
      <c r="AR27" s="240"/>
      <c r="AS27" s="240"/>
      <c r="AT27" s="240"/>
      <c r="AU27" s="240"/>
      <c r="AV27" s="240"/>
      <c r="AW27" s="240"/>
      <c r="AX27" s="240"/>
      <c r="AY27" s="240"/>
      <c r="AZ27" s="240"/>
      <c r="BA27" s="240"/>
      <c r="BB27" s="240"/>
      <c r="BC27" s="240"/>
      <c r="BD27" s="240"/>
      <c r="BE27" s="240"/>
      <c r="BF27" s="240"/>
      <c r="BG27" s="240"/>
      <c r="BH27" s="240"/>
      <c r="BI27" s="240"/>
      <c r="BJ27" s="240"/>
      <c r="BK27" s="240"/>
      <c r="BL27" s="240"/>
      <c r="BM27" s="240"/>
      <c r="BN27" s="240"/>
      <c r="BO27" s="240"/>
      <c r="BP27" s="240"/>
    </row>
    <row r="28" spans="1:68" s="241" customFormat="1" ht="15" customHeight="1">
      <c r="A28" s="330"/>
      <c r="B28" s="331" t="s">
        <v>3536</v>
      </c>
      <c r="C28" s="332">
        <v>8</v>
      </c>
      <c r="D28" s="332">
        <v>0</v>
      </c>
      <c r="E28" s="332">
        <v>0</v>
      </c>
      <c r="F28" s="333">
        <f t="shared" si="5"/>
        <v>8</v>
      </c>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row>
    <row r="29" spans="1:68" s="241" customFormat="1" ht="15" customHeight="1">
      <c r="A29" s="330"/>
      <c r="B29" s="331" t="s">
        <v>3537</v>
      </c>
      <c r="C29" s="332">
        <v>8</v>
      </c>
      <c r="D29" s="332">
        <v>0</v>
      </c>
      <c r="E29" s="332">
        <v>0</v>
      </c>
      <c r="F29" s="333">
        <f t="shared" si="5"/>
        <v>8</v>
      </c>
      <c r="G29" s="240"/>
      <c r="H29" s="240"/>
      <c r="I29" s="240"/>
      <c r="J29" s="240"/>
      <c r="K29" s="240"/>
      <c r="L29" s="240"/>
      <c r="M29" s="240"/>
      <c r="N29" s="240"/>
      <c r="O29" s="240"/>
      <c r="P29" s="240"/>
      <c r="Q29" s="240"/>
      <c r="R29" s="240"/>
      <c r="S29" s="240"/>
      <c r="T29" s="240"/>
      <c r="U29" s="240"/>
      <c r="V29" s="240"/>
      <c r="W29" s="240"/>
      <c r="X29" s="240"/>
      <c r="Y29" s="240"/>
      <c r="Z29" s="240"/>
      <c r="AA29" s="240"/>
      <c r="AB29" s="240"/>
      <c r="AC29" s="240"/>
      <c r="AD29" s="240"/>
      <c r="AE29" s="240"/>
      <c r="AF29" s="240"/>
      <c r="AG29" s="240"/>
      <c r="AH29" s="240"/>
      <c r="AI29" s="240"/>
      <c r="AJ29" s="240"/>
      <c r="AK29" s="240"/>
      <c r="AL29" s="240"/>
      <c r="AM29" s="240"/>
      <c r="AN29" s="240"/>
      <c r="AO29" s="240"/>
      <c r="AP29" s="240"/>
      <c r="AQ29" s="240"/>
      <c r="AR29" s="240"/>
      <c r="AS29" s="240"/>
      <c r="AT29" s="240"/>
      <c r="AU29" s="240"/>
      <c r="AV29" s="240"/>
      <c r="AW29" s="240"/>
      <c r="AX29" s="240"/>
      <c r="AY29" s="240"/>
      <c r="AZ29" s="240"/>
      <c r="BA29" s="240"/>
      <c r="BB29" s="240"/>
      <c r="BC29" s="240"/>
      <c r="BD29" s="240"/>
      <c r="BE29" s="240"/>
      <c r="BF29" s="240"/>
      <c r="BG29" s="240"/>
      <c r="BH29" s="240"/>
      <c r="BI29" s="240"/>
      <c r="BJ29" s="240"/>
      <c r="BK29" s="240"/>
      <c r="BL29" s="240"/>
      <c r="BM29" s="240"/>
      <c r="BN29" s="240"/>
      <c r="BO29" s="240"/>
      <c r="BP29" s="240"/>
    </row>
    <row r="30" spans="1:68" s="241" customFormat="1" ht="15" customHeight="1">
      <c r="A30" s="330"/>
      <c r="B30" s="331" t="s">
        <v>3538</v>
      </c>
      <c r="C30" s="332">
        <v>37</v>
      </c>
      <c r="D30" s="332">
        <v>1</v>
      </c>
      <c r="E30" s="332">
        <v>0</v>
      </c>
      <c r="F30" s="333">
        <f t="shared" si="5"/>
        <v>38</v>
      </c>
      <c r="G30" s="240"/>
      <c r="H30" s="240"/>
      <c r="I30" s="240"/>
      <c r="J30" s="240"/>
      <c r="K30" s="240"/>
      <c r="L30" s="240"/>
      <c r="M30" s="240"/>
      <c r="N30" s="240"/>
      <c r="O30" s="240"/>
      <c r="P30" s="240"/>
      <c r="Q30" s="240"/>
      <c r="R30" s="240"/>
      <c r="S30" s="240"/>
      <c r="T30" s="240"/>
      <c r="U30" s="240"/>
      <c r="V30" s="240"/>
      <c r="W30" s="240"/>
      <c r="X30" s="240"/>
      <c r="Y30" s="240"/>
      <c r="Z30" s="240"/>
      <c r="AA30" s="240"/>
      <c r="AB30" s="240"/>
      <c r="AC30" s="240"/>
      <c r="AD30" s="240"/>
      <c r="AE30" s="240"/>
      <c r="AF30" s="240"/>
      <c r="AG30" s="240"/>
      <c r="AH30" s="240"/>
      <c r="AI30" s="240"/>
      <c r="AJ30" s="240"/>
      <c r="AK30" s="240"/>
      <c r="AL30" s="240"/>
      <c r="AM30" s="240"/>
      <c r="AN30" s="240"/>
      <c r="AO30" s="240"/>
      <c r="AP30" s="240"/>
      <c r="AQ30" s="240"/>
      <c r="AR30" s="240"/>
      <c r="AS30" s="240"/>
      <c r="AT30" s="240"/>
      <c r="AU30" s="240"/>
      <c r="AV30" s="240"/>
      <c r="AW30" s="240"/>
      <c r="AX30" s="240"/>
      <c r="AY30" s="240"/>
      <c r="AZ30" s="240"/>
      <c r="BA30" s="240"/>
      <c r="BB30" s="240"/>
      <c r="BC30" s="240"/>
      <c r="BD30" s="240"/>
      <c r="BE30" s="240"/>
      <c r="BF30" s="240"/>
      <c r="BG30" s="240"/>
      <c r="BH30" s="240"/>
      <c r="BI30" s="240"/>
      <c r="BJ30" s="240"/>
      <c r="BK30" s="240"/>
      <c r="BL30" s="240"/>
      <c r="BM30" s="240"/>
      <c r="BN30" s="240"/>
      <c r="BO30" s="240"/>
      <c r="BP30" s="240"/>
    </row>
    <row r="31" spans="1:68" s="241" customFormat="1" ht="15" customHeight="1">
      <c r="A31" s="330"/>
      <c r="B31" s="331" t="s">
        <v>3539</v>
      </c>
      <c r="C31" s="332">
        <v>40</v>
      </c>
      <c r="D31" s="332">
        <v>0</v>
      </c>
      <c r="E31" s="332">
        <v>0</v>
      </c>
      <c r="F31" s="333">
        <f t="shared" si="5"/>
        <v>40</v>
      </c>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row>
    <row r="32" spans="1:68" s="241" customFormat="1" ht="15" customHeight="1">
      <c r="A32" s="330"/>
      <c r="B32" s="331" t="s">
        <v>3540</v>
      </c>
      <c r="C32" s="332">
        <v>9</v>
      </c>
      <c r="D32" s="332">
        <v>0</v>
      </c>
      <c r="E32" s="332">
        <v>0</v>
      </c>
      <c r="F32" s="333">
        <f t="shared" si="5"/>
        <v>9</v>
      </c>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row>
    <row r="33" spans="1:68" s="241" customFormat="1" ht="15" customHeight="1">
      <c r="A33" s="330"/>
      <c r="B33" s="331" t="s">
        <v>3541</v>
      </c>
      <c r="C33" s="332">
        <v>82</v>
      </c>
      <c r="D33" s="332">
        <v>2</v>
      </c>
      <c r="E33" s="332">
        <v>0</v>
      </c>
      <c r="F33" s="333">
        <f t="shared" si="5"/>
        <v>84</v>
      </c>
      <c r="G33" s="240"/>
      <c r="H33" s="240"/>
      <c r="I33" s="240"/>
      <c r="J33" s="240"/>
      <c r="K33" s="240"/>
      <c r="L33" s="240"/>
      <c r="M33" s="240"/>
      <c r="N33" s="240"/>
      <c r="O33" s="240"/>
      <c r="P33" s="240"/>
      <c r="Q33" s="240"/>
      <c r="R33" s="240"/>
      <c r="S33" s="240"/>
      <c r="T33" s="240"/>
      <c r="U33" s="240"/>
      <c r="V33" s="240"/>
      <c r="W33" s="240"/>
      <c r="X33" s="24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row>
    <row r="34" spans="1:68" s="241" customFormat="1" ht="15" customHeight="1">
      <c r="A34" s="330"/>
      <c r="B34" s="331" t="s">
        <v>3542</v>
      </c>
      <c r="C34" s="332">
        <v>5</v>
      </c>
      <c r="D34" s="332">
        <v>0</v>
      </c>
      <c r="E34" s="332">
        <v>0</v>
      </c>
      <c r="F34" s="333">
        <f t="shared" si="5"/>
        <v>5</v>
      </c>
      <c r="G34" s="240"/>
      <c r="H34" s="240"/>
      <c r="I34" s="240"/>
      <c r="J34" s="240"/>
      <c r="K34" s="240"/>
      <c r="L34" s="240"/>
      <c r="M34" s="240"/>
      <c r="N34" s="240"/>
      <c r="O34" s="240"/>
      <c r="P34" s="240"/>
      <c r="Q34" s="240"/>
      <c r="R34" s="240"/>
      <c r="S34" s="240"/>
      <c r="T34" s="240"/>
      <c r="U34" s="240"/>
      <c r="V34" s="240"/>
      <c r="W34" s="240"/>
      <c r="X34" s="240"/>
      <c r="Y34" s="240"/>
      <c r="Z34" s="240"/>
      <c r="AA34" s="240"/>
      <c r="AB34" s="240"/>
      <c r="AC34" s="240"/>
      <c r="AD34" s="240"/>
      <c r="AE34" s="240"/>
      <c r="AF34" s="240"/>
      <c r="AG34" s="240"/>
      <c r="AH34" s="240"/>
      <c r="AI34" s="240"/>
      <c r="AJ34" s="240"/>
      <c r="AK34" s="240"/>
      <c r="AL34" s="240"/>
      <c r="AM34" s="240"/>
      <c r="AN34" s="240"/>
      <c r="AO34" s="240"/>
      <c r="AP34" s="240"/>
      <c r="AQ34" s="240"/>
      <c r="AR34" s="240"/>
      <c r="AS34" s="240"/>
      <c r="AT34" s="240"/>
      <c r="AU34" s="240"/>
      <c r="AV34" s="240"/>
      <c r="AW34" s="240"/>
      <c r="AX34" s="240"/>
      <c r="AY34" s="240"/>
      <c r="AZ34" s="240"/>
      <c r="BA34" s="240"/>
      <c r="BB34" s="240"/>
      <c r="BC34" s="240"/>
      <c r="BD34" s="240"/>
      <c r="BE34" s="240"/>
      <c r="BF34" s="240"/>
      <c r="BG34" s="240"/>
      <c r="BH34" s="240"/>
      <c r="BI34" s="240"/>
      <c r="BJ34" s="240"/>
      <c r="BK34" s="240"/>
      <c r="BL34" s="240"/>
      <c r="BM34" s="240"/>
      <c r="BN34" s="240"/>
      <c r="BO34" s="240"/>
      <c r="BP34" s="240"/>
    </row>
    <row r="35" spans="1:68" s="241" customFormat="1" ht="15" customHeight="1">
      <c r="A35" s="330"/>
      <c r="B35" s="331" t="s">
        <v>3543</v>
      </c>
      <c r="C35" s="332">
        <v>21</v>
      </c>
      <c r="D35" s="332">
        <v>0</v>
      </c>
      <c r="E35" s="332">
        <v>0</v>
      </c>
      <c r="F35" s="333">
        <f t="shared" si="5"/>
        <v>21</v>
      </c>
      <c r="G35" s="240"/>
      <c r="H35" s="240"/>
      <c r="I35" s="240"/>
      <c r="J35" s="240"/>
      <c r="K35" s="240"/>
      <c r="L35" s="240"/>
      <c r="M35" s="240"/>
      <c r="N35" s="240"/>
      <c r="O35" s="240"/>
      <c r="P35" s="240"/>
      <c r="Q35" s="240"/>
      <c r="R35" s="240"/>
      <c r="S35" s="240"/>
      <c r="T35" s="240"/>
      <c r="U35" s="240"/>
      <c r="V35" s="240"/>
      <c r="W35" s="240"/>
      <c r="X35" s="240"/>
      <c r="Y35" s="240"/>
      <c r="Z35" s="240"/>
      <c r="AA35" s="240"/>
      <c r="AB35" s="240"/>
      <c r="AC35" s="240"/>
      <c r="AD35" s="240"/>
      <c r="AE35" s="240"/>
      <c r="AF35" s="240"/>
      <c r="AG35" s="240"/>
      <c r="AH35" s="240"/>
      <c r="AI35" s="240"/>
      <c r="AJ35" s="240"/>
      <c r="AK35" s="240"/>
      <c r="AL35" s="240"/>
      <c r="AM35" s="240"/>
      <c r="AN35" s="240"/>
      <c r="AO35" s="240"/>
      <c r="AP35" s="240"/>
      <c r="AQ35" s="240"/>
      <c r="AR35" s="240"/>
      <c r="AS35" s="240"/>
      <c r="AT35" s="240"/>
      <c r="AU35" s="240"/>
      <c r="AV35" s="240"/>
      <c r="AW35" s="240"/>
      <c r="AX35" s="240"/>
      <c r="AY35" s="240"/>
      <c r="AZ35" s="240"/>
      <c r="BA35" s="240"/>
      <c r="BB35" s="240"/>
      <c r="BC35" s="240"/>
      <c r="BD35" s="240"/>
      <c r="BE35" s="240"/>
      <c r="BF35" s="240"/>
      <c r="BG35" s="240"/>
      <c r="BH35" s="240"/>
      <c r="BI35" s="240"/>
      <c r="BJ35" s="240"/>
      <c r="BK35" s="240"/>
      <c r="BL35" s="240"/>
      <c r="BM35" s="240"/>
      <c r="BN35" s="240"/>
      <c r="BO35" s="240"/>
      <c r="BP35" s="240"/>
    </row>
    <row r="36" spans="1:68" s="241" customFormat="1" ht="15" customHeight="1">
      <c r="A36" s="330"/>
      <c r="B36" s="331" t="s">
        <v>3544</v>
      </c>
      <c r="C36" s="332">
        <v>26</v>
      </c>
      <c r="D36" s="332">
        <v>1</v>
      </c>
      <c r="E36" s="332">
        <v>0</v>
      </c>
      <c r="F36" s="333">
        <f t="shared" si="5"/>
        <v>27</v>
      </c>
      <c r="G36" s="240"/>
      <c r="H36" s="240"/>
      <c r="I36" s="240"/>
      <c r="J36" s="240"/>
      <c r="K36" s="240"/>
      <c r="L36" s="240"/>
      <c r="M36" s="240"/>
      <c r="N36" s="240"/>
      <c r="O36" s="240"/>
      <c r="P36" s="240"/>
      <c r="Q36" s="240"/>
      <c r="R36" s="240"/>
      <c r="S36" s="240"/>
      <c r="T36" s="240"/>
      <c r="U36" s="240"/>
      <c r="V36" s="240"/>
      <c r="W36" s="240"/>
      <c r="X36" s="240"/>
      <c r="Y36" s="240"/>
      <c r="Z36" s="240"/>
      <c r="AA36" s="240"/>
      <c r="AB36" s="240"/>
      <c r="AC36" s="240"/>
      <c r="AD36" s="240"/>
      <c r="AE36" s="240"/>
      <c r="AF36" s="240"/>
      <c r="AG36" s="240"/>
      <c r="AH36" s="240"/>
      <c r="AI36" s="240"/>
      <c r="AJ36" s="240"/>
      <c r="AK36" s="240"/>
      <c r="AL36" s="240"/>
      <c r="AM36" s="240"/>
      <c r="AN36" s="240"/>
      <c r="AO36" s="240"/>
      <c r="AP36" s="240"/>
      <c r="AQ36" s="240"/>
      <c r="AR36" s="240"/>
      <c r="AS36" s="240"/>
      <c r="AT36" s="240"/>
      <c r="AU36" s="240"/>
      <c r="AV36" s="240"/>
      <c r="AW36" s="240"/>
      <c r="AX36" s="240"/>
      <c r="AY36" s="240"/>
      <c r="AZ36" s="240"/>
      <c r="BA36" s="240"/>
      <c r="BB36" s="240"/>
      <c r="BC36" s="240"/>
      <c r="BD36" s="240"/>
      <c r="BE36" s="240"/>
      <c r="BF36" s="240"/>
      <c r="BG36" s="240"/>
      <c r="BH36" s="240"/>
      <c r="BI36" s="240"/>
      <c r="BJ36" s="240"/>
      <c r="BK36" s="240"/>
      <c r="BL36" s="240"/>
      <c r="BM36" s="240"/>
      <c r="BN36" s="240"/>
      <c r="BO36" s="240"/>
      <c r="BP36" s="240"/>
    </row>
    <row r="37" spans="1:68" s="241" customFormat="1" ht="15" customHeight="1">
      <c r="A37" s="330"/>
      <c r="B37" s="331" t="s">
        <v>3545</v>
      </c>
      <c r="C37" s="332">
        <v>24</v>
      </c>
      <c r="D37" s="332">
        <v>0</v>
      </c>
      <c r="E37" s="332">
        <v>0</v>
      </c>
      <c r="F37" s="333">
        <f t="shared" si="5"/>
        <v>24</v>
      </c>
      <c r="G37" s="240"/>
      <c r="H37" s="240"/>
      <c r="I37" s="240"/>
      <c r="J37" s="240"/>
      <c r="K37" s="240"/>
      <c r="L37" s="240"/>
      <c r="M37" s="240"/>
      <c r="N37" s="240"/>
      <c r="O37" s="240"/>
      <c r="P37" s="240"/>
      <c r="Q37" s="240"/>
      <c r="R37" s="240"/>
      <c r="S37" s="240"/>
      <c r="T37" s="240"/>
      <c r="U37" s="240"/>
      <c r="V37" s="240"/>
      <c r="W37" s="240"/>
      <c r="X37" s="240"/>
      <c r="Y37" s="240"/>
      <c r="Z37" s="240"/>
      <c r="AA37" s="240"/>
      <c r="AB37" s="240"/>
      <c r="AC37" s="240"/>
      <c r="AD37" s="240"/>
      <c r="AE37" s="240"/>
      <c r="AF37" s="240"/>
      <c r="AG37" s="240"/>
      <c r="AH37" s="240"/>
      <c r="AI37" s="240"/>
      <c r="AJ37" s="240"/>
      <c r="AK37" s="240"/>
      <c r="AL37" s="240"/>
      <c r="AM37" s="240"/>
      <c r="AN37" s="240"/>
      <c r="AO37" s="240"/>
      <c r="AP37" s="240"/>
      <c r="AQ37" s="240"/>
      <c r="AR37" s="240"/>
      <c r="AS37" s="240"/>
      <c r="AT37" s="240"/>
      <c r="AU37" s="240"/>
      <c r="AV37" s="240"/>
      <c r="AW37" s="240"/>
      <c r="AX37" s="240"/>
      <c r="AY37" s="240"/>
      <c r="AZ37" s="240"/>
      <c r="BA37" s="240"/>
      <c r="BB37" s="240"/>
      <c r="BC37" s="240"/>
      <c r="BD37" s="240"/>
      <c r="BE37" s="240"/>
      <c r="BF37" s="240"/>
      <c r="BG37" s="240"/>
      <c r="BH37" s="240"/>
      <c r="BI37" s="240"/>
      <c r="BJ37" s="240"/>
      <c r="BK37" s="240"/>
      <c r="BL37" s="240"/>
      <c r="BM37" s="240"/>
      <c r="BN37" s="240"/>
      <c r="BO37" s="240"/>
      <c r="BP37" s="240"/>
    </row>
    <row r="38" spans="1:68" s="241" customFormat="1" ht="15" customHeight="1">
      <c r="A38" s="330"/>
      <c r="B38" s="331" t="s">
        <v>3546</v>
      </c>
      <c r="C38" s="332">
        <v>1</v>
      </c>
      <c r="D38" s="332">
        <v>0</v>
      </c>
      <c r="E38" s="332">
        <v>0</v>
      </c>
      <c r="F38" s="333">
        <f t="shared" si="5"/>
        <v>1</v>
      </c>
      <c r="G38" s="334"/>
      <c r="H38" s="240"/>
      <c r="I38" s="240"/>
      <c r="J38" s="240"/>
      <c r="K38" s="240"/>
      <c r="L38" s="240"/>
      <c r="M38" s="240"/>
      <c r="N38" s="240"/>
      <c r="O38" s="240"/>
      <c r="P38" s="240"/>
      <c r="Q38" s="240"/>
      <c r="R38" s="240"/>
      <c r="S38" s="240"/>
      <c r="T38" s="240"/>
      <c r="U38" s="240"/>
      <c r="V38" s="240"/>
      <c r="W38" s="240"/>
      <c r="X38" s="240"/>
      <c r="Y38" s="240"/>
      <c r="Z38" s="240"/>
      <c r="AA38" s="240"/>
      <c r="AB38" s="240"/>
      <c r="AC38" s="240"/>
      <c r="AD38" s="240"/>
      <c r="AE38" s="240"/>
      <c r="AF38" s="240"/>
      <c r="AG38" s="240"/>
      <c r="AH38" s="240"/>
      <c r="AI38" s="240"/>
      <c r="AJ38" s="240"/>
      <c r="AK38" s="240"/>
      <c r="AL38" s="240"/>
      <c r="AM38" s="240"/>
      <c r="AN38" s="240"/>
      <c r="AO38" s="240"/>
      <c r="AP38" s="240"/>
      <c r="AQ38" s="240"/>
      <c r="AR38" s="240"/>
      <c r="AS38" s="240"/>
      <c r="AT38" s="240"/>
      <c r="AU38" s="240"/>
      <c r="AV38" s="240"/>
      <c r="AW38" s="240"/>
      <c r="AX38" s="240"/>
      <c r="AY38" s="240"/>
      <c r="AZ38" s="240"/>
      <c r="BA38" s="240"/>
      <c r="BB38" s="240"/>
      <c r="BC38" s="240"/>
      <c r="BD38" s="240"/>
      <c r="BE38" s="240"/>
      <c r="BF38" s="240"/>
      <c r="BG38" s="240"/>
      <c r="BH38" s="240"/>
      <c r="BI38" s="240"/>
      <c r="BJ38" s="240"/>
      <c r="BK38" s="240"/>
      <c r="BL38" s="240"/>
      <c r="BM38" s="240"/>
      <c r="BN38" s="240"/>
      <c r="BO38" s="240"/>
      <c r="BP38" s="240"/>
    </row>
    <row r="39" spans="1:68" s="241" customFormat="1" ht="15" customHeight="1">
      <c r="A39" s="330"/>
      <c r="B39" s="331" t="s">
        <v>3547</v>
      </c>
      <c r="C39" s="332">
        <v>19</v>
      </c>
      <c r="D39" s="332">
        <v>0</v>
      </c>
      <c r="E39" s="332">
        <v>0</v>
      </c>
      <c r="F39" s="333">
        <f t="shared" si="5"/>
        <v>19</v>
      </c>
      <c r="G39" s="240"/>
      <c r="H39" s="240"/>
      <c r="I39" s="240"/>
      <c r="J39" s="240"/>
      <c r="K39" s="240"/>
      <c r="L39" s="240"/>
      <c r="M39" s="240"/>
      <c r="N39" s="240"/>
      <c r="O39" s="240"/>
      <c r="P39" s="240"/>
      <c r="Q39" s="240"/>
      <c r="R39" s="240"/>
      <c r="S39" s="240"/>
      <c r="T39" s="240"/>
      <c r="U39" s="240"/>
      <c r="V39" s="240"/>
      <c r="W39" s="240"/>
      <c r="X39" s="240"/>
      <c r="Y39" s="240"/>
      <c r="Z39" s="240"/>
      <c r="AA39" s="240"/>
      <c r="AB39" s="240"/>
      <c r="AC39" s="240"/>
      <c r="AD39" s="240"/>
      <c r="AE39" s="240"/>
      <c r="AF39" s="240"/>
      <c r="AG39" s="240"/>
      <c r="AH39" s="240"/>
      <c r="AI39" s="240"/>
      <c r="AJ39" s="240"/>
      <c r="AK39" s="240"/>
      <c r="AL39" s="240"/>
      <c r="AM39" s="240"/>
      <c r="AN39" s="240"/>
      <c r="AO39" s="240"/>
      <c r="AP39" s="240"/>
      <c r="AQ39" s="240"/>
      <c r="AR39" s="240"/>
      <c r="AS39" s="240"/>
      <c r="AT39" s="240"/>
      <c r="AU39" s="240"/>
      <c r="AV39" s="240"/>
      <c r="AW39" s="240"/>
      <c r="AX39" s="240"/>
      <c r="AY39" s="240"/>
      <c r="AZ39" s="240"/>
      <c r="BA39" s="240"/>
      <c r="BB39" s="240"/>
      <c r="BC39" s="240"/>
      <c r="BD39" s="240"/>
      <c r="BE39" s="240"/>
      <c r="BF39" s="240"/>
      <c r="BG39" s="240"/>
      <c r="BH39" s="240"/>
      <c r="BI39" s="240"/>
      <c r="BJ39" s="240"/>
      <c r="BK39" s="240"/>
      <c r="BL39" s="240"/>
      <c r="BM39" s="240"/>
      <c r="BN39" s="240"/>
      <c r="BO39" s="240"/>
      <c r="BP39" s="240"/>
    </row>
    <row r="40" spans="1:68" s="241" customFormat="1" ht="15" customHeight="1">
      <c r="A40" s="330"/>
      <c r="B40" s="331" t="s">
        <v>3548</v>
      </c>
      <c r="C40" s="332">
        <v>2</v>
      </c>
      <c r="D40" s="332">
        <v>1</v>
      </c>
      <c r="E40" s="332">
        <v>0</v>
      </c>
      <c r="F40" s="333">
        <f t="shared" si="5"/>
        <v>3</v>
      </c>
      <c r="G40" s="240"/>
      <c r="H40" s="240"/>
      <c r="I40" s="240"/>
      <c r="J40" s="240"/>
      <c r="K40" s="240"/>
      <c r="L40" s="240"/>
      <c r="M40" s="240"/>
      <c r="N40" s="240"/>
      <c r="O40" s="240"/>
      <c r="P40" s="240"/>
      <c r="Q40" s="240"/>
      <c r="R40" s="240"/>
      <c r="S40" s="240"/>
      <c r="T40" s="240"/>
      <c r="U40" s="240"/>
      <c r="V40" s="240"/>
      <c r="W40" s="240"/>
      <c r="X40" s="240"/>
      <c r="Y40" s="240"/>
      <c r="Z40" s="240"/>
      <c r="AA40" s="240"/>
      <c r="AB40" s="240"/>
      <c r="AC40" s="240"/>
      <c r="AD40" s="240"/>
      <c r="AE40" s="240"/>
      <c r="AF40" s="240"/>
      <c r="AG40" s="240"/>
      <c r="AH40" s="240"/>
      <c r="AI40" s="240"/>
      <c r="AJ40" s="240"/>
      <c r="AK40" s="240"/>
      <c r="AL40" s="240"/>
      <c r="AM40" s="240"/>
      <c r="AN40" s="240"/>
      <c r="AO40" s="240"/>
      <c r="AP40" s="240"/>
      <c r="AQ40" s="240"/>
      <c r="AR40" s="240"/>
      <c r="AS40" s="240"/>
      <c r="AT40" s="240"/>
      <c r="AU40" s="240"/>
      <c r="AV40" s="240"/>
      <c r="AW40" s="240"/>
      <c r="AX40" s="240"/>
      <c r="AY40" s="240"/>
      <c r="AZ40" s="240"/>
      <c r="BA40" s="240"/>
      <c r="BB40" s="240"/>
      <c r="BC40" s="240"/>
      <c r="BD40" s="240"/>
      <c r="BE40" s="240"/>
      <c r="BF40" s="240"/>
      <c r="BG40" s="240"/>
      <c r="BH40" s="240"/>
      <c r="BI40" s="240"/>
      <c r="BJ40" s="240"/>
      <c r="BK40" s="240"/>
      <c r="BL40" s="240"/>
      <c r="BM40" s="240"/>
      <c r="BN40" s="240"/>
      <c r="BO40" s="240"/>
      <c r="BP40" s="240"/>
    </row>
    <row r="41" spans="1:68" s="241" customFormat="1" ht="15" customHeight="1">
      <c r="A41" s="330"/>
      <c r="B41" s="331" t="s">
        <v>3580</v>
      </c>
      <c r="C41" s="332">
        <v>2</v>
      </c>
      <c r="D41" s="332">
        <v>0</v>
      </c>
      <c r="E41" s="332">
        <v>0</v>
      </c>
      <c r="F41" s="333">
        <f t="shared" si="5"/>
        <v>2</v>
      </c>
      <c r="G41" s="240"/>
      <c r="H41" s="240"/>
      <c r="I41" s="240"/>
      <c r="J41" s="240"/>
      <c r="K41" s="240"/>
      <c r="L41" s="240"/>
      <c r="M41" s="240"/>
      <c r="N41" s="240"/>
      <c r="O41" s="240"/>
      <c r="P41" s="240"/>
      <c r="Q41" s="240"/>
      <c r="R41" s="240"/>
      <c r="S41" s="240"/>
      <c r="T41" s="240"/>
      <c r="U41" s="240"/>
      <c r="V41" s="240"/>
      <c r="W41" s="240"/>
      <c r="X41" s="240"/>
      <c r="Y41" s="240"/>
      <c r="Z41" s="240"/>
      <c r="AA41" s="240"/>
      <c r="AB41" s="240"/>
      <c r="AC41" s="240"/>
      <c r="AD41" s="240"/>
      <c r="AE41" s="240"/>
      <c r="AF41" s="240"/>
      <c r="AG41" s="240"/>
      <c r="AH41" s="240"/>
      <c r="AI41" s="240"/>
      <c r="AJ41" s="240"/>
      <c r="AK41" s="240"/>
      <c r="AL41" s="240"/>
      <c r="AM41" s="240"/>
      <c r="AN41" s="240"/>
      <c r="AO41" s="240"/>
      <c r="AP41" s="240"/>
      <c r="AQ41" s="240"/>
      <c r="AR41" s="240"/>
      <c r="AS41" s="240"/>
      <c r="AT41" s="240"/>
      <c r="AU41" s="240"/>
      <c r="AV41" s="240"/>
      <c r="AW41" s="240"/>
      <c r="AX41" s="240"/>
      <c r="AY41" s="240"/>
      <c r="AZ41" s="240"/>
      <c r="BA41" s="240"/>
      <c r="BB41" s="240"/>
      <c r="BC41" s="240"/>
      <c r="BD41" s="240"/>
      <c r="BE41" s="240"/>
      <c r="BF41" s="240"/>
      <c r="BG41" s="240"/>
      <c r="BH41" s="240"/>
      <c r="BI41" s="240"/>
      <c r="BJ41" s="240"/>
      <c r="BK41" s="240"/>
      <c r="BL41" s="240"/>
      <c r="BM41" s="240"/>
      <c r="BN41" s="240"/>
      <c r="BO41" s="240"/>
      <c r="BP41" s="240"/>
    </row>
    <row r="42" spans="1:68" s="241" customFormat="1" ht="15" customHeight="1">
      <c r="A42" s="330"/>
      <c r="B42" s="331" t="s">
        <v>3549</v>
      </c>
      <c r="C42" s="332">
        <v>24</v>
      </c>
      <c r="D42" s="332">
        <v>1</v>
      </c>
      <c r="E42" s="332">
        <v>1</v>
      </c>
      <c r="F42" s="333">
        <f t="shared" si="5"/>
        <v>26</v>
      </c>
      <c r="G42" s="240"/>
      <c r="H42" s="240"/>
      <c r="I42" s="240"/>
      <c r="J42" s="240"/>
      <c r="K42" s="240"/>
      <c r="L42" s="240"/>
      <c r="M42" s="240"/>
      <c r="N42" s="240"/>
      <c r="O42" s="240"/>
      <c r="P42" s="240"/>
      <c r="Q42" s="240"/>
      <c r="R42" s="240"/>
      <c r="S42" s="240"/>
      <c r="T42" s="240"/>
      <c r="U42" s="240"/>
      <c r="V42" s="240"/>
      <c r="W42" s="240"/>
      <c r="X42" s="240"/>
      <c r="Y42" s="240"/>
      <c r="Z42" s="240"/>
      <c r="AA42" s="240"/>
      <c r="AB42" s="240"/>
      <c r="AC42" s="240"/>
      <c r="AD42" s="240"/>
      <c r="AE42" s="240"/>
      <c r="AF42" s="240"/>
      <c r="AG42" s="240"/>
      <c r="AH42" s="240"/>
      <c r="AI42" s="240"/>
      <c r="AJ42" s="240"/>
      <c r="AK42" s="240"/>
      <c r="AL42" s="240"/>
      <c r="AM42" s="240"/>
      <c r="AN42" s="240"/>
      <c r="AO42" s="240"/>
      <c r="AP42" s="240"/>
      <c r="AQ42" s="240"/>
      <c r="AR42" s="240"/>
      <c r="AS42" s="240"/>
      <c r="AT42" s="240"/>
      <c r="AU42" s="240"/>
      <c r="AV42" s="240"/>
      <c r="AW42" s="240"/>
      <c r="AX42" s="240"/>
      <c r="AY42" s="240"/>
      <c r="AZ42" s="240"/>
      <c r="BA42" s="240"/>
      <c r="BB42" s="240"/>
      <c r="BC42" s="240"/>
      <c r="BD42" s="240"/>
      <c r="BE42" s="240"/>
      <c r="BF42" s="240"/>
      <c r="BG42" s="240"/>
      <c r="BH42" s="240"/>
      <c r="BI42" s="240"/>
      <c r="BJ42" s="240"/>
      <c r="BK42" s="240"/>
      <c r="BL42" s="240"/>
      <c r="BM42" s="240"/>
      <c r="BN42" s="240"/>
      <c r="BO42" s="240"/>
      <c r="BP42" s="240"/>
    </row>
    <row r="43" spans="1:68" s="241" customFormat="1" ht="15" customHeight="1">
      <c r="A43" s="330"/>
      <c r="B43" s="331" t="s">
        <v>3550</v>
      </c>
      <c r="C43" s="332">
        <v>117</v>
      </c>
      <c r="D43" s="332">
        <v>3</v>
      </c>
      <c r="E43" s="332">
        <v>0</v>
      </c>
      <c r="F43" s="333">
        <f t="shared" si="5"/>
        <v>120</v>
      </c>
      <c r="G43" s="240"/>
      <c r="H43" s="240"/>
      <c r="I43" s="240"/>
      <c r="J43" s="240"/>
      <c r="K43" s="240"/>
      <c r="L43" s="240"/>
      <c r="M43" s="240"/>
      <c r="N43" s="240"/>
      <c r="O43" s="240"/>
      <c r="P43" s="240"/>
      <c r="Q43" s="240"/>
      <c r="R43" s="240"/>
      <c r="S43" s="240"/>
      <c r="T43" s="240"/>
      <c r="U43" s="240"/>
      <c r="V43" s="240"/>
      <c r="W43" s="240"/>
      <c r="X43" s="240"/>
      <c r="Y43" s="240"/>
      <c r="Z43" s="240"/>
      <c r="AA43" s="240"/>
      <c r="AB43" s="240"/>
      <c r="AC43" s="240"/>
      <c r="AD43" s="240"/>
      <c r="AE43" s="240"/>
      <c r="AF43" s="240"/>
      <c r="AG43" s="240"/>
      <c r="AH43" s="240"/>
      <c r="AI43" s="240"/>
      <c r="AJ43" s="240"/>
      <c r="AK43" s="240"/>
      <c r="AL43" s="240"/>
      <c r="AM43" s="240"/>
      <c r="AN43" s="240"/>
      <c r="AO43" s="240"/>
      <c r="AP43" s="240"/>
      <c r="AQ43" s="240"/>
      <c r="AR43" s="240"/>
      <c r="AS43" s="240"/>
      <c r="AT43" s="240"/>
      <c r="AU43" s="240"/>
      <c r="AV43" s="240"/>
      <c r="AW43" s="240"/>
      <c r="AX43" s="240"/>
      <c r="AY43" s="240"/>
      <c r="AZ43" s="240"/>
      <c r="BA43" s="240"/>
      <c r="BB43" s="240"/>
      <c r="BC43" s="240"/>
      <c r="BD43" s="240"/>
      <c r="BE43" s="240"/>
      <c r="BF43" s="240"/>
      <c r="BG43" s="240"/>
      <c r="BH43" s="240"/>
      <c r="BI43" s="240"/>
      <c r="BJ43" s="240"/>
      <c r="BK43" s="240"/>
      <c r="BL43" s="240"/>
      <c r="BM43" s="240"/>
      <c r="BN43" s="240"/>
      <c r="BO43" s="240"/>
      <c r="BP43" s="240"/>
    </row>
    <row r="44" spans="1:68" s="241" customFormat="1" ht="15" customHeight="1">
      <c r="A44" s="330"/>
      <c r="B44" s="331" t="s">
        <v>3551</v>
      </c>
      <c r="C44" s="332">
        <v>13</v>
      </c>
      <c r="D44" s="332">
        <v>1</v>
      </c>
      <c r="E44" s="332">
        <v>0</v>
      </c>
      <c r="F44" s="333">
        <f t="shared" si="5"/>
        <v>14</v>
      </c>
      <c r="G44" s="240"/>
      <c r="H44" s="240"/>
      <c r="I44" s="240"/>
      <c r="J44" s="240"/>
      <c r="K44" s="240"/>
      <c r="L44" s="240"/>
      <c r="M44" s="240"/>
      <c r="N44" s="240"/>
      <c r="O44" s="240"/>
      <c r="P44" s="240"/>
      <c r="Q44" s="240"/>
      <c r="R44" s="240"/>
      <c r="S44" s="240"/>
      <c r="T44" s="240"/>
      <c r="U44" s="240"/>
      <c r="V44" s="240"/>
      <c r="W44" s="240"/>
      <c r="X44" s="240"/>
      <c r="Y44" s="240"/>
      <c r="Z44" s="240"/>
      <c r="AA44" s="240"/>
      <c r="AB44" s="240"/>
      <c r="AC44" s="240"/>
      <c r="AD44" s="240"/>
      <c r="AE44" s="240"/>
      <c r="AF44" s="240"/>
      <c r="AG44" s="240"/>
      <c r="AH44" s="240"/>
      <c r="AI44" s="240"/>
      <c r="AJ44" s="240"/>
      <c r="AK44" s="240"/>
      <c r="AL44" s="240"/>
      <c r="AM44" s="240"/>
      <c r="AN44" s="240"/>
      <c r="AO44" s="240"/>
      <c r="AP44" s="240"/>
      <c r="AQ44" s="240"/>
      <c r="AR44" s="240"/>
      <c r="AS44" s="240"/>
      <c r="AT44" s="240"/>
      <c r="AU44" s="240"/>
      <c r="AV44" s="240"/>
      <c r="AW44" s="240"/>
      <c r="AX44" s="240"/>
      <c r="AY44" s="240"/>
      <c r="AZ44" s="240"/>
      <c r="BA44" s="240"/>
      <c r="BB44" s="240"/>
      <c r="BC44" s="240"/>
      <c r="BD44" s="240"/>
      <c r="BE44" s="240"/>
      <c r="BF44" s="240"/>
      <c r="BG44" s="240"/>
      <c r="BH44" s="240"/>
      <c r="BI44" s="240"/>
      <c r="BJ44" s="240"/>
      <c r="BK44" s="240"/>
      <c r="BL44" s="240"/>
      <c r="BM44" s="240"/>
      <c r="BN44" s="240"/>
      <c r="BO44" s="240"/>
      <c r="BP44" s="240"/>
    </row>
    <row r="45" spans="1:68" s="241" customFormat="1" ht="15" customHeight="1">
      <c r="A45" s="330"/>
      <c r="B45" s="331" t="s">
        <v>3552</v>
      </c>
      <c r="C45" s="332">
        <v>168</v>
      </c>
      <c r="D45" s="332">
        <v>2</v>
      </c>
      <c r="E45" s="332">
        <v>0</v>
      </c>
      <c r="F45" s="333">
        <f t="shared" si="5"/>
        <v>170</v>
      </c>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row>
    <row r="46" spans="1:68" s="241" customFormat="1" ht="15" customHeight="1">
      <c r="A46" s="330"/>
      <c r="B46" s="331" t="s">
        <v>3553</v>
      </c>
      <c r="C46" s="332">
        <v>53</v>
      </c>
      <c r="D46" s="332">
        <v>0</v>
      </c>
      <c r="E46" s="332">
        <v>0</v>
      </c>
      <c r="F46" s="333">
        <f t="shared" si="5"/>
        <v>53</v>
      </c>
      <c r="G46" s="334"/>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240"/>
      <c r="BD46" s="240"/>
      <c r="BE46" s="240"/>
      <c r="BF46" s="240"/>
      <c r="BG46" s="240"/>
      <c r="BH46" s="240"/>
      <c r="BI46" s="240"/>
      <c r="BJ46" s="240"/>
      <c r="BK46" s="240"/>
      <c r="BL46" s="240"/>
      <c r="BM46" s="240"/>
      <c r="BN46" s="240"/>
      <c r="BO46" s="240"/>
      <c r="BP46" s="240"/>
    </row>
    <row r="47" spans="1:68" s="241" customFormat="1" ht="15" customHeight="1">
      <c r="A47" s="330"/>
      <c r="B47" s="331" t="s">
        <v>3554</v>
      </c>
      <c r="C47" s="332">
        <v>76</v>
      </c>
      <c r="D47" s="332">
        <v>0</v>
      </c>
      <c r="E47" s="332">
        <v>0</v>
      </c>
      <c r="F47" s="333">
        <f t="shared" si="5"/>
        <v>76</v>
      </c>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c r="AQ47" s="240"/>
      <c r="AR47" s="240"/>
      <c r="AS47" s="240"/>
      <c r="AT47" s="240"/>
      <c r="AU47" s="240"/>
      <c r="AV47" s="240"/>
      <c r="AW47" s="240"/>
      <c r="AX47" s="240"/>
      <c r="AY47" s="240"/>
      <c r="AZ47" s="240"/>
      <c r="BA47" s="240"/>
      <c r="BB47" s="240"/>
      <c r="BC47" s="240"/>
      <c r="BD47" s="240"/>
      <c r="BE47" s="240"/>
      <c r="BF47" s="240"/>
      <c r="BG47" s="240"/>
      <c r="BH47" s="240"/>
      <c r="BI47" s="240"/>
      <c r="BJ47" s="240"/>
      <c r="BK47" s="240"/>
      <c r="BL47" s="240"/>
      <c r="BM47" s="240"/>
      <c r="BN47" s="240"/>
      <c r="BO47" s="240"/>
      <c r="BP47" s="240"/>
    </row>
    <row r="48" spans="1:68" s="241" customFormat="1" ht="15" customHeight="1">
      <c r="A48" s="330"/>
      <c r="B48" s="331" t="s">
        <v>3555</v>
      </c>
      <c r="C48" s="332">
        <v>95</v>
      </c>
      <c r="D48" s="332">
        <v>0</v>
      </c>
      <c r="E48" s="332">
        <v>0</v>
      </c>
      <c r="F48" s="333">
        <f t="shared" si="5"/>
        <v>95</v>
      </c>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c r="BF48" s="240"/>
      <c r="BG48" s="240"/>
      <c r="BH48" s="240"/>
      <c r="BI48" s="240"/>
      <c r="BJ48" s="240"/>
      <c r="BK48" s="240"/>
      <c r="BL48" s="240"/>
      <c r="BM48" s="240"/>
      <c r="BN48" s="240"/>
      <c r="BO48" s="240"/>
      <c r="BP48" s="240"/>
    </row>
    <row r="49" spans="1:68" s="241" customFormat="1" ht="15" customHeight="1">
      <c r="A49" s="330"/>
      <c r="B49" s="331" t="s">
        <v>3556</v>
      </c>
      <c r="C49" s="332">
        <v>69</v>
      </c>
      <c r="D49" s="332">
        <v>1</v>
      </c>
      <c r="E49" s="332">
        <v>1</v>
      </c>
      <c r="F49" s="333">
        <f t="shared" si="5"/>
        <v>71</v>
      </c>
      <c r="G49" s="240"/>
      <c r="H49" s="240"/>
      <c r="I49" s="240"/>
      <c r="J49" s="240"/>
      <c r="K49" s="240"/>
      <c r="L49" s="240"/>
      <c r="M49" s="240"/>
      <c r="N49" s="240"/>
      <c r="O49" s="240"/>
      <c r="P49" s="240"/>
      <c r="Q49" s="240"/>
      <c r="R49" s="240"/>
      <c r="S49" s="240"/>
      <c r="T49" s="240"/>
      <c r="U49" s="240"/>
      <c r="V49" s="240"/>
      <c r="W49" s="240"/>
      <c r="X49" s="240"/>
      <c r="Y49" s="240"/>
      <c r="Z49" s="240"/>
      <c r="AA49" s="240"/>
      <c r="AB49" s="240"/>
      <c r="AC49" s="240"/>
      <c r="AD49" s="240"/>
      <c r="AE49" s="240"/>
      <c r="AF49" s="240"/>
      <c r="AG49" s="240"/>
      <c r="AH49" s="240"/>
      <c r="AI49" s="240"/>
      <c r="AJ49" s="240"/>
      <c r="AK49" s="240"/>
      <c r="AL49" s="240"/>
      <c r="AM49" s="240"/>
      <c r="AN49" s="240"/>
      <c r="AO49" s="240"/>
      <c r="AP49" s="240"/>
      <c r="AQ49" s="240"/>
      <c r="AR49" s="240"/>
      <c r="AS49" s="240"/>
      <c r="AT49" s="240"/>
      <c r="AU49" s="240"/>
      <c r="AV49" s="240"/>
      <c r="AW49" s="240"/>
      <c r="AX49" s="240"/>
      <c r="AY49" s="240"/>
      <c r="AZ49" s="240"/>
      <c r="BA49" s="240"/>
      <c r="BB49" s="240"/>
      <c r="BC49" s="240"/>
      <c r="BD49" s="240"/>
      <c r="BE49" s="240"/>
      <c r="BF49" s="240"/>
      <c r="BG49" s="240"/>
      <c r="BH49" s="240"/>
      <c r="BI49" s="240"/>
      <c r="BJ49" s="240"/>
      <c r="BK49" s="240"/>
      <c r="BL49" s="240"/>
      <c r="BM49" s="240"/>
      <c r="BN49" s="240"/>
      <c r="BO49" s="240"/>
      <c r="BP49" s="240"/>
    </row>
    <row r="50" spans="1:68" s="241" customFormat="1" ht="15" customHeight="1">
      <c r="A50" s="330"/>
      <c r="B50" s="331" t="s">
        <v>3557</v>
      </c>
      <c r="C50" s="332">
        <v>8</v>
      </c>
      <c r="D50" s="332">
        <v>0</v>
      </c>
      <c r="E50" s="332">
        <v>0</v>
      </c>
      <c r="F50" s="333">
        <f t="shared" si="5"/>
        <v>8</v>
      </c>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row>
    <row r="51" spans="1:68" s="241" customFormat="1" ht="15" customHeight="1">
      <c r="A51" s="330"/>
      <c r="B51" s="331" t="s">
        <v>3558</v>
      </c>
      <c r="C51" s="332">
        <v>13</v>
      </c>
      <c r="D51" s="332">
        <v>0</v>
      </c>
      <c r="E51" s="332">
        <v>0</v>
      </c>
      <c r="F51" s="333">
        <f t="shared" si="5"/>
        <v>13</v>
      </c>
      <c r="G51" s="24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c r="AQ51" s="240"/>
      <c r="AR51" s="240"/>
      <c r="AS51" s="240"/>
      <c r="AT51" s="240"/>
      <c r="AU51" s="240"/>
      <c r="AV51" s="240"/>
      <c r="AW51" s="240"/>
      <c r="AX51" s="240"/>
      <c r="AY51" s="240"/>
      <c r="AZ51" s="240"/>
      <c r="BA51" s="240"/>
      <c r="BB51" s="240"/>
      <c r="BC51" s="240"/>
      <c r="BD51" s="240"/>
      <c r="BE51" s="240"/>
      <c r="BF51" s="240"/>
      <c r="BG51" s="240"/>
      <c r="BH51" s="240"/>
      <c r="BI51" s="240"/>
      <c r="BJ51" s="240"/>
      <c r="BK51" s="240"/>
      <c r="BL51" s="240"/>
      <c r="BM51" s="240"/>
      <c r="BN51" s="240"/>
      <c r="BO51" s="240"/>
      <c r="BP51" s="240"/>
    </row>
    <row r="52" spans="1:68" s="241" customFormat="1" ht="15" customHeight="1">
      <c r="A52" s="330"/>
      <c r="B52" s="331" t="s">
        <v>3559</v>
      </c>
      <c r="C52" s="332">
        <v>10</v>
      </c>
      <c r="D52" s="332">
        <v>0</v>
      </c>
      <c r="E52" s="332">
        <v>1</v>
      </c>
      <c r="F52" s="333">
        <f t="shared" si="5"/>
        <v>11</v>
      </c>
      <c r="G52" s="240"/>
      <c r="H52" s="240"/>
      <c r="I52" s="240"/>
      <c r="J52" s="240"/>
      <c r="K52" s="240"/>
      <c r="L52" s="240"/>
      <c r="M52" s="240"/>
      <c r="N52" s="240"/>
      <c r="O52" s="240"/>
      <c r="P52" s="240"/>
      <c r="Q52" s="240"/>
      <c r="R52" s="240"/>
      <c r="S52" s="240"/>
      <c r="T52" s="240"/>
      <c r="U52" s="240"/>
      <c r="V52" s="240"/>
      <c r="W52" s="240"/>
      <c r="X52" s="240"/>
      <c r="Y52" s="240"/>
      <c r="Z52" s="240"/>
      <c r="AA52" s="240"/>
      <c r="AB52" s="240"/>
      <c r="AC52" s="240"/>
      <c r="AD52" s="240"/>
      <c r="AE52" s="240"/>
      <c r="AF52" s="240"/>
      <c r="AG52" s="240"/>
      <c r="AH52" s="240"/>
      <c r="AI52" s="240"/>
      <c r="AJ52" s="240"/>
      <c r="AK52" s="240"/>
      <c r="AL52" s="240"/>
      <c r="AM52" s="240"/>
      <c r="AN52" s="240"/>
      <c r="AO52" s="240"/>
      <c r="AP52" s="240"/>
      <c r="AQ52" s="240"/>
      <c r="AR52" s="240"/>
      <c r="AS52" s="240"/>
      <c r="AT52" s="240"/>
      <c r="AU52" s="240"/>
      <c r="AV52" s="240"/>
      <c r="AW52" s="240"/>
      <c r="AX52" s="240"/>
      <c r="AY52" s="240"/>
      <c r="AZ52" s="240"/>
      <c r="BA52" s="240"/>
      <c r="BB52" s="240"/>
      <c r="BC52" s="240"/>
      <c r="BD52" s="240"/>
      <c r="BE52" s="240"/>
      <c r="BF52" s="240"/>
      <c r="BG52" s="240"/>
      <c r="BH52" s="240"/>
      <c r="BI52" s="240"/>
      <c r="BJ52" s="240"/>
      <c r="BK52" s="240"/>
      <c r="BL52" s="240"/>
      <c r="BM52" s="240"/>
      <c r="BN52" s="240"/>
      <c r="BO52" s="240"/>
      <c r="BP52" s="240"/>
    </row>
    <row r="53" spans="1:68" s="241" customFormat="1" ht="15" customHeight="1">
      <c r="A53" s="330"/>
      <c r="B53" s="331" t="s">
        <v>3560</v>
      </c>
      <c r="C53" s="332">
        <v>68</v>
      </c>
      <c r="D53" s="332">
        <v>0</v>
      </c>
      <c r="E53" s="332">
        <v>0</v>
      </c>
      <c r="F53" s="333">
        <f t="shared" si="5"/>
        <v>68</v>
      </c>
      <c r="G53" s="240"/>
      <c r="H53" s="240"/>
      <c r="I53" s="240"/>
      <c r="J53" s="240"/>
      <c r="K53" s="240"/>
      <c r="L53" s="240"/>
      <c r="M53" s="240"/>
      <c r="N53" s="240"/>
      <c r="O53" s="240"/>
      <c r="P53" s="240"/>
      <c r="Q53" s="240"/>
      <c r="R53" s="240"/>
      <c r="S53" s="240"/>
      <c r="T53" s="240"/>
      <c r="U53" s="240"/>
      <c r="V53" s="240"/>
      <c r="W53" s="240"/>
      <c r="X53" s="240"/>
      <c r="Y53" s="240"/>
      <c r="Z53" s="240"/>
      <c r="AA53" s="240"/>
      <c r="AB53" s="240"/>
      <c r="AC53" s="240"/>
      <c r="AD53" s="240"/>
      <c r="AE53" s="240"/>
      <c r="AF53" s="240"/>
      <c r="AG53" s="240"/>
      <c r="AH53" s="240"/>
      <c r="AI53" s="240"/>
      <c r="AJ53" s="240"/>
      <c r="AK53" s="240"/>
      <c r="AL53" s="240"/>
      <c r="AM53" s="240"/>
      <c r="AN53" s="240"/>
      <c r="AO53" s="240"/>
      <c r="AP53" s="240"/>
      <c r="AQ53" s="240"/>
      <c r="AR53" s="240"/>
      <c r="AS53" s="240"/>
      <c r="AT53" s="240"/>
      <c r="AU53" s="240"/>
      <c r="AV53" s="240"/>
      <c r="AW53" s="240"/>
      <c r="AX53" s="240"/>
      <c r="AY53" s="240"/>
      <c r="AZ53" s="240"/>
      <c r="BA53" s="240"/>
      <c r="BB53" s="240"/>
      <c r="BC53" s="240"/>
      <c r="BD53" s="240"/>
      <c r="BE53" s="240"/>
      <c r="BF53" s="240"/>
      <c r="BG53" s="240"/>
      <c r="BH53" s="240"/>
      <c r="BI53" s="240"/>
      <c r="BJ53" s="240"/>
      <c r="BK53" s="240"/>
      <c r="BL53" s="240"/>
      <c r="BM53" s="240"/>
      <c r="BN53" s="240"/>
      <c r="BO53" s="240"/>
      <c r="BP53" s="240"/>
    </row>
    <row r="54" spans="1:68" s="241" customFormat="1" ht="15" customHeight="1">
      <c r="A54" s="330"/>
      <c r="B54" s="331" t="s">
        <v>3561</v>
      </c>
      <c r="C54" s="332">
        <v>4</v>
      </c>
      <c r="D54" s="332">
        <v>0</v>
      </c>
      <c r="E54" s="332">
        <v>0</v>
      </c>
      <c r="F54" s="333">
        <f t="shared" si="5"/>
        <v>4</v>
      </c>
      <c r="G54" s="334"/>
      <c r="H54" s="240"/>
      <c r="I54" s="240"/>
      <c r="J54" s="240"/>
      <c r="K54" s="240"/>
      <c r="L54" s="240"/>
      <c r="M54" s="240"/>
      <c r="N54" s="240"/>
      <c r="O54" s="240"/>
      <c r="P54" s="240"/>
      <c r="Q54" s="240"/>
      <c r="R54" s="240"/>
      <c r="S54" s="240"/>
      <c r="T54" s="240"/>
      <c r="U54" s="240"/>
      <c r="V54" s="240"/>
      <c r="W54" s="240"/>
      <c r="X54" s="240"/>
      <c r="Y54" s="240"/>
      <c r="Z54" s="240"/>
      <c r="AA54" s="240"/>
      <c r="AB54" s="240"/>
      <c r="AC54" s="240"/>
      <c r="AD54" s="240"/>
      <c r="AE54" s="240"/>
      <c r="AF54" s="240"/>
      <c r="AG54" s="240"/>
      <c r="AH54" s="240"/>
      <c r="AI54" s="240"/>
      <c r="AJ54" s="240"/>
      <c r="AK54" s="240"/>
      <c r="AL54" s="240"/>
      <c r="AM54" s="240"/>
      <c r="AN54" s="240"/>
      <c r="AO54" s="240"/>
      <c r="AP54" s="240"/>
      <c r="AQ54" s="240"/>
      <c r="AR54" s="240"/>
      <c r="AS54" s="240"/>
      <c r="AT54" s="240"/>
      <c r="AU54" s="240"/>
      <c r="AV54" s="240"/>
      <c r="AW54" s="240"/>
      <c r="AX54" s="240"/>
      <c r="AY54" s="240"/>
      <c r="AZ54" s="240"/>
      <c r="BA54" s="240"/>
      <c r="BB54" s="240"/>
      <c r="BC54" s="240"/>
      <c r="BD54" s="240"/>
      <c r="BE54" s="240"/>
      <c r="BF54" s="240"/>
      <c r="BG54" s="240"/>
      <c r="BH54" s="240"/>
      <c r="BI54" s="240"/>
      <c r="BJ54" s="240"/>
      <c r="BK54" s="240"/>
      <c r="BL54" s="240"/>
      <c r="BM54" s="240"/>
      <c r="BN54" s="240"/>
      <c r="BO54" s="240"/>
      <c r="BP54" s="240"/>
    </row>
    <row r="55" spans="1:68" s="241" customFormat="1" ht="15" customHeight="1">
      <c r="A55" s="330"/>
      <c r="B55" s="331" t="s">
        <v>3562</v>
      </c>
      <c r="C55" s="332">
        <v>1</v>
      </c>
      <c r="D55" s="332">
        <v>0</v>
      </c>
      <c r="E55" s="332">
        <v>0</v>
      </c>
      <c r="F55" s="333">
        <f t="shared" si="5"/>
        <v>1</v>
      </c>
      <c r="G55" s="240"/>
      <c r="H55" s="240"/>
      <c r="I55" s="240"/>
      <c r="J55" s="240"/>
      <c r="K55" s="240"/>
      <c r="L55" s="240"/>
      <c r="M55" s="240"/>
      <c r="N55" s="240"/>
      <c r="O55" s="240"/>
      <c r="P55" s="240"/>
      <c r="Q55" s="240"/>
      <c r="R55" s="240"/>
      <c r="S55" s="240"/>
      <c r="T55" s="240"/>
      <c r="U55" s="240"/>
      <c r="V55" s="240"/>
      <c r="W55" s="240"/>
      <c r="X55" s="240"/>
      <c r="Y55" s="240"/>
      <c r="Z55" s="240"/>
      <c r="AA55" s="240"/>
      <c r="AB55" s="240"/>
      <c r="AC55" s="240"/>
      <c r="AD55" s="240"/>
      <c r="AE55" s="240"/>
      <c r="AF55" s="240"/>
      <c r="AG55" s="240"/>
      <c r="AH55" s="240"/>
      <c r="AI55" s="240"/>
      <c r="AJ55" s="240"/>
      <c r="AK55" s="240"/>
      <c r="AL55" s="240"/>
      <c r="AM55" s="240"/>
      <c r="AN55" s="240"/>
      <c r="AO55" s="240"/>
      <c r="AP55" s="240"/>
      <c r="AQ55" s="240"/>
      <c r="AR55" s="240"/>
      <c r="AS55" s="240"/>
      <c r="AT55" s="240"/>
      <c r="AU55" s="240"/>
      <c r="AV55" s="240"/>
      <c r="AW55" s="240"/>
      <c r="AX55" s="240"/>
      <c r="AY55" s="240"/>
      <c r="AZ55" s="240"/>
      <c r="BA55" s="240"/>
      <c r="BB55" s="240"/>
      <c r="BC55" s="240"/>
      <c r="BD55" s="240"/>
      <c r="BE55" s="240"/>
      <c r="BF55" s="240"/>
      <c r="BG55" s="240"/>
      <c r="BH55" s="240"/>
      <c r="BI55" s="240"/>
      <c r="BJ55" s="240"/>
      <c r="BK55" s="240"/>
      <c r="BL55" s="240"/>
      <c r="BM55" s="240"/>
      <c r="BN55" s="240"/>
      <c r="BO55" s="240"/>
      <c r="BP55" s="240"/>
    </row>
    <row r="56" spans="1:68" s="241" customFormat="1" ht="15" customHeight="1">
      <c r="A56" s="330"/>
      <c r="B56" s="331" t="s">
        <v>3653</v>
      </c>
      <c r="C56" s="332">
        <v>1</v>
      </c>
      <c r="D56" s="332">
        <v>0</v>
      </c>
      <c r="E56" s="332">
        <v>0</v>
      </c>
      <c r="F56" s="333">
        <f t="shared" si="5"/>
        <v>1</v>
      </c>
      <c r="G56" s="240"/>
      <c r="H56" s="240"/>
      <c r="I56" s="240"/>
      <c r="J56" s="240"/>
      <c r="K56" s="240"/>
      <c r="L56" s="240"/>
      <c r="M56" s="240"/>
      <c r="N56" s="240"/>
      <c r="O56" s="240"/>
      <c r="P56" s="240"/>
      <c r="Q56" s="240"/>
      <c r="R56" s="240"/>
      <c r="S56" s="240"/>
      <c r="T56" s="240"/>
      <c r="U56" s="240"/>
      <c r="V56" s="240"/>
      <c r="W56" s="240"/>
      <c r="X56" s="240"/>
      <c r="Y56" s="240"/>
      <c r="Z56" s="240"/>
      <c r="AA56" s="240"/>
      <c r="AB56" s="240"/>
      <c r="AC56" s="240"/>
      <c r="AD56" s="240"/>
      <c r="AE56" s="240"/>
      <c r="AF56" s="240"/>
      <c r="AG56" s="240"/>
      <c r="AH56" s="240"/>
      <c r="AI56" s="240"/>
      <c r="AJ56" s="240"/>
      <c r="AK56" s="240"/>
      <c r="AL56" s="240"/>
      <c r="AM56" s="240"/>
      <c r="AN56" s="240"/>
      <c r="AO56" s="240"/>
      <c r="AP56" s="240"/>
      <c r="AQ56" s="240"/>
      <c r="AR56" s="240"/>
      <c r="AS56" s="240"/>
      <c r="AT56" s="240"/>
      <c r="AU56" s="240"/>
      <c r="AV56" s="240"/>
      <c r="AW56" s="240"/>
      <c r="AX56" s="240"/>
      <c r="AY56" s="240"/>
      <c r="AZ56" s="240"/>
      <c r="BA56" s="240"/>
      <c r="BB56" s="240"/>
      <c r="BC56" s="240"/>
      <c r="BD56" s="240"/>
      <c r="BE56" s="240"/>
      <c r="BF56" s="240"/>
      <c r="BG56" s="240"/>
      <c r="BH56" s="240"/>
      <c r="BI56" s="240"/>
      <c r="BJ56" s="240"/>
      <c r="BK56" s="240"/>
      <c r="BL56" s="240"/>
      <c r="BM56" s="240"/>
      <c r="BN56" s="240"/>
      <c r="BO56" s="240"/>
      <c r="BP56" s="240"/>
    </row>
    <row r="57" spans="1:68" s="241" customFormat="1" ht="15" customHeight="1">
      <c r="A57" s="330"/>
      <c r="B57" s="331" t="s">
        <v>3563</v>
      </c>
      <c r="C57" s="332">
        <v>3</v>
      </c>
      <c r="D57" s="332">
        <v>0</v>
      </c>
      <c r="E57" s="332">
        <v>0</v>
      </c>
      <c r="F57" s="333">
        <f t="shared" si="5"/>
        <v>3</v>
      </c>
      <c r="G57" s="334"/>
      <c r="H57" s="240"/>
      <c r="I57" s="240"/>
      <c r="J57" s="240"/>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240"/>
      <c r="AM57" s="240"/>
      <c r="AN57" s="240"/>
      <c r="AO57" s="240"/>
      <c r="AP57" s="240"/>
      <c r="AQ57" s="240"/>
      <c r="AR57" s="240"/>
      <c r="AS57" s="240"/>
      <c r="AT57" s="240"/>
      <c r="AU57" s="240"/>
      <c r="AV57" s="240"/>
      <c r="AW57" s="240"/>
      <c r="AX57" s="240"/>
      <c r="AY57" s="240"/>
      <c r="AZ57" s="240"/>
      <c r="BA57" s="240"/>
      <c r="BB57" s="240"/>
      <c r="BC57" s="240"/>
      <c r="BD57" s="240"/>
      <c r="BE57" s="240"/>
      <c r="BF57" s="240"/>
      <c r="BG57" s="240"/>
      <c r="BH57" s="240"/>
      <c r="BI57" s="240"/>
      <c r="BJ57" s="240"/>
      <c r="BK57" s="240"/>
      <c r="BL57" s="240"/>
      <c r="BM57" s="240"/>
      <c r="BN57" s="240"/>
      <c r="BO57" s="240"/>
      <c r="BP57" s="240"/>
    </row>
    <row r="58" spans="1:68" s="241" customFormat="1" ht="15" customHeight="1">
      <c r="A58" s="330"/>
      <c r="B58" s="331" t="s">
        <v>3564</v>
      </c>
      <c r="C58" s="332">
        <v>66</v>
      </c>
      <c r="D58" s="332">
        <v>0</v>
      </c>
      <c r="E58" s="332">
        <v>0</v>
      </c>
      <c r="F58" s="333">
        <f t="shared" si="5"/>
        <v>66</v>
      </c>
      <c r="G58" s="240"/>
      <c r="H58" s="240"/>
      <c r="I58" s="240"/>
      <c r="J58" s="240"/>
      <c r="K58" s="240"/>
      <c r="L58" s="240"/>
      <c r="M58" s="240"/>
      <c r="N58" s="240"/>
      <c r="O58" s="240"/>
      <c r="P58" s="240"/>
      <c r="Q58" s="240"/>
      <c r="R58" s="240"/>
      <c r="S58" s="240"/>
      <c r="T58" s="240"/>
      <c r="U58" s="240"/>
      <c r="V58" s="240"/>
      <c r="W58" s="240"/>
      <c r="X58" s="240"/>
      <c r="Y58" s="240"/>
      <c r="Z58" s="240"/>
      <c r="AA58" s="240"/>
      <c r="AB58" s="240"/>
      <c r="AC58" s="240"/>
      <c r="AD58" s="240"/>
      <c r="AE58" s="240"/>
      <c r="AF58" s="240"/>
      <c r="AG58" s="240"/>
      <c r="AH58" s="240"/>
      <c r="AI58" s="240"/>
      <c r="AJ58" s="240"/>
      <c r="AK58" s="240"/>
      <c r="AL58" s="240"/>
      <c r="AM58" s="240"/>
      <c r="AN58" s="240"/>
      <c r="AO58" s="240"/>
      <c r="AP58" s="240"/>
      <c r="AQ58" s="240"/>
      <c r="AR58" s="240"/>
      <c r="AS58" s="240"/>
      <c r="AT58" s="240"/>
      <c r="AU58" s="240"/>
      <c r="AV58" s="240"/>
      <c r="AW58" s="240"/>
      <c r="AX58" s="240"/>
      <c r="AY58" s="240"/>
      <c r="AZ58" s="240"/>
      <c r="BA58" s="240"/>
      <c r="BB58" s="240"/>
      <c r="BC58" s="240"/>
      <c r="BD58" s="240"/>
      <c r="BE58" s="240"/>
      <c r="BF58" s="240"/>
      <c r="BG58" s="240"/>
      <c r="BH58" s="240"/>
      <c r="BI58" s="240"/>
      <c r="BJ58" s="240"/>
      <c r="BK58" s="240"/>
      <c r="BL58" s="240"/>
      <c r="BM58" s="240"/>
      <c r="BN58" s="240"/>
      <c r="BO58" s="240"/>
      <c r="BP58" s="240"/>
    </row>
    <row r="59" spans="1:68" s="241" customFormat="1" ht="15" customHeight="1">
      <c r="A59" s="330"/>
      <c r="B59" s="331" t="s">
        <v>3565</v>
      </c>
      <c r="C59" s="332">
        <v>4</v>
      </c>
      <c r="D59" s="332">
        <v>0</v>
      </c>
      <c r="E59" s="332">
        <v>0</v>
      </c>
      <c r="F59" s="333">
        <f t="shared" si="5"/>
        <v>4</v>
      </c>
      <c r="G59" s="240"/>
      <c r="H59" s="240"/>
      <c r="I59" s="240"/>
      <c r="J59" s="240"/>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240"/>
      <c r="AQ59" s="240"/>
      <c r="AR59" s="240"/>
      <c r="AS59" s="240"/>
      <c r="AT59" s="240"/>
      <c r="AU59" s="240"/>
      <c r="AV59" s="240"/>
      <c r="AW59" s="240"/>
      <c r="AX59" s="240"/>
      <c r="AY59" s="240"/>
      <c r="AZ59" s="240"/>
      <c r="BA59" s="240"/>
      <c r="BB59" s="240"/>
      <c r="BC59" s="240"/>
      <c r="BD59" s="240"/>
      <c r="BE59" s="240"/>
      <c r="BF59" s="240"/>
      <c r="BG59" s="240"/>
      <c r="BH59" s="240"/>
      <c r="BI59" s="240"/>
      <c r="BJ59" s="240"/>
      <c r="BK59" s="240"/>
      <c r="BL59" s="240"/>
      <c r="BM59" s="240"/>
      <c r="BN59" s="240"/>
      <c r="BO59" s="240"/>
      <c r="BP59" s="240"/>
    </row>
    <row r="60" spans="1:68" s="241" customFormat="1" ht="15" customHeight="1">
      <c r="A60" s="330"/>
      <c r="B60" s="331" t="s">
        <v>3566</v>
      </c>
      <c r="C60" s="332">
        <v>96</v>
      </c>
      <c r="D60" s="332">
        <v>1</v>
      </c>
      <c r="E60" s="332">
        <v>0</v>
      </c>
      <c r="F60" s="333">
        <f t="shared" si="5"/>
        <v>97</v>
      </c>
      <c r="G60" s="240"/>
      <c r="H60" s="240"/>
      <c r="I60" s="240"/>
      <c r="J60" s="240"/>
      <c r="K60" s="240"/>
      <c r="L60" s="240"/>
      <c r="M60" s="240"/>
      <c r="N60" s="240"/>
      <c r="O60" s="240"/>
      <c r="P60" s="240"/>
      <c r="Q60" s="240"/>
      <c r="R60" s="240"/>
      <c r="S60" s="240"/>
      <c r="T60" s="240"/>
      <c r="U60" s="240"/>
      <c r="V60" s="240"/>
      <c r="W60" s="240"/>
      <c r="X60" s="240"/>
      <c r="Y60" s="240"/>
      <c r="Z60" s="240"/>
      <c r="AA60" s="240"/>
      <c r="AB60" s="240"/>
      <c r="AC60" s="240"/>
      <c r="AD60" s="240"/>
      <c r="AE60" s="240"/>
      <c r="AF60" s="240"/>
      <c r="AG60" s="240"/>
      <c r="AH60" s="240"/>
      <c r="AI60" s="240"/>
      <c r="AJ60" s="240"/>
      <c r="AK60" s="240"/>
      <c r="AL60" s="240"/>
      <c r="AM60" s="240"/>
      <c r="AN60" s="240"/>
      <c r="AO60" s="240"/>
      <c r="AP60" s="240"/>
      <c r="AQ60" s="240"/>
      <c r="AR60" s="240"/>
      <c r="AS60" s="240"/>
      <c r="AT60" s="240"/>
      <c r="AU60" s="240"/>
      <c r="AV60" s="240"/>
      <c r="AW60" s="240"/>
      <c r="AX60" s="240"/>
      <c r="AY60" s="240"/>
      <c r="AZ60" s="240"/>
      <c r="BA60" s="240"/>
      <c r="BB60" s="240"/>
      <c r="BC60" s="240"/>
      <c r="BD60" s="240"/>
      <c r="BE60" s="240"/>
      <c r="BF60" s="240"/>
      <c r="BG60" s="240"/>
      <c r="BH60" s="240"/>
      <c r="BI60" s="240"/>
      <c r="BJ60" s="240"/>
      <c r="BK60" s="240"/>
      <c r="BL60" s="240"/>
      <c r="BM60" s="240"/>
      <c r="BN60" s="240"/>
      <c r="BO60" s="240"/>
      <c r="BP60" s="240"/>
    </row>
    <row r="61" spans="1:68" s="241" customFormat="1" ht="15" customHeight="1">
      <c r="A61" s="330"/>
      <c r="B61" s="331" t="s">
        <v>3567</v>
      </c>
      <c r="C61" s="332">
        <v>16</v>
      </c>
      <c r="D61" s="332">
        <v>0</v>
      </c>
      <c r="E61" s="332">
        <v>0</v>
      </c>
      <c r="F61" s="333">
        <f t="shared" si="5"/>
        <v>16</v>
      </c>
      <c r="G61" s="240"/>
      <c r="H61" s="240"/>
      <c r="I61" s="240"/>
      <c r="J61" s="240"/>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240"/>
      <c r="AQ61" s="240"/>
      <c r="AR61" s="240"/>
      <c r="AS61" s="240"/>
      <c r="AT61" s="240"/>
      <c r="AU61" s="240"/>
      <c r="AV61" s="240"/>
      <c r="AW61" s="240"/>
      <c r="AX61" s="240"/>
      <c r="AY61" s="240"/>
      <c r="AZ61" s="240"/>
      <c r="BA61" s="240"/>
      <c r="BB61" s="240"/>
      <c r="BC61" s="240"/>
      <c r="BD61" s="240"/>
      <c r="BE61" s="240"/>
      <c r="BF61" s="240"/>
      <c r="BG61" s="240"/>
      <c r="BH61" s="240"/>
      <c r="BI61" s="240"/>
      <c r="BJ61" s="240"/>
      <c r="BK61" s="240"/>
      <c r="BL61" s="240"/>
      <c r="BM61" s="240"/>
      <c r="BN61" s="240"/>
      <c r="BO61" s="240"/>
      <c r="BP61" s="240"/>
    </row>
    <row r="62" spans="1:68" s="241" customFormat="1" ht="15" customHeight="1">
      <c r="A62" s="330"/>
      <c r="B62" s="331" t="s">
        <v>3568</v>
      </c>
      <c r="C62" s="332">
        <v>88</v>
      </c>
      <c r="D62" s="332">
        <v>0</v>
      </c>
      <c r="E62" s="332">
        <v>0</v>
      </c>
      <c r="F62" s="333">
        <f t="shared" si="5"/>
        <v>88</v>
      </c>
      <c r="G62" s="240"/>
      <c r="H62" s="240"/>
      <c r="I62" s="240"/>
      <c r="J62" s="240"/>
      <c r="K62" s="240"/>
      <c r="L62" s="240"/>
      <c r="M62" s="240"/>
      <c r="N62" s="240"/>
      <c r="O62" s="240"/>
      <c r="P62" s="240"/>
      <c r="Q62" s="240"/>
      <c r="R62" s="240"/>
      <c r="S62" s="240"/>
      <c r="T62" s="240"/>
      <c r="U62" s="240"/>
      <c r="V62" s="240"/>
      <c r="W62" s="240"/>
      <c r="X62" s="240"/>
      <c r="Y62" s="240"/>
      <c r="Z62" s="240"/>
      <c r="AA62" s="240"/>
      <c r="AB62" s="240"/>
      <c r="AC62" s="240"/>
      <c r="AD62" s="240"/>
      <c r="AE62" s="240"/>
      <c r="AF62" s="240"/>
      <c r="AG62" s="240"/>
      <c r="AH62" s="240"/>
      <c r="AI62" s="240"/>
      <c r="AJ62" s="240"/>
      <c r="AK62" s="240"/>
      <c r="AL62" s="240"/>
      <c r="AM62" s="240"/>
      <c r="AN62" s="240"/>
      <c r="AO62" s="240"/>
      <c r="AP62" s="240"/>
      <c r="AQ62" s="240"/>
      <c r="AR62" s="240"/>
      <c r="AS62" s="240"/>
      <c r="AT62" s="240"/>
      <c r="AU62" s="240"/>
      <c r="AV62" s="240"/>
      <c r="AW62" s="240"/>
      <c r="AX62" s="240"/>
      <c r="AY62" s="240"/>
      <c r="AZ62" s="240"/>
      <c r="BA62" s="240"/>
      <c r="BB62" s="240"/>
      <c r="BC62" s="240"/>
      <c r="BD62" s="240"/>
      <c r="BE62" s="240"/>
      <c r="BF62" s="240"/>
      <c r="BG62" s="240"/>
      <c r="BH62" s="240"/>
      <c r="BI62" s="240"/>
      <c r="BJ62" s="240"/>
      <c r="BK62" s="240"/>
      <c r="BL62" s="240"/>
      <c r="BM62" s="240"/>
      <c r="BN62" s="240"/>
      <c r="BO62" s="240"/>
      <c r="BP62" s="240"/>
    </row>
    <row r="63" spans="1:68" s="241" customFormat="1" ht="15" customHeight="1">
      <c r="A63" s="330"/>
      <c r="B63" s="331" t="s">
        <v>3569</v>
      </c>
      <c r="C63" s="332">
        <v>18</v>
      </c>
      <c r="D63" s="332">
        <v>0</v>
      </c>
      <c r="E63" s="332">
        <v>0</v>
      </c>
      <c r="F63" s="333">
        <f t="shared" si="5"/>
        <v>18</v>
      </c>
      <c r="G63" s="240"/>
      <c r="H63" s="240"/>
      <c r="I63" s="240"/>
      <c r="J63" s="240"/>
      <c r="K63" s="240"/>
      <c r="L63" s="240"/>
      <c r="M63" s="240"/>
      <c r="N63" s="240"/>
      <c r="O63" s="240"/>
      <c r="P63" s="240"/>
      <c r="Q63" s="240"/>
      <c r="R63" s="240"/>
      <c r="S63" s="240"/>
      <c r="T63" s="240"/>
      <c r="U63" s="240"/>
      <c r="V63" s="240"/>
      <c r="W63" s="240"/>
      <c r="X63" s="240"/>
      <c r="Y63" s="240"/>
      <c r="Z63" s="240"/>
      <c r="AA63" s="240"/>
      <c r="AB63" s="240"/>
      <c r="AC63" s="240"/>
      <c r="AD63" s="240"/>
      <c r="AE63" s="240"/>
      <c r="AF63" s="240"/>
      <c r="AG63" s="240"/>
      <c r="AH63" s="240"/>
      <c r="AI63" s="240"/>
      <c r="AJ63" s="240"/>
      <c r="AK63" s="240"/>
      <c r="AL63" s="240"/>
      <c r="AM63" s="240"/>
      <c r="AN63" s="240"/>
      <c r="AO63" s="240"/>
      <c r="AP63" s="240"/>
      <c r="AQ63" s="240"/>
      <c r="AR63" s="240"/>
      <c r="AS63" s="240"/>
      <c r="AT63" s="240"/>
      <c r="AU63" s="240"/>
      <c r="AV63" s="240"/>
      <c r="AW63" s="240"/>
      <c r="AX63" s="240"/>
      <c r="AY63" s="240"/>
      <c r="AZ63" s="240"/>
      <c r="BA63" s="240"/>
      <c r="BB63" s="240"/>
      <c r="BC63" s="240"/>
      <c r="BD63" s="240"/>
      <c r="BE63" s="240"/>
      <c r="BF63" s="240"/>
      <c r="BG63" s="240"/>
      <c r="BH63" s="240"/>
      <c r="BI63" s="240"/>
      <c r="BJ63" s="240"/>
      <c r="BK63" s="240"/>
      <c r="BL63" s="240"/>
      <c r="BM63" s="240"/>
      <c r="BN63" s="240"/>
      <c r="BO63" s="240"/>
      <c r="BP63" s="240"/>
    </row>
    <row r="64" spans="1:68" s="241" customFormat="1" ht="15" customHeight="1">
      <c r="A64" s="330"/>
      <c r="B64" s="331" t="s">
        <v>3570</v>
      </c>
      <c r="C64" s="332">
        <v>91</v>
      </c>
      <c r="D64" s="332">
        <v>0</v>
      </c>
      <c r="E64" s="332">
        <v>0</v>
      </c>
      <c r="F64" s="333">
        <f t="shared" si="5"/>
        <v>91</v>
      </c>
      <c r="G64" s="334"/>
      <c r="H64" s="240"/>
      <c r="I64" s="240"/>
      <c r="J64" s="240"/>
      <c r="K64" s="240"/>
      <c r="L64" s="240"/>
      <c r="M64" s="240"/>
      <c r="N64" s="240"/>
      <c r="O64" s="240"/>
      <c r="P64" s="240"/>
      <c r="Q64" s="240"/>
      <c r="R64" s="240"/>
      <c r="S64" s="240"/>
      <c r="T64" s="240"/>
      <c r="U64" s="240"/>
      <c r="V64" s="240"/>
      <c r="W64" s="240"/>
      <c r="X64" s="240"/>
      <c r="Y64" s="240"/>
      <c r="Z64" s="240"/>
      <c r="AA64" s="240"/>
      <c r="AB64" s="240"/>
      <c r="AC64" s="240"/>
      <c r="AD64" s="240"/>
      <c r="AE64" s="240"/>
      <c r="AF64" s="240"/>
      <c r="AG64" s="240"/>
      <c r="AH64" s="240"/>
      <c r="AI64" s="240"/>
      <c r="AJ64" s="240"/>
      <c r="AK64" s="240"/>
      <c r="AL64" s="240"/>
      <c r="AM64" s="240"/>
      <c r="AN64" s="240"/>
      <c r="AO64" s="240"/>
      <c r="AP64" s="240"/>
      <c r="AQ64" s="240"/>
      <c r="AR64" s="240"/>
      <c r="AS64" s="240"/>
      <c r="AT64" s="240"/>
      <c r="AU64" s="240"/>
      <c r="AV64" s="240"/>
      <c r="AW64" s="240"/>
      <c r="AX64" s="240"/>
      <c r="AY64" s="240"/>
      <c r="AZ64" s="240"/>
      <c r="BA64" s="240"/>
      <c r="BB64" s="240"/>
      <c r="BC64" s="240"/>
      <c r="BD64" s="240"/>
      <c r="BE64" s="240"/>
      <c r="BF64" s="240"/>
      <c r="BG64" s="240"/>
      <c r="BH64" s="240"/>
      <c r="BI64" s="240"/>
      <c r="BJ64" s="240"/>
      <c r="BK64" s="240"/>
      <c r="BL64" s="240"/>
      <c r="BM64" s="240"/>
      <c r="BN64" s="240"/>
      <c r="BO64" s="240"/>
      <c r="BP64" s="240"/>
    </row>
    <row r="65" spans="1:68" s="241" customFormat="1" ht="15" customHeight="1">
      <c r="A65" s="330"/>
      <c r="B65" s="331" t="s">
        <v>3571</v>
      </c>
      <c r="C65" s="332">
        <v>63</v>
      </c>
      <c r="D65" s="332">
        <v>0</v>
      </c>
      <c r="E65" s="332">
        <v>0</v>
      </c>
      <c r="F65" s="333">
        <f t="shared" si="5"/>
        <v>63</v>
      </c>
      <c r="G65" s="240"/>
      <c r="H65" s="240"/>
      <c r="I65" s="240"/>
      <c r="J65" s="240"/>
      <c r="K65" s="240"/>
      <c r="L65" s="240"/>
      <c r="M65" s="240"/>
      <c r="N65" s="240"/>
      <c r="O65" s="240"/>
      <c r="P65" s="240"/>
      <c r="Q65" s="240"/>
      <c r="R65" s="240"/>
      <c r="S65" s="240"/>
      <c r="T65" s="240"/>
      <c r="U65" s="240"/>
      <c r="V65" s="240"/>
      <c r="W65" s="240"/>
      <c r="X65" s="240"/>
      <c r="Y65" s="240"/>
      <c r="Z65" s="240"/>
      <c r="AA65" s="240"/>
      <c r="AB65" s="240"/>
      <c r="AC65" s="240"/>
      <c r="AD65" s="240"/>
      <c r="AE65" s="240"/>
      <c r="AF65" s="240"/>
      <c r="AG65" s="240"/>
      <c r="AH65" s="240"/>
      <c r="AI65" s="240"/>
      <c r="AJ65" s="240"/>
      <c r="AK65" s="240"/>
      <c r="AL65" s="240"/>
      <c r="AM65" s="240"/>
      <c r="AN65" s="240"/>
      <c r="AO65" s="240"/>
      <c r="AP65" s="240"/>
      <c r="AQ65" s="240"/>
      <c r="AR65" s="240"/>
      <c r="AS65" s="240"/>
      <c r="AT65" s="240"/>
      <c r="AU65" s="240"/>
      <c r="AV65" s="240"/>
      <c r="AW65" s="240"/>
      <c r="AX65" s="240"/>
      <c r="AY65" s="240"/>
      <c r="AZ65" s="240"/>
      <c r="BA65" s="240"/>
      <c r="BB65" s="240"/>
      <c r="BC65" s="240"/>
      <c r="BD65" s="240"/>
      <c r="BE65" s="240"/>
      <c r="BF65" s="240"/>
      <c r="BG65" s="240"/>
      <c r="BH65" s="240"/>
      <c r="BI65" s="240"/>
      <c r="BJ65" s="240"/>
      <c r="BK65" s="240"/>
      <c r="BL65" s="240"/>
      <c r="BM65" s="240"/>
      <c r="BN65" s="240"/>
      <c r="BO65" s="240"/>
      <c r="BP65" s="240"/>
    </row>
    <row r="66" spans="1:68" s="241" customFormat="1" ht="15" customHeight="1">
      <c r="A66" s="330"/>
      <c r="B66" s="331" t="s">
        <v>3572</v>
      </c>
      <c r="C66" s="332">
        <v>57</v>
      </c>
      <c r="D66" s="332">
        <v>0</v>
      </c>
      <c r="E66" s="332">
        <v>0</v>
      </c>
      <c r="F66" s="333">
        <f t="shared" si="5"/>
        <v>57</v>
      </c>
      <c r="G66" s="240"/>
      <c r="H66" s="240"/>
      <c r="I66" s="240"/>
      <c r="J66" s="240"/>
      <c r="K66" s="240"/>
      <c r="L66" s="240"/>
      <c r="M66" s="240"/>
      <c r="N66" s="240"/>
      <c r="O66" s="240"/>
      <c r="P66" s="240"/>
      <c r="Q66" s="240"/>
      <c r="R66" s="240"/>
      <c r="S66" s="240"/>
      <c r="T66" s="240"/>
      <c r="U66" s="240"/>
      <c r="V66" s="240"/>
      <c r="W66" s="240"/>
      <c r="X66" s="240"/>
      <c r="Y66" s="240"/>
      <c r="Z66" s="240"/>
      <c r="AA66" s="240"/>
      <c r="AB66" s="240"/>
      <c r="AC66" s="240"/>
      <c r="AD66" s="240"/>
      <c r="AE66" s="240"/>
      <c r="AF66" s="240"/>
      <c r="AG66" s="240"/>
      <c r="AH66" s="240"/>
      <c r="AI66" s="240"/>
      <c r="AJ66" s="240"/>
      <c r="AK66" s="240"/>
      <c r="AL66" s="240"/>
      <c r="AM66" s="240"/>
      <c r="AN66" s="240"/>
      <c r="AO66" s="240"/>
      <c r="AP66" s="240"/>
      <c r="AQ66" s="240"/>
      <c r="AR66" s="240"/>
      <c r="AS66" s="240"/>
      <c r="AT66" s="240"/>
      <c r="AU66" s="240"/>
      <c r="AV66" s="240"/>
      <c r="AW66" s="240"/>
      <c r="AX66" s="240"/>
      <c r="AY66" s="240"/>
      <c r="AZ66" s="240"/>
      <c r="BA66" s="240"/>
      <c r="BB66" s="240"/>
      <c r="BC66" s="240"/>
      <c r="BD66" s="240"/>
      <c r="BE66" s="240"/>
      <c r="BF66" s="240"/>
      <c r="BG66" s="240"/>
      <c r="BH66" s="240"/>
      <c r="BI66" s="240"/>
      <c r="BJ66" s="240"/>
      <c r="BK66" s="240"/>
      <c r="BL66" s="240"/>
      <c r="BM66" s="240"/>
      <c r="BN66" s="240"/>
      <c r="BO66" s="240"/>
      <c r="BP66" s="240"/>
    </row>
    <row r="67" spans="1:68" s="241" customFormat="1" ht="15" customHeight="1">
      <c r="A67" s="330"/>
      <c r="B67" s="331" t="s">
        <v>3654</v>
      </c>
      <c r="C67" s="332">
        <v>1</v>
      </c>
      <c r="D67" s="332">
        <v>0</v>
      </c>
      <c r="E67" s="332">
        <v>0</v>
      </c>
      <c r="F67" s="333">
        <f t="shared" si="5"/>
        <v>1</v>
      </c>
      <c r="G67" s="240"/>
      <c r="H67" s="240"/>
      <c r="I67" s="240"/>
      <c r="J67" s="240"/>
      <c r="K67" s="240"/>
      <c r="L67" s="240"/>
      <c r="M67" s="240"/>
      <c r="N67" s="240"/>
      <c r="O67" s="240"/>
      <c r="P67" s="240"/>
      <c r="Q67" s="240"/>
      <c r="R67" s="240"/>
      <c r="S67" s="240"/>
      <c r="T67" s="240"/>
      <c r="U67" s="240"/>
      <c r="V67" s="240"/>
      <c r="W67" s="240"/>
      <c r="X67" s="240"/>
      <c r="Y67" s="240"/>
      <c r="Z67" s="240"/>
      <c r="AA67" s="240"/>
      <c r="AB67" s="240"/>
      <c r="AC67" s="240"/>
      <c r="AD67" s="240"/>
      <c r="AE67" s="240"/>
      <c r="AF67" s="240"/>
      <c r="AG67" s="240"/>
      <c r="AH67" s="240"/>
      <c r="AI67" s="240"/>
      <c r="AJ67" s="240"/>
      <c r="AK67" s="240"/>
      <c r="AL67" s="240"/>
      <c r="AM67" s="240"/>
      <c r="AN67" s="240"/>
      <c r="AO67" s="240"/>
      <c r="AP67" s="240"/>
      <c r="AQ67" s="240"/>
      <c r="AR67" s="240"/>
      <c r="AS67" s="240"/>
      <c r="AT67" s="240"/>
      <c r="AU67" s="240"/>
      <c r="AV67" s="240"/>
      <c r="AW67" s="240"/>
      <c r="AX67" s="240"/>
      <c r="AY67" s="240"/>
      <c r="AZ67" s="240"/>
      <c r="BA67" s="240"/>
      <c r="BB67" s="240"/>
      <c r="BC67" s="240"/>
      <c r="BD67" s="240"/>
      <c r="BE67" s="240"/>
      <c r="BF67" s="240"/>
      <c r="BG67" s="240"/>
      <c r="BH67" s="240"/>
      <c r="BI67" s="240"/>
      <c r="BJ67" s="240"/>
      <c r="BK67" s="240"/>
      <c r="BL67" s="240"/>
      <c r="BM67" s="240"/>
      <c r="BN67" s="240"/>
      <c r="BO67" s="240"/>
      <c r="BP67" s="240"/>
    </row>
    <row r="68" spans="1:68" s="241" customFormat="1" ht="15" customHeight="1">
      <c r="A68" s="330"/>
      <c r="B68" s="331" t="s">
        <v>3573</v>
      </c>
      <c r="C68" s="332">
        <v>1</v>
      </c>
      <c r="D68" s="332">
        <v>0</v>
      </c>
      <c r="E68" s="332">
        <v>0</v>
      </c>
      <c r="F68" s="333">
        <f t="shared" si="5"/>
        <v>1</v>
      </c>
      <c r="G68" s="240"/>
      <c r="H68" s="240"/>
      <c r="I68" s="240"/>
      <c r="J68" s="240"/>
      <c r="K68" s="240"/>
      <c r="L68" s="240"/>
      <c r="M68" s="240"/>
      <c r="N68" s="240"/>
      <c r="O68" s="240"/>
      <c r="P68" s="240"/>
      <c r="Q68" s="240"/>
      <c r="R68" s="240"/>
      <c r="S68" s="240"/>
      <c r="T68" s="240"/>
      <c r="U68" s="240"/>
      <c r="V68" s="240"/>
      <c r="W68" s="240"/>
      <c r="X68" s="240"/>
      <c r="Y68" s="240"/>
      <c r="Z68" s="240"/>
      <c r="AA68" s="240"/>
      <c r="AB68" s="240"/>
      <c r="AC68" s="240"/>
      <c r="AD68" s="240"/>
      <c r="AE68" s="240"/>
      <c r="AF68" s="240"/>
      <c r="AG68" s="240"/>
      <c r="AH68" s="240"/>
      <c r="AI68" s="240"/>
      <c r="AJ68" s="240"/>
      <c r="AK68" s="240"/>
      <c r="AL68" s="240"/>
      <c r="AM68" s="240"/>
      <c r="AN68" s="240"/>
      <c r="AO68" s="240"/>
      <c r="AP68" s="240"/>
      <c r="AQ68" s="240"/>
      <c r="AR68" s="240"/>
      <c r="AS68" s="240"/>
      <c r="AT68" s="240"/>
      <c r="AU68" s="240"/>
      <c r="AV68" s="240"/>
      <c r="AW68" s="240"/>
      <c r="AX68" s="240"/>
      <c r="AY68" s="240"/>
      <c r="AZ68" s="240"/>
      <c r="BA68" s="240"/>
      <c r="BB68" s="240"/>
      <c r="BC68" s="240"/>
      <c r="BD68" s="240"/>
      <c r="BE68" s="240"/>
      <c r="BF68" s="240"/>
      <c r="BG68" s="240"/>
      <c r="BH68" s="240"/>
      <c r="BI68" s="240"/>
      <c r="BJ68" s="240"/>
      <c r="BK68" s="240"/>
      <c r="BL68" s="240"/>
      <c r="BM68" s="240"/>
      <c r="BN68" s="240"/>
      <c r="BO68" s="240"/>
      <c r="BP68" s="240"/>
    </row>
    <row r="69" spans="1:68" s="241" customFormat="1" ht="15" customHeight="1">
      <c r="A69" s="330"/>
      <c r="B69" s="331" t="s">
        <v>3574</v>
      </c>
      <c r="C69" s="332">
        <v>47</v>
      </c>
      <c r="D69" s="332">
        <v>0</v>
      </c>
      <c r="E69" s="332">
        <v>0</v>
      </c>
      <c r="F69" s="333">
        <f t="shared" si="5"/>
        <v>47</v>
      </c>
      <c r="G69" s="240"/>
      <c r="H69" s="240"/>
      <c r="I69" s="240"/>
      <c r="J69" s="240"/>
      <c r="K69" s="240"/>
      <c r="L69" s="240"/>
      <c r="M69" s="240"/>
      <c r="N69" s="240"/>
      <c r="O69" s="240"/>
      <c r="P69" s="240"/>
      <c r="Q69" s="240"/>
      <c r="R69" s="240"/>
      <c r="S69" s="240"/>
      <c r="T69" s="240"/>
      <c r="U69" s="240"/>
      <c r="V69" s="240"/>
      <c r="W69" s="240"/>
      <c r="X69" s="240"/>
      <c r="Y69" s="240"/>
      <c r="Z69" s="240"/>
      <c r="AA69" s="240"/>
      <c r="AB69" s="240"/>
      <c r="AC69" s="240"/>
      <c r="AD69" s="240"/>
      <c r="AE69" s="240"/>
      <c r="AF69" s="240"/>
      <c r="AG69" s="240"/>
      <c r="AH69" s="240"/>
      <c r="AI69" s="240"/>
      <c r="AJ69" s="240"/>
      <c r="AK69" s="240"/>
      <c r="AL69" s="240"/>
      <c r="AM69" s="240"/>
      <c r="AN69" s="240"/>
      <c r="AO69" s="240"/>
      <c r="AP69" s="240"/>
      <c r="AQ69" s="240"/>
      <c r="AR69" s="240"/>
      <c r="AS69" s="240"/>
      <c r="AT69" s="240"/>
      <c r="AU69" s="240"/>
      <c r="AV69" s="240"/>
      <c r="AW69" s="240"/>
      <c r="AX69" s="240"/>
      <c r="AY69" s="240"/>
      <c r="AZ69" s="240"/>
      <c r="BA69" s="240"/>
      <c r="BB69" s="240"/>
      <c r="BC69" s="240"/>
      <c r="BD69" s="240"/>
      <c r="BE69" s="240"/>
      <c r="BF69" s="240"/>
      <c r="BG69" s="240"/>
      <c r="BH69" s="240"/>
      <c r="BI69" s="240"/>
      <c r="BJ69" s="240"/>
      <c r="BK69" s="240"/>
      <c r="BL69" s="240"/>
      <c r="BM69" s="240"/>
      <c r="BN69" s="240"/>
      <c r="BO69" s="240"/>
      <c r="BP69" s="240"/>
    </row>
    <row r="70" spans="1:68" s="241" customFormat="1" ht="15" customHeight="1">
      <c r="A70" s="330"/>
      <c r="B70" s="331" t="s">
        <v>3575</v>
      </c>
      <c r="C70" s="332">
        <v>2</v>
      </c>
      <c r="D70" s="332">
        <v>0</v>
      </c>
      <c r="E70" s="332">
        <v>0</v>
      </c>
      <c r="F70" s="333">
        <f t="shared" si="5"/>
        <v>2</v>
      </c>
      <c r="G70" s="240"/>
      <c r="H70" s="240"/>
      <c r="I70" s="240"/>
      <c r="J70" s="240"/>
      <c r="K70" s="240"/>
      <c r="L70" s="240"/>
      <c r="M70" s="240"/>
      <c r="N70" s="240"/>
      <c r="O70" s="240"/>
      <c r="P70" s="240"/>
      <c r="Q70" s="240"/>
      <c r="R70" s="240"/>
      <c r="S70" s="240"/>
      <c r="T70" s="240"/>
      <c r="U70" s="240"/>
      <c r="V70" s="240"/>
      <c r="W70" s="240"/>
      <c r="X70" s="240"/>
      <c r="Y70" s="240"/>
      <c r="Z70" s="240"/>
      <c r="AA70" s="240"/>
      <c r="AB70" s="240"/>
      <c r="AC70" s="240"/>
      <c r="AD70" s="240"/>
      <c r="AE70" s="240"/>
      <c r="AF70" s="240"/>
      <c r="AG70" s="240"/>
      <c r="AH70" s="240"/>
      <c r="AI70" s="240"/>
      <c r="AJ70" s="240"/>
      <c r="AK70" s="240"/>
      <c r="AL70" s="240"/>
      <c r="AM70" s="240"/>
      <c r="AN70" s="240"/>
      <c r="AO70" s="240"/>
      <c r="AP70" s="240"/>
      <c r="AQ70" s="240"/>
      <c r="AR70" s="240"/>
      <c r="AS70" s="240"/>
      <c r="AT70" s="240"/>
      <c r="AU70" s="240"/>
      <c r="AV70" s="240"/>
      <c r="AW70" s="240"/>
      <c r="AX70" s="240"/>
      <c r="AY70" s="240"/>
      <c r="AZ70" s="240"/>
      <c r="BA70" s="240"/>
      <c r="BB70" s="240"/>
      <c r="BC70" s="240"/>
      <c r="BD70" s="240"/>
      <c r="BE70" s="240"/>
      <c r="BF70" s="240"/>
      <c r="BG70" s="240"/>
      <c r="BH70" s="240"/>
      <c r="BI70" s="240"/>
      <c r="BJ70" s="240"/>
      <c r="BK70" s="240"/>
      <c r="BL70" s="240"/>
      <c r="BM70" s="240"/>
      <c r="BN70" s="240"/>
      <c r="BO70" s="240"/>
      <c r="BP70" s="240"/>
    </row>
    <row r="71" spans="1:68" s="241" customFormat="1" ht="15" customHeight="1">
      <c r="A71" s="330"/>
      <c r="B71" s="331" t="s">
        <v>3576</v>
      </c>
      <c r="C71" s="332">
        <v>4</v>
      </c>
      <c r="D71" s="332">
        <v>0</v>
      </c>
      <c r="E71" s="332">
        <v>0</v>
      </c>
      <c r="F71" s="333">
        <f t="shared" si="5"/>
        <v>4</v>
      </c>
      <c r="G71" s="240"/>
      <c r="H71" s="240"/>
      <c r="I71" s="240"/>
      <c r="J71" s="240"/>
      <c r="K71" s="240"/>
      <c r="L71" s="240"/>
      <c r="M71" s="240"/>
      <c r="N71" s="240"/>
      <c r="O71" s="240"/>
      <c r="P71" s="240"/>
      <c r="Q71" s="240"/>
      <c r="R71" s="240"/>
      <c r="S71" s="240"/>
      <c r="T71" s="240"/>
      <c r="U71" s="240"/>
      <c r="V71" s="240"/>
      <c r="W71" s="240"/>
      <c r="X71" s="240"/>
      <c r="Y71" s="240"/>
      <c r="Z71" s="240"/>
      <c r="AA71" s="240"/>
      <c r="AB71" s="240"/>
      <c r="AC71" s="240"/>
      <c r="AD71" s="240"/>
      <c r="AE71" s="240"/>
      <c r="AF71" s="240"/>
      <c r="AG71" s="240"/>
      <c r="AH71" s="240"/>
      <c r="AI71" s="240"/>
      <c r="AJ71" s="240"/>
      <c r="AK71" s="240"/>
      <c r="AL71" s="240"/>
      <c r="AM71" s="240"/>
      <c r="AN71" s="240"/>
      <c r="AO71" s="240"/>
      <c r="AP71" s="240"/>
      <c r="AQ71" s="240"/>
      <c r="AR71" s="240"/>
      <c r="AS71" s="240"/>
      <c r="AT71" s="240"/>
      <c r="AU71" s="240"/>
      <c r="AV71" s="240"/>
      <c r="AW71" s="240"/>
      <c r="AX71" s="240"/>
      <c r="AY71" s="240"/>
      <c r="AZ71" s="240"/>
      <c r="BA71" s="240"/>
      <c r="BB71" s="240"/>
      <c r="BC71" s="240"/>
      <c r="BD71" s="240"/>
      <c r="BE71" s="240"/>
      <c r="BF71" s="240"/>
      <c r="BG71" s="240"/>
      <c r="BH71" s="240"/>
      <c r="BI71" s="240"/>
      <c r="BJ71" s="240"/>
      <c r="BK71" s="240"/>
      <c r="BL71" s="240"/>
      <c r="BM71" s="240"/>
      <c r="BN71" s="240"/>
      <c r="BO71" s="240"/>
      <c r="BP71" s="240"/>
    </row>
    <row r="72" spans="1:68" s="241" customFormat="1" ht="15" customHeight="1">
      <c r="A72" s="330"/>
      <c r="B72" s="331" t="s">
        <v>3577</v>
      </c>
      <c r="C72" s="332">
        <v>3</v>
      </c>
      <c r="D72" s="332">
        <v>0</v>
      </c>
      <c r="E72" s="332">
        <v>0</v>
      </c>
      <c r="F72" s="333">
        <f t="shared" si="5"/>
        <v>3</v>
      </c>
      <c r="G72" s="240"/>
      <c r="H72" s="240"/>
      <c r="I72" s="240"/>
      <c r="J72" s="240"/>
      <c r="K72" s="240"/>
      <c r="L72" s="240"/>
      <c r="M72" s="240"/>
      <c r="N72" s="240"/>
      <c r="O72" s="240"/>
      <c r="P72" s="240"/>
      <c r="Q72" s="240"/>
      <c r="R72" s="240"/>
      <c r="S72" s="240"/>
      <c r="T72" s="240"/>
      <c r="U72" s="240"/>
      <c r="V72" s="240"/>
      <c r="W72" s="240"/>
      <c r="X72" s="240"/>
      <c r="Y72" s="240"/>
      <c r="Z72" s="240"/>
      <c r="AA72" s="240"/>
      <c r="AB72" s="240"/>
      <c r="AC72" s="240"/>
      <c r="AD72" s="240"/>
      <c r="AE72" s="240"/>
      <c r="AF72" s="240"/>
      <c r="AG72" s="240"/>
      <c r="AH72" s="240"/>
      <c r="AI72" s="240"/>
      <c r="AJ72" s="240"/>
      <c r="AK72" s="240"/>
      <c r="AL72" s="240"/>
      <c r="AM72" s="240"/>
      <c r="AN72" s="240"/>
      <c r="AO72" s="240"/>
      <c r="AP72" s="240"/>
      <c r="AQ72" s="240"/>
      <c r="AR72" s="240"/>
      <c r="AS72" s="240"/>
      <c r="AT72" s="240"/>
      <c r="AU72" s="240"/>
      <c r="AV72" s="240"/>
      <c r="AW72" s="240"/>
      <c r="AX72" s="240"/>
      <c r="AY72" s="240"/>
      <c r="AZ72" s="240"/>
      <c r="BA72" s="240"/>
      <c r="BB72" s="240"/>
      <c r="BC72" s="240"/>
      <c r="BD72" s="240"/>
      <c r="BE72" s="240"/>
      <c r="BF72" s="240"/>
      <c r="BG72" s="240"/>
      <c r="BH72" s="240"/>
      <c r="BI72" s="240"/>
      <c r="BJ72" s="240"/>
      <c r="BK72" s="240"/>
      <c r="BL72" s="240"/>
      <c r="BM72" s="240"/>
      <c r="BN72" s="240"/>
      <c r="BO72" s="240"/>
      <c r="BP72" s="240"/>
    </row>
    <row r="73" spans="1:68" s="241" customFormat="1" ht="15" customHeight="1">
      <c r="A73" s="330"/>
      <c r="B73" s="331" t="s">
        <v>3578</v>
      </c>
      <c r="C73" s="332">
        <v>5</v>
      </c>
      <c r="D73" s="332">
        <v>0</v>
      </c>
      <c r="E73" s="332">
        <v>0</v>
      </c>
      <c r="F73" s="333">
        <f t="shared" si="5"/>
        <v>5</v>
      </c>
      <c r="G73" s="240"/>
      <c r="H73" s="240"/>
      <c r="I73" s="240"/>
      <c r="J73" s="240"/>
      <c r="K73" s="240"/>
      <c r="L73" s="240"/>
      <c r="M73" s="240"/>
      <c r="N73" s="240"/>
      <c r="O73" s="240"/>
      <c r="P73" s="240"/>
      <c r="Q73" s="240"/>
      <c r="R73" s="240"/>
      <c r="S73" s="240"/>
      <c r="T73" s="240"/>
      <c r="U73" s="240"/>
      <c r="V73" s="240"/>
      <c r="W73" s="240"/>
      <c r="X73" s="240"/>
      <c r="Y73" s="240"/>
      <c r="Z73" s="240"/>
      <c r="AA73" s="240"/>
      <c r="AB73" s="240"/>
      <c r="AC73" s="240"/>
      <c r="AD73" s="240"/>
      <c r="AE73" s="240"/>
      <c r="AF73" s="240"/>
      <c r="AG73" s="240"/>
      <c r="AH73" s="240"/>
      <c r="AI73" s="240"/>
      <c r="AJ73" s="240"/>
      <c r="AK73" s="240"/>
      <c r="AL73" s="240"/>
      <c r="AM73" s="240"/>
      <c r="AN73" s="240"/>
      <c r="AO73" s="240"/>
      <c r="AP73" s="240"/>
      <c r="AQ73" s="240"/>
      <c r="AR73" s="240"/>
      <c r="AS73" s="240"/>
      <c r="AT73" s="240"/>
      <c r="AU73" s="240"/>
      <c r="AV73" s="240"/>
      <c r="AW73" s="240"/>
      <c r="AX73" s="240"/>
      <c r="AY73" s="240"/>
      <c r="AZ73" s="240"/>
      <c r="BA73" s="240"/>
      <c r="BB73" s="240"/>
      <c r="BC73" s="240"/>
      <c r="BD73" s="240"/>
      <c r="BE73" s="240"/>
      <c r="BF73" s="240"/>
      <c r="BG73" s="240"/>
      <c r="BH73" s="240"/>
      <c r="BI73" s="240"/>
      <c r="BJ73" s="240"/>
      <c r="BK73" s="240"/>
      <c r="BL73" s="240"/>
      <c r="BM73" s="240"/>
      <c r="BN73" s="240"/>
      <c r="BO73" s="240"/>
      <c r="BP73" s="240"/>
    </row>
    <row r="74" spans="1:68" ht="24.75" customHeight="1">
      <c r="B74" s="242"/>
    </row>
    <row r="75" spans="1:68" ht="24.75" customHeight="1">
      <c r="B75" s="242"/>
    </row>
    <row r="76" spans="1:68" ht="24.75" customHeight="1">
      <c r="B76" s="242"/>
    </row>
    <row r="77" spans="1:68" ht="24.75" customHeight="1">
      <c r="B77" s="242"/>
    </row>
    <row r="78" spans="1:68" ht="24.75" customHeight="1">
      <c r="B78" s="242"/>
    </row>
    <row r="79" spans="1:68" ht="24.75" customHeight="1">
      <c r="B79" s="242"/>
    </row>
    <row r="80" spans="1:68" ht="24.75" customHeight="1">
      <c r="B80" s="242"/>
    </row>
    <row r="81" spans="2:2" ht="24.75" customHeight="1">
      <c r="B81" s="242"/>
    </row>
    <row r="82" spans="2:2" ht="24.75" customHeight="1">
      <c r="B82" s="242"/>
    </row>
    <row r="83" spans="2:2" ht="24.75" customHeight="1">
      <c r="B83" s="242"/>
    </row>
    <row r="84" spans="2:2" ht="24.75" customHeight="1">
      <c r="B84" s="242"/>
    </row>
    <row r="85" spans="2:2" ht="24.75" customHeight="1">
      <c r="B85" s="242"/>
    </row>
    <row r="86" spans="2:2" ht="24.75" customHeight="1">
      <c r="B86" s="242"/>
    </row>
    <row r="87" spans="2:2" ht="24.75" customHeight="1">
      <c r="B87" s="242"/>
    </row>
    <row r="88" spans="2:2" ht="24.75" customHeight="1">
      <c r="B88" s="242"/>
    </row>
    <row r="89" spans="2:2" ht="24.75" customHeight="1">
      <c r="B89" s="242"/>
    </row>
    <row r="90" spans="2:2" ht="24.75" customHeight="1">
      <c r="B90" s="242"/>
    </row>
    <row r="91" spans="2:2" ht="24.75" customHeight="1">
      <c r="B91" s="242"/>
    </row>
    <row r="92" spans="2:2" ht="24.75" customHeight="1">
      <c r="B92" s="242"/>
    </row>
    <row r="93" spans="2:2" ht="24.75" customHeight="1">
      <c r="B93" s="242"/>
    </row>
    <row r="94" spans="2:2" ht="24.75" customHeight="1">
      <c r="B94" s="242"/>
    </row>
    <row r="95" spans="2:2" ht="24.75" customHeight="1">
      <c r="B95" s="242"/>
    </row>
    <row r="96" spans="2:2" ht="24.75" customHeight="1">
      <c r="B96" s="242"/>
    </row>
    <row r="97" spans="2:2" ht="24.75" customHeight="1">
      <c r="B97" s="242"/>
    </row>
    <row r="98" spans="2:2" ht="24.75" customHeight="1">
      <c r="B98" s="242"/>
    </row>
    <row r="99" spans="2:2" ht="24.75" customHeight="1">
      <c r="B99" s="242"/>
    </row>
    <row r="100" spans="2:2" ht="24.75" customHeight="1">
      <c r="B100" s="242"/>
    </row>
    <row r="101" spans="2:2" ht="24.75" customHeight="1">
      <c r="B101" s="242"/>
    </row>
    <row r="102" spans="2:2" ht="24.75" customHeight="1">
      <c r="B102" s="242"/>
    </row>
    <row r="103" spans="2:2" ht="24.75" customHeight="1">
      <c r="B103" s="242"/>
    </row>
    <row r="104" spans="2:2" ht="24.75" customHeight="1">
      <c r="B104" s="242"/>
    </row>
    <row r="105" spans="2:2" ht="24.75" customHeight="1">
      <c r="B105" s="242"/>
    </row>
    <row r="106" spans="2:2" ht="24.75" customHeight="1">
      <c r="B106" s="242"/>
    </row>
    <row r="107" spans="2:2" ht="24.75" customHeight="1">
      <c r="B107" s="242"/>
    </row>
    <row r="108" spans="2:2" ht="24.75" customHeight="1">
      <c r="B108" s="242"/>
    </row>
    <row r="109" spans="2:2" ht="24.75" customHeight="1">
      <c r="B109" s="242"/>
    </row>
    <row r="110" spans="2:2" ht="24.75" customHeight="1">
      <c r="B110" s="242"/>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25"/>
  <sheetViews>
    <sheetView topLeftCell="A4" zoomScaleNormal="100" workbookViewId="0">
      <selection activeCell="F15" sqref="F15"/>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43" t="s">
        <v>33</v>
      </c>
      <c r="B1" s="344"/>
      <c r="C1" s="345"/>
      <c r="D1" s="1"/>
      <c r="E1" s="346" t="s">
        <v>102</v>
      </c>
      <c r="F1" s="346"/>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3458</v>
      </c>
      <c r="B4" s="43"/>
      <c r="C4" s="5"/>
      <c r="D4" s="5"/>
      <c r="E4" s="5"/>
      <c r="F4" s="5"/>
      <c r="G4" s="6"/>
    </row>
    <row r="5" spans="1:7" s="8" customFormat="1" ht="6" customHeight="1">
      <c r="A5" s="49"/>
      <c r="B5" s="50"/>
      <c r="C5" s="7"/>
      <c r="D5" s="7"/>
      <c r="E5" s="7"/>
      <c r="F5" s="7"/>
    </row>
    <row r="6" spans="1:7" s="8" customFormat="1" ht="15" customHeight="1" thickBot="1">
      <c r="A6" s="360" t="s">
        <v>3652</v>
      </c>
      <c r="B6" s="361"/>
      <c r="C6" s="9"/>
      <c r="D6" s="9"/>
    </row>
    <row r="7" spans="1:7" s="2" customFormat="1" ht="21.75" customHeight="1">
      <c r="A7" s="51"/>
      <c r="B7" s="362"/>
      <c r="C7" s="364"/>
      <c r="D7" s="364"/>
      <c r="E7" s="364"/>
      <c r="F7" s="227"/>
    </row>
    <row r="8" spans="1:7" s="2" customFormat="1" ht="21.75" customHeight="1">
      <c r="A8" s="52"/>
      <c r="B8" s="363"/>
      <c r="C8" s="45" t="s">
        <v>35</v>
      </c>
      <c r="D8" s="45" t="s">
        <v>36</v>
      </c>
      <c r="E8" s="45" t="s">
        <v>37</v>
      </c>
      <c r="F8" s="45" t="s">
        <v>38</v>
      </c>
    </row>
    <row r="9" spans="1:7" s="8" customFormat="1" ht="26.25" customHeight="1">
      <c r="A9" s="53"/>
      <c r="B9" s="54" t="s">
        <v>38</v>
      </c>
      <c r="C9" s="114">
        <f>SUM(C12:C15)</f>
        <v>1883</v>
      </c>
      <c r="D9" s="114">
        <f>SUM(D12:D15)</f>
        <v>17</v>
      </c>
      <c r="E9" s="114">
        <f>SUM(E12:E15)</f>
        <v>3</v>
      </c>
      <c r="F9" s="114">
        <f>SUM(F12:F15)</f>
        <v>1903</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112</v>
      </c>
      <c r="D12" s="116">
        <f t="shared" ref="D12:E12" si="0">D18+D19+D20</f>
        <v>0</v>
      </c>
      <c r="E12" s="116">
        <f t="shared" si="0"/>
        <v>0</v>
      </c>
      <c r="F12" s="114">
        <f t="shared" ref="F12" si="1">F18+F19+F20</f>
        <v>112</v>
      </c>
    </row>
    <row r="13" spans="1:7" s="8" customFormat="1" ht="13.5" customHeight="1">
      <c r="A13" s="56"/>
      <c r="B13" s="57" t="s">
        <v>6</v>
      </c>
      <c r="C13" s="116">
        <f>SUM(C21:C41)</f>
        <v>601</v>
      </c>
      <c r="D13" s="116">
        <f t="shared" ref="D13:E13" si="2">SUM(D21:D41)</f>
        <v>9</v>
      </c>
      <c r="E13" s="116">
        <f t="shared" si="2"/>
        <v>1</v>
      </c>
      <c r="F13" s="114">
        <f>SUM(F21:F41)</f>
        <v>611</v>
      </c>
    </row>
    <row r="14" spans="1:7" s="8" customFormat="1" ht="13.5" customHeight="1">
      <c r="A14" s="56"/>
      <c r="B14" s="57" t="s">
        <v>44</v>
      </c>
      <c r="C14" s="116">
        <f>SUM(C42:C44)</f>
        <v>259</v>
      </c>
      <c r="D14" s="116">
        <f t="shared" ref="D14:E14" si="3">SUM(D42:D44)</f>
        <v>6</v>
      </c>
      <c r="E14" s="116">
        <f t="shared" si="3"/>
        <v>0</v>
      </c>
      <c r="F14" s="114">
        <f t="shared" ref="F14" si="4">SUM(F42:F44)</f>
        <v>265</v>
      </c>
    </row>
    <row r="15" spans="1:7" s="8" customFormat="1" ht="13.5" customHeight="1">
      <c r="A15" s="56"/>
      <c r="B15" s="57" t="s">
        <v>7</v>
      </c>
      <c r="C15" s="116">
        <f>SUM(C45:C100)</f>
        <v>911</v>
      </c>
      <c r="D15" s="116">
        <f t="shared" ref="D15:E15" si="5">SUM(D45:D100)</f>
        <v>2</v>
      </c>
      <c r="E15" s="116">
        <f t="shared" si="5"/>
        <v>2</v>
      </c>
      <c r="F15" s="114">
        <f t="shared" ref="F15" si="6">SUM(F45:F91)</f>
        <v>915</v>
      </c>
    </row>
    <row r="16" spans="1:7" s="8" customFormat="1" ht="9" customHeight="1">
      <c r="A16" s="56"/>
      <c r="B16" s="57"/>
      <c r="C16" s="244"/>
      <c r="D16" s="244"/>
      <c r="E16" s="244"/>
      <c r="F16" s="244"/>
    </row>
    <row r="17" spans="1:65" s="8" customFormat="1" ht="13.5" customHeight="1">
      <c r="A17" s="56"/>
      <c r="B17" s="55" t="s">
        <v>10</v>
      </c>
      <c r="C17" s="244"/>
      <c r="D17" s="244"/>
      <c r="E17" s="244"/>
      <c r="F17" s="244"/>
    </row>
    <row r="18" spans="1:65" s="88" customFormat="1" ht="15" customHeight="1">
      <c r="A18" s="58"/>
      <c r="B18" s="121" t="s">
        <v>3526</v>
      </c>
      <c r="C18" s="245">
        <v>93</v>
      </c>
      <c r="D18" s="245">
        <v>0</v>
      </c>
      <c r="E18" s="245">
        <v>0</v>
      </c>
      <c r="F18" s="157">
        <f t="shared" ref="F18:F72" si="7">SUM(C18:E18)</f>
        <v>93</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3527</v>
      </c>
      <c r="C19" s="245">
        <v>16</v>
      </c>
      <c r="D19" s="245">
        <v>0</v>
      </c>
      <c r="E19" s="245">
        <v>0</v>
      </c>
      <c r="F19" s="157">
        <f t="shared" si="7"/>
        <v>16</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3528</v>
      </c>
      <c r="C20" s="245">
        <v>3</v>
      </c>
      <c r="D20" s="245">
        <v>0</v>
      </c>
      <c r="E20" s="245">
        <v>0</v>
      </c>
      <c r="F20" s="157">
        <f t="shared" si="7"/>
        <v>3</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3529</v>
      </c>
      <c r="C21" s="245">
        <v>3</v>
      </c>
      <c r="D21" s="245">
        <v>0</v>
      </c>
      <c r="E21" s="245">
        <v>0</v>
      </c>
      <c r="F21" s="157">
        <f t="shared" si="7"/>
        <v>3</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3530</v>
      </c>
      <c r="C22" s="245">
        <v>150</v>
      </c>
      <c r="D22" s="245">
        <v>2</v>
      </c>
      <c r="E22" s="245">
        <v>0</v>
      </c>
      <c r="F22" s="157">
        <f t="shared" si="7"/>
        <v>152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3531</v>
      </c>
      <c r="C23" s="245">
        <v>39</v>
      </c>
      <c r="D23" s="245">
        <v>0</v>
      </c>
      <c r="E23" s="245">
        <v>0</v>
      </c>
      <c r="F23" s="157">
        <f t="shared" si="7"/>
        <v>39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3532</v>
      </c>
      <c r="C24" s="245">
        <v>12</v>
      </c>
      <c r="D24" s="245">
        <v>0</v>
      </c>
      <c r="E24" s="245">
        <v>0</v>
      </c>
      <c r="F24" s="157">
        <f t="shared" si="7"/>
        <v>12</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3533</v>
      </c>
      <c r="C25" s="245">
        <v>45</v>
      </c>
      <c r="D25" s="245">
        <v>0</v>
      </c>
      <c r="E25" s="245">
        <v>0</v>
      </c>
      <c r="F25" s="157">
        <f t="shared" si="7"/>
        <v>45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3534</v>
      </c>
      <c r="C26" s="245">
        <v>35</v>
      </c>
      <c r="D26" s="245">
        <v>1</v>
      </c>
      <c r="E26" s="245">
        <v>0</v>
      </c>
      <c r="F26" s="157">
        <f t="shared" si="7"/>
        <v>36</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3535</v>
      </c>
      <c r="C27" s="245">
        <v>16</v>
      </c>
      <c r="D27" s="245">
        <v>0</v>
      </c>
      <c r="E27" s="245">
        <v>0</v>
      </c>
      <c r="F27" s="157">
        <f t="shared" si="7"/>
        <v>16</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3536</v>
      </c>
      <c r="C28" s="245">
        <v>7</v>
      </c>
      <c r="D28" s="245">
        <v>0</v>
      </c>
      <c r="E28" s="245">
        <v>0</v>
      </c>
      <c r="F28" s="157">
        <f t="shared" si="7"/>
        <v>7</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3537</v>
      </c>
      <c r="C29" s="245">
        <v>8</v>
      </c>
      <c r="D29" s="245">
        <v>0</v>
      </c>
      <c r="E29" s="245">
        <v>0</v>
      </c>
      <c r="F29" s="157">
        <f t="shared" si="7"/>
        <v>8</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3538</v>
      </c>
      <c r="C30" s="245">
        <v>37</v>
      </c>
      <c r="D30" s="245">
        <v>1</v>
      </c>
      <c r="E30" s="245">
        <v>0</v>
      </c>
      <c r="F30" s="157">
        <f t="shared" si="7"/>
        <v>38</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3539</v>
      </c>
      <c r="C31" s="245">
        <v>40</v>
      </c>
      <c r="D31" s="245">
        <v>0</v>
      </c>
      <c r="E31" s="245">
        <v>0</v>
      </c>
      <c r="F31" s="157">
        <f t="shared" si="7"/>
        <v>40</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3540</v>
      </c>
      <c r="C32" s="245">
        <v>9</v>
      </c>
      <c r="D32" s="245">
        <v>0</v>
      </c>
      <c r="E32" s="245">
        <v>0</v>
      </c>
      <c r="F32" s="157">
        <f t="shared" si="7"/>
        <v>9</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3541</v>
      </c>
      <c r="C33" s="245">
        <v>81</v>
      </c>
      <c r="D33" s="245">
        <v>2</v>
      </c>
      <c r="E33" s="245">
        <v>0</v>
      </c>
      <c r="F33" s="157">
        <f t="shared" si="7"/>
        <v>83</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3542</v>
      </c>
      <c r="C34" s="245">
        <v>5</v>
      </c>
      <c r="D34" s="245">
        <v>0</v>
      </c>
      <c r="E34" s="245">
        <v>0</v>
      </c>
      <c r="F34" s="157">
        <f t="shared" si="7"/>
        <v>5</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3543</v>
      </c>
      <c r="C35" s="245">
        <v>21</v>
      </c>
      <c r="D35" s="245">
        <v>0</v>
      </c>
      <c r="E35" s="245">
        <v>0</v>
      </c>
      <c r="F35" s="157">
        <f t="shared" si="7"/>
        <v>21</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3544</v>
      </c>
      <c r="C36" s="245">
        <v>26</v>
      </c>
      <c r="D36" s="245">
        <v>1</v>
      </c>
      <c r="E36" s="245">
        <v>0</v>
      </c>
      <c r="F36" s="157">
        <f t="shared" si="7"/>
        <v>27</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3545</v>
      </c>
      <c r="C37" s="245">
        <v>21</v>
      </c>
      <c r="D37" s="245">
        <v>0</v>
      </c>
      <c r="E37" s="245">
        <v>0</v>
      </c>
      <c r="F37" s="157">
        <f t="shared" si="7"/>
        <v>21</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253" t="s">
        <v>3547</v>
      </c>
      <c r="C38" s="245">
        <v>18</v>
      </c>
      <c r="D38" s="245">
        <v>0</v>
      </c>
      <c r="E38" s="245">
        <v>0</v>
      </c>
      <c r="F38" s="157">
        <f t="shared" si="7"/>
        <v>18</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3548</v>
      </c>
      <c r="C39" s="245">
        <v>2</v>
      </c>
      <c r="D39" s="245">
        <v>1</v>
      </c>
      <c r="E39" s="245">
        <v>0</v>
      </c>
      <c r="F39" s="157">
        <f t="shared" si="7"/>
        <v>3</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3580</v>
      </c>
      <c r="C40" s="245">
        <v>2</v>
      </c>
      <c r="D40" s="245">
        <v>0</v>
      </c>
      <c r="E40" s="245">
        <v>0</v>
      </c>
      <c r="F40" s="157">
        <f t="shared" si="7"/>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3549</v>
      </c>
      <c r="C41" s="245">
        <v>24</v>
      </c>
      <c r="D41" s="245">
        <v>1</v>
      </c>
      <c r="E41" s="245">
        <v>1</v>
      </c>
      <c r="F41" s="157">
        <f t="shared" si="7"/>
        <v>26</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3550</v>
      </c>
      <c r="C42" s="245">
        <v>106</v>
      </c>
      <c r="D42" s="245">
        <v>3</v>
      </c>
      <c r="E42" s="245">
        <v>0</v>
      </c>
      <c r="F42" s="157">
        <f t="shared" si="7"/>
        <v>109</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3551</v>
      </c>
      <c r="C43" s="245">
        <v>13</v>
      </c>
      <c r="D43" s="245">
        <v>1</v>
      </c>
      <c r="E43" s="245">
        <v>0</v>
      </c>
      <c r="F43" s="157">
        <f t="shared" si="7"/>
        <v>14</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3552</v>
      </c>
      <c r="C44" s="245">
        <v>140</v>
      </c>
      <c r="D44" s="245">
        <v>2</v>
      </c>
      <c r="E44" s="245">
        <v>0</v>
      </c>
      <c r="F44" s="157">
        <f t="shared" si="7"/>
        <v>142</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3553</v>
      </c>
      <c r="C45" s="245">
        <v>42</v>
      </c>
      <c r="D45" s="245">
        <v>0</v>
      </c>
      <c r="E45" s="245">
        <v>0</v>
      </c>
      <c r="F45" s="157">
        <f t="shared" si="7"/>
        <v>42</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3554</v>
      </c>
      <c r="C46" s="245">
        <v>71</v>
      </c>
      <c r="D46" s="245">
        <v>0</v>
      </c>
      <c r="E46" s="245">
        <v>0</v>
      </c>
      <c r="F46" s="157">
        <f t="shared" si="7"/>
        <v>71</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3555</v>
      </c>
      <c r="C47" s="245">
        <v>85</v>
      </c>
      <c r="D47" s="245">
        <v>0</v>
      </c>
      <c r="E47" s="245">
        <v>0</v>
      </c>
      <c r="F47" s="157">
        <f t="shared" si="7"/>
        <v>85</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3556</v>
      </c>
      <c r="C48" s="245">
        <v>67</v>
      </c>
      <c r="D48" s="245">
        <v>1</v>
      </c>
      <c r="E48" s="245">
        <v>1</v>
      </c>
      <c r="F48" s="157">
        <f t="shared" si="7"/>
        <v>69</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3557</v>
      </c>
      <c r="C49" s="245">
        <v>8</v>
      </c>
      <c r="D49" s="245">
        <v>0</v>
      </c>
      <c r="E49" s="245">
        <v>0</v>
      </c>
      <c r="F49" s="157">
        <f t="shared" si="7"/>
        <v>8</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3558</v>
      </c>
      <c r="C50" s="245">
        <v>12</v>
      </c>
      <c r="D50" s="245">
        <v>0</v>
      </c>
      <c r="E50" s="245">
        <v>0</v>
      </c>
      <c r="F50" s="157">
        <f t="shared" si="7"/>
        <v>12</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3559</v>
      </c>
      <c r="C51" s="245">
        <v>8</v>
      </c>
      <c r="D51" s="245">
        <v>0</v>
      </c>
      <c r="E51" s="245">
        <v>1</v>
      </c>
      <c r="F51" s="157">
        <f t="shared" si="7"/>
        <v>9</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3560</v>
      </c>
      <c r="C52" s="245">
        <v>58</v>
      </c>
      <c r="D52" s="245">
        <v>0</v>
      </c>
      <c r="E52" s="245">
        <v>0</v>
      </c>
      <c r="F52" s="157">
        <f t="shared" si="7"/>
        <v>58</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3561</v>
      </c>
      <c r="C53" s="245">
        <v>4</v>
      </c>
      <c r="D53" s="245">
        <v>0</v>
      </c>
      <c r="E53" s="245">
        <v>0</v>
      </c>
      <c r="F53" s="157">
        <f t="shared" si="7"/>
        <v>4</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3562</v>
      </c>
      <c r="C54" s="245">
        <v>1</v>
      </c>
      <c r="D54" s="245">
        <v>0</v>
      </c>
      <c r="E54" s="245">
        <v>0</v>
      </c>
      <c r="F54" s="157">
        <f t="shared" si="7"/>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3653</v>
      </c>
      <c r="C55" s="245">
        <v>1</v>
      </c>
      <c r="D55" s="245">
        <v>0</v>
      </c>
      <c r="E55" s="245">
        <v>0</v>
      </c>
      <c r="F55" s="157">
        <f t="shared" si="7"/>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3563</v>
      </c>
      <c r="C56" s="245">
        <v>3</v>
      </c>
      <c r="D56" s="245">
        <v>0</v>
      </c>
      <c r="E56" s="245">
        <v>0</v>
      </c>
      <c r="F56" s="157">
        <f t="shared" si="7"/>
        <v>3</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3564</v>
      </c>
      <c r="C57" s="245">
        <v>66</v>
      </c>
      <c r="D57" s="245">
        <v>0</v>
      </c>
      <c r="E57" s="245">
        <v>0</v>
      </c>
      <c r="F57" s="157">
        <f t="shared" si="7"/>
        <v>66</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3565</v>
      </c>
      <c r="C58" s="245">
        <v>4</v>
      </c>
      <c r="D58" s="245">
        <v>0</v>
      </c>
      <c r="E58" s="245">
        <v>0</v>
      </c>
      <c r="F58" s="157">
        <f t="shared" si="7"/>
        <v>4</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3566</v>
      </c>
      <c r="C59" s="245">
        <v>90</v>
      </c>
      <c r="D59" s="245">
        <v>1</v>
      </c>
      <c r="E59" s="245">
        <v>0</v>
      </c>
      <c r="F59" s="157">
        <f t="shared" si="7"/>
        <v>91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3567</v>
      </c>
      <c r="C60" s="245">
        <v>15</v>
      </c>
      <c r="D60" s="245">
        <v>0</v>
      </c>
      <c r="E60" s="245">
        <v>0</v>
      </c>
      <c r="F60" s="157">
        <f t="shared" si="7"/>
        <v>15</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3568</v>
      </c>
      <c r="C61" s="245">
        <v>88</v>
      </c>
      <c r="D61" s="245">
        <v>0</v>
      </c>
      <c r="E61" s="245">
        <v>0</v>
      </c>
      <c r="F61" s="157">
        <f t="shared" si="7"/>
        <v>88</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3569</v>
      </c>
      <c r="C62" s="245">
        <v>17</v>
      </c>
      <c r="D62" s="245">
        <v>0</v>
      </c>
      <c r="E62" s="245">
        <v>0</v>
      </c>
      <c r="F62" s="157">
        <f t="shared" si="7"/>
        <v>17</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3570</v>
      </c>
      <c r="C63" s="245">
        <v>90</v>
      </c>
      <c r="D63" s="245">
        <v>0</v>
      </c>
      <c r="E63" s="245">
        <v>0</v>
      </c>
      <c r="F63" s="157">
        <f t="shared" si="7"/>
        <v>90</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3571</v>
      </c>
      <c r="C64" s="245">
        <v>63</v>
      </c>
      <c r="D64" s="245">
        <v>0</v>
      </c>
      <c r="E64" s="245">
        <v>0</v>
      </c>
      <c r="F64" s="157">
        <f t="shared" si="7"/>
        <v>63</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3572</v>
      </c>
      <c r="C65" s="245">
        <v>57</v>
      </c>
      <c r="D65" s="245">
        <v>0</v>
      </c>
      <c r="E65" s="245">
        <v>0</v>
      </c>
      <c r="F65" s="157">
        <f t="shared" si="7"/>
        <v>57</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3654</v>
      </c>
      <c r="C66" s="245">
        <v>1</v>
      </c>
      <c r="D66" s="245">
        <v>0</v>
      </c>
      <c r="E66" s="245">
        <v>0</v>
      </c>
      <c r="F66" s="157">
        <f t="shared" si="7"/>
        <v>1</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3573</v>
      </c>
      <c r="C67" s="245">
        <v>1</v>
      </c>
      <c r="D67" s="245">
        <v>0</v>
      </c>
      <c r="E67" s="245">
        <v>0</v>
      </c>
      <c r="F67" s="157">
        <f t="shared" si="7"/>
        <v>1</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15" customHeight="1">
      <c r="A68" s="58"/>
      <c r="B68" s="121" t="s">
        <v>3574</v>
      </c>
      <c r="C68" s="245">
        <v>46</v>
      </c>
      <c r="D68" s="245">
        <v>0</v>
      </c>
      <c r="E68" s="245">
        <v>0</v>
      </c>
      <c r="F68" s="157">
        <f t="shared" si="7"/>
        <v>46</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3575</v>
      </c>
      <c r="C69" s="128">
        <v>2</v>
      </c>
      <c r="D69" s="128">
        <v>0</v>
      </c>
      <c r="E69" s="128">
        <v>0</v>
      </c>
      <c r="F69" s="157">
        <f t="shared" si="7"/>
        <v>2</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3576</v>
      </c>
      <c r="C70" s="128">
        <v>4</v>
      </c>
      <c r="D70" s="128">
        <v>0</v>
      </c>
      <c r="E70" s="128">
        <v>0</v>
      </c>
      <c r="F70" s="157">
        <f t="shared" si="7"/>
        <v>4</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3577</v>
      </c>
      <c r="C71" s="128">
        <v>2</v>
      </c>
      <c r="D71" s="128">
        <v>0</v>
      </c>
      <c r="E71" s="128">
        <v>0</v>
      </c>
      <c r="F71" s="157">
        <f t="shared" si="7"/>
        <v>2</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3578</v>
      </c>
      <c r="C72" s="128">
        <v>5</v>
      </c>
      <c r="D72" s="128">
        <v>0</v>
      </c>
      <c r="E72" s="128">
        <v>0</v>
      </c>
      <c r="F72" s="157">
        <f t="shared" si="7"/>
        <v>5</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1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1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1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1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1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1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1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1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s="88" customFormat="1" ht="15" customHeight="1">
      <c r="A83" s="58"/>
      <c r="B83" s="121"/>
      <c r="C83" s="128"/>
      <c r="D83" s="128"/>
      <c r="E83" s="128"/>
      <c r="F83" s="11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row>
    <row r="84" spans="1:65" s="88" customFormat="1" ht="15" customHeight="1">
      <c r="A84" s="58"/>
      <c r="B84" s="121"/>
      <c r="C84" s="128"/>
      <c r="D84" s="128"/>
      <c r="E84" s="128"/>
      <c r="F84" s="11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row>
    <row r="85" spans="1:65" s="88" customFormat="1" ht="15" customHeight="1">
      <c r="A85" s="58"/>
      <c r="B85" s="121"/>
      <c r="C85" s="128"/>
      <c r="D85" s="128"/>
      <c r="E85" s="128"/>
      <c r="F85" s="114"/>
      <c r="G85" s="11"/>
      <c r="H85" s="11"/>
      <c r="I85" s="11"/>
      <c r="J85" s="11"/>
      <c r="K85" s="11"/>
      <c r="L85" s="11"/>
      <c r="M85" s="11"/>
      <c r="N85" s="11"/>
      <c r="O85" s="11"/>
      <c r="P85" s="11"/>
      <c r="Q85" s="11"/>
      <c r="R85" s="11"/>
      <c r="S85" s="11"/>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row>
    <row r="86" spans="1:65" s="88" customFormat="1" ht="15" customHeight="1">
      <c r="A86" s="58"/>
      <c r="B86" s="121"/>
      <c r="C86" s="128"/>
      <c r="D86" s="128"/>
      <c r="E86" s="128"/>
      <c r="F86" s="114"/>
      <c r="G86" s="11"/>
      <c r="H86" s="11"/>
      <c r="I86" s="11"/>
      <c r="J86" s="11"/>
      <c r="K86" s="11"/>
      <c r="L86" s="11"/>
      <c r="M86" s="11"/>
      <c r="N86" s="11"/>
      <c r="O86" s="11"/>
      <c r="P86" s="11"/>
      <c r="Q86" s="11"/>
      <c r="R86" s="11"/>
      <c r="S86" s="11"/>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row>
    <row r="87" spans="1:65" s="88" customFormat="1" ht="15" customHeight="1">
      <c r="A87" s="58"/>
      <c r="B87" s="121"/>
      <c r="C87" s="128"/>
      <c r="D87" s="128"/>
      <c r="E87" s="128"/>
      <c r="F87" s="114"/>
      <c r="G87" s="11"/>
      <c r="H87" s="11"/>
      <c r="I87" s="11"/>
      <c r="J87" s="11"/>
      <c r="K87" s="11"/>
      <c r="L87" s="11"/>
      <c r="M87" s="11"/>
      <c r="N87" s="11"/>
      <c r="O87" s="11"/>
      <c r="P87" s="11"/>
      <c r="Q87" s="11"/>
      <c r="R87" s="11"/>
      <c r="S87" s="11"/>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row>
    <row r="88" spans="1:65" s="88" customFormat="1" ht="15" customHeight="1">
      <c r="A88" s="58"/>
      <c r="B88" s="121"/>
      <c r="C88" s="128"/>
      <c r="D88" s="128"/>
      <c r="E88" s="128"/>
      <c r="F88" s="114"/>
      <c r="G88" s="11"/>
      <c r="H88" s="11"/>
      <c r="I88" s="11"/>
      <c r="J88" s="11"/>
      <c r="K88" s="11"/>
      <c r="L88" s="11"/>
      <c r="M88" s="11"/>
      <c r="N88" s="11"/>
      <c r="O88" s="11"/>
      <c r="P88" s="11"/>
      <c r="Q88" s="11"/>
      <c r="R88" s="11"/>
      <c r="S88" s="11"/>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row>
    <row r="89" spans="1:65" s="88" customFormat="1" ht="15" customHeight="1">
      <c r="A89" s="58"/>
      <c r="B89" s="121"/>
      <c r="C89" s="128"/>
      <c r="D89" s="128"/>
      <c r="E89" s="128"/>
      <c r="F89" s="114"/>
      <c r="G89" s="11"/>
      <c r="H89" s="11"/>
      <c r="I89" s="11"/>
      <c r="J89" s="11"/>
      <c r="K89" s="11"/>
      <c r="L89" s="11"/>
      <c r="M89" s="11"/>
      <c r="N89" s="11"/>
      <c r="O89" s="11"/>
      <c r="P89" s="11"/>
      <c r="Q89" s="11"/>
      <c r="R89" s="11"/>
      <c r="S89" s="11"/>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row>
    <row r="90" spans="1:65" s="88" customFormat="1" ht="15" customHeight="1">
      <c r="A90" s="58"/>
      <c r="B90" s="121"/>
      <c r="C90" s="128"/>
      <c r="D90" s="128"/>
      <c r="E90" s="128"/>
      <c r="F90" s="114"/>
      <c r="G90" s="11"/>
      <c r="H90" s="11"/>
      <c r="I90" s="11"/>
      <c r="J90" s="11"/>
      <c r="K90" s="11"/>
      <c r="L90" s="11"/>
      <c r="M90" s="11"/>
      <c r="N90" s="11"/>
      <c r="O90" s="11"/>
      <c r="P90" s="11"/>
      <c r="Q90" s="11"/>
      <c r="R90" s="11"/>
      <c r="S90" s="11"/>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row>
    <row r="91" spans="1:65" s="88" customFormat="1" ht="15" customHeight="1">
      <c r="A91" s="58"/>
      <c r="B91" s="121"/>
      <c r="C91" s="128"/>
      <c r="D91" s="128"/>
      <c r="E91" s="128"/>
      <c r="F91" s="114"/>
      <c r="G91" s="11"/>
      <c r="H91" s="11"/>
      <c r="I91" s="11"/>
      <c r="J91" s="11"/>
      <c r="K91" s="11"/>
      <c r="L91" s="11"/>
      <c r="M91" s="11"/>
      <c r="N91" s="11"/>
      <c r="O91" s="11"/>
      <c r="P91" s="11"/>
      <c r="Q91" s="11"/>
      <c r="R91" s="11"/>
      <c r="S91" s="11"/>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row r="117" spans="2:2">
      <c r="B117" s="123"/>
    </row>
    <row r="118" spans="2:2">
      <c r="B118" s="123"/>
    </row>
    <row r="119" spans="2:2">
      <c r="B119" s="123"/>
    </row>
    <row r="120" spans="2:2">
      <c r="B120" s="123"/>
    </row>
    <row r="121" spans="2:2">
      <c r="B121" s="123"/>
    </row>
    <row r="122" spans="2:2">
      <c r="B122" s="123"/>
    </row>
    <row r="123" spans="2:2">
      <c r="B123" s="123"/>
    </row>
    <row r="124" spans="2:2">
      <c r="B124" s="123"/>
    </row>
    <row r="125" spans="2:2">
      <c r="B125"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60"/>
  <sheetViews>
    <sheetView topLeftCell="A28" workbookViewId="0">
      <selection activeCell="B43" sqref="B43"/>
    </sheetView>
  </sheetViews>
  <sheetFormatPr baseColWidth="10" defaultColWidth="11.42578125" defaultRowHeight="12.75"/>
  <cols>
    <col min="1" max="1" width="3.28515625" style="64" customWidth="1"/>
    <col min="2" max="2" width="56.42578125" style="64" customWidth="1"/>
    <col min="3" max="4" width="9.28515625" style="11" customWidth="1"/>
    <col min="5" max="6" width="9.5703125" style="11" customWidth="1"/>
    <col min="7" max="10" width="11.42578125" style="11"/>
    <col min="11" max="11" width="2.140625" style="11" customWidth="1"/>
    <col min="12" max="16384" width="11.42578125" style="11"/>
  </cols>
  <sheetData>
    <row r="1" spans="1:7" s="2" customFormat="1" ht="15.75" customHeight="1">
      <c r="A1" s="343" t="s">
        <v>33</v>
      </c>
      <c r="B1" s="344"/>
      <c r="C1" s="345"/>
      <c r="D1" s="1"/>
      <c r="E1" s="346" t="s">
        <v>102</v>
      </c>
      <c r="F1" s="346"/>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3503</v>
      </c>
      <c r="B4" s="43"/>
      <c r="C4" s="5"/>
      <c r="D4" s="5"/>
      <c r="E4" s="5"/>
      <c r="F4" s="5"/>
      <c r="G4" s="6"/>
    </row>
    <row r="5" spans="1:7" s="8" customFormat="1" ht="6" customHeight="1">
      <c r="A5" s="49"/>
      <c r="B5" s="50"/>
      <c r="C5" s="7"/>
      <c r="D5" s="7"/>
      <c r="E5" s="7"/>
      <c r="F5" s="7"/>
    </row>
    <row r="6" spans="1:7" s="8" customFormat="1" ht="15" customHeight="1" thickBot="1">
      <c r="A6" s="360" t="s">
        <v>3652</v>
      </c>
      <c r="B6" s="361"/>
      <c r="C6" s="9"/>
      <c r="D6" s="9"/>
    </row>
    <row r="7" spans="1:7" s="2" customFormat="1" ht="21.75" customHeight="1">
      <c r="A7" s="51"/>
      <c r="B7" s="362"/>
      <c r="C7" s="364"/>
      <c r="D7" s="364"/>
      <c r="E7" s="364"/>
      <c r="F7" s="227"/>
    </row>
    <row r="8" spans="1:7" s="2" customFormat="1" ht="21.75" customHeight="1">
      <c r="A8" s="52"/>
      <c r="B8" s="363"/>
      <c r="C8" s="45" t="s">
        <v>35</v>
      </c>
      <c r="D8" s="45" t="s">
        <v>36</v>
      </c>
      <c r="E8" s="45" t="s">
        <v>37</v>
      </c>
      <c r="F8" s="45" t="s">
        <v>38</v>
      </c>
    </row>
    <row r="9" spans="1:7" s="8" customFormat="1" ht="26.25" customHeight="1">
      <c r="A9" s="53"/>
      <c r="B9" s="54" t="s">
        <v>38</v>
      </c>
      <c r="C9" s="157">
        <f>'ATR-A2.1'!C9-'ATR-A2.2'!C9</f>
        <v>122</v>
      </c>
      <c r="D9" s="157">
        <f>'ATR-A2.1'!D9-'ATR-A2.2'!D9</f>
        <v>1</v>
      </c>
      <c r="E9" s="157">
        <f>'ATR-A2.1'!E9-'ATR-A2.2'!E9</f>
        <v>0</v>
      </c>
      <c r="F9" s="157">
        <f>'ATR-A2.1'!F9-'ATR-A2.2'!F9</f>
        <v>123</v>
      </c>
      <c r="G9" s="10"/>
    </row>
    <row r="10" spans="1:7" s="8" customFormat="1" ht="11.25" customHeight="1">
      <c r="A10" s="53"/>
      <c r="B10" s="55"/>
      <c r="C10" s="307"/>
      <c r="D10" s="307"/>
      <c r="E10" s="307"/>
      <c r="F10" s="307"/>
      <c r="G10" s="10"/>
    </row>
    <row r="11" spans="1:7" s="8" customFormat="1" ht="13.5" customHeight="1">
      <c r="A11" s="53"/>
      <c r="B11" s="55" t="s">
        <v>9</v>
      </c>
      <c r="C11" s="307"/>
      <c r="D11" s="307"/>
      <c r="E11" s="307"/>
      <c r="F11" s="307"/>
      <c r="G11" s="10"/>
    </row>
    <row r="12" spans="1:7" s="8" customFormat="1" ht="13.5" customHeight="1">
      <c r="A12" s="56"/>
      <c r="B12" s="57" t="s">
        <v>5</v>
      </c>
      <c r="C12" s="157">
        <f>'ATR-A2.1'!C12-'ATR-A2.2'!C12</f>
        <v>21</v>
      </c>
      <c r="D12" s="157">
        <f>'ATR-A2.1'!D12-'ATR-A2.2'!D12</f>
        <v>1</v>
      </c>
      <c r="E12" s="157">
        <f>'ATR-A2.1'!E12-'ATR-A2.2'!E12</f>
        <v>0</v>
      </c>
      <c r="F12" s="157">
        <f>'ATR-A2.1'!F12-'ATR-A2.2'!F12</f>
        <v>22</v>
      </c>
    </row>
    <row r="13" spans="1:7" s="8" customFormat="1" ht="13.5" customHeight="1">
      <c r="A13" s="56"/>
      <c r="B13" s="57" t="s">
        <v>6</v>
      </c>
      <c r="C13" s="157">
        <f>'ATR-A2.1'!C13-'ATR-A2.2'!C13</f>
        <v>10</v>
      </c>
      <c r="D13" s="157">
        <f>'ATR-A2.1'!D13-'ATR-A2.2'!D13</f>
        <v>0</v>
      </c>
      <c r="E13" s="157">
        <f>'ATR-A2.1'!E13-'ATR-A2.2'!E13</f>
        <v>0</v>
      </c>
      <c r="F13" s="157">
        <f>'ATR-A2.1'!F13-'ATR-A2.2'!F13</f>
        <v>10</v>
      </c>
    </row>
    <row r="14" spans="1:7" s="8" customFormat="1" ht="13.5" customHeight="1">
      <c r="A14" s="56"/>
      <c r="B14" s="57" t="s">
        <v>44</v>
      </c>
      <c r="C14" s="157">
        <f>'ATR-A2.1'!C14-'ATR-A2.2'!C14</f>
        <v>39</v>
      </c>
      <c r="D14" s="157">
        <f>'ATR-A2.1'!D14-'ATR-A2.2'!D14</f>
        <v>0</v>
      </c>
      <c r="E14" s="157">
        <f>'ATR-A2.1'!E14-'ATR-A2.2'!E14</f>
        <v>0</v>
      </c>
      <c r="F14" s="157">
        <f>'ATR-A2.1'!F14-'ATR-A2.2'!F14</f>
        <v>39</v>
      </c>
    </row>
    <row r="15" spans="1:7" s="8" customFormat="1" ht="13.5" customHeight="1">
      <c r="A15" s="56"/>
      <c r="B15" s="57" t="s">
        <v>7</v>
      </c>
      <c r="C15" s="157">
        <f>'ATR-A2.1'!C15-'ATR-A2.2'!C15</f>
        <v>52</v>
      </c>
      <c r="D15" s="157">
        <f>'ATR-A2.1'!D15-'ATR-A2.2'!D15</f>
        <v>0</v>
      </c>
      <c r="E15" s="157">
        <f>'ATR-A2.1'!E15-'ATR-A2.2'!E15</f>
        <v>0</v>
      </c>
      <c r="F15" s="157">
        <f>'ATR-A2.1'!F15-'ATR-A2.2'!F15</f>
        <v>52</v>
      </c>
    </row>
    <row r="16" spans="1:7" s="8" customFormat="1" ht="9" customHeight="1">
      <c r="A16" s="56"/>
      <c r="B16" s="57"/>
      <c r="C16" s="244"/>
      <c r="D16" s="244"/>
      <c r="E16" s="244"/>
      <c r="F16" s="244"/>
    </row>
    <row r="17" spans="1:68" s="8" customFormat="1" ht="13.5" customHeight="1">
      <c r="A17" s="56"/>
      <c r="B17" s="55" t="s">
        <v>10</v>
      </c>
      <c r="C17" s="244"/>
      <c r="D17" s="244"/>
      <c r="E17" s="244"/>
      <c r="F17" s="244"/>
    </row>
    <row r="18" spans="1:68" s="88" customFormat="1" ht="15" customHeight="1">
      <c r="A18" s="58"/>
      <c r="B18" s="121" t="s">
        <v>3526</v>
      </c>
      <c r="C18" s="245">
        <v>21</v>
      </c>
      <c r="D18" s="245">
        <v>1</v>
      </c>
      <c r="E18" s="245">
        <v>0</v>
      </c>
      <c r="F18" s="157">
        <f t="shared" ref="F18:F41" si="0">SUM(C18:E18)</f>
        <v>22</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3530</v>
      </c>
      <c r="C19" s="245">
        <v>1</v>
      </c>
      <c r="D19" s="245">
        <v>0</v>
      </c>
      <c r="E19" s="245">
        <v>0</v>
      </c>
      <c r="F19" s="157">
        <f t="shared" si="0"/>
        <v>1</v>
      </c>
      <c r="G19" s="318">
        <f>SUM(F19:F26)</f>
        <v>10</v>
      </c>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3533</v>
      </c>
      <c r="C20" s="245">
        <v>1</v>
      </c>
      <c r="D20" s="245">
        <v>0</v>
      </c>
      <c r="E20" s="245">
        <v>0</v>
      </c>
      <c r="F20" s="157">
        <f t="shared" si="0"/>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3535</v>
      </c>
      <c r="C21" s="245">
        <v>1</v>
      </c>
      <c r="D21" s="245">
        <v>0</v>
      </c>
      <c r="E21" s="245">
        <v>0</v>
      </c>
      <c r="F21" s="157">
        <f t="shared" si="0"/>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3536</v>
      </c>
      <c r="C22" s="245">
        <v>1</v>
      </c>
      <c r="D22" s="245">
        <v>0</v>
      </c>
      <c r="E22" s="245">
        <v>0</v>
      </c>
      <c r="F22" s="157">
        <f t="shared" si="0"/>
        <v>1</v>
      </c>
      <c r="G22" s="11"/>
      <c r="H22" s="11"/>
    </row>
    <row r="23" spans="1:68" s="88" customFormat="1" ht="15" customHeight="1">
      <c r="A23" s="59"/>
      <c r="B23" s="121" t="s">
        <v>3541</v>
      </c>
      <c r="C23" s="245">
        <v>1</v>
      </c>
      <c r="D23" s="245">
        <v>0</v>
      </c>
      <c r="E23" s="245">
        <v>0</v>
      </c>
      <c r="F23" s="157">
        <f t="shared" si="0"/>
        <v>1</v>
      </c>
      <c r="G23" s="11"/>
      <c r="H23" s="11"/>
    </row>
    <row r="24" spans="1:68" s="88" customFormat="1" ht="15" customHeight="1">
      <c r="A24" s="59"/>
      <c r="B24" s="121" t="s">
        <v>3545</v>
      </c>
      <c r="C24" s="245">
        <v>3</v>
      </c>
      <c r="D24" s="245">
        <v>0</v>
      </c>
      <c r="E24" s="245">
        <v>0</v>
      </c>
      <c r="F24" s="157">
        <f t="shared" si="0"/>
        <v>3</v>
      </c>
      <c r="G24" s="11"/>
      <c r="H24" s="11"/>
    </row>
    <row r="25" spans="1:68" s="88" customFormat="1" ht="15" customHeight="1">
      <c r="A25" s="59"/>
      <c r="B25" s="121" t="s">
        <v>3546</v>
      </c>
      <c r="C25" s="245">
        <v>1</v>
      </c>
      <c r="D25" s="245">
        <v>0</v>
      </c>
      <c r="E25" s="245">
        <v>0</v>
      </c>
      <c r="F25" s="157">
        <f t="shared" si="0"/>
        <v>1</v>
      </c>
      <c r="G25" s="11"/>
      <c r="H25" s="11"/>
    </row>
    <row r="26" spans="1:68" s="88" customFormat="1" ht="15" customHeight="1">
      <c r="A26" s="59"/>
      <c r="B26" s="121" t="s">
        <v>3547</v>
      </c>
      <c r="C26" s="245">
        <v>1</v>
      </c>
      <c r="D26" s="245">
        <v>0</v>
      </c>
      <c r="E26" s="245">
        <v>0</v>
      </c>
      <c r="F26" s="157">
        <f t="shared" si="0"/>
        <v>1</v>
      </c>
      <c r="G26" s="11"/>
      <c r="H26" s="11"/>
    </row>
    <row r="27" spans="1:68" s="88" customFormat="1" ht="15" customHeight="1">
      <c r="A27" s="59"/>
      <c r="B27" s="121" t="s">
        <v>3550</v>
      </c>
      <c r="C27" s="245">
        <v>11</v>
      </c>
      <c r="D27" s="245">
        <v>0</v>
      </c>
      <c r="E27" s="245">
        <v>0</v>
      </c>
      <c r="F27" s="157">
        <f t="shared" si="0"/>
        <v>11</v>
      </c>
      <c r="G27" s="11"/>
      <c r="H27" s="11"/>
    </row>
    <row r="28" spans="1:68" s="88" customFormat="1" ht="15" customHeight="1">
      <c r="A28" s="58"/>
      <c r="B28" s="121" t="s">
        <v>3552</v>
      </c>
      <c r="C28" s="245">
        <v>28</v>
      </c>
      <c r="D28" s="245">
        <v>0</v>
      </c>
      <c r="E28" s="245">
        <v>0</v>
      </c>
      <c r="F28" s="157">
        <f t="shared" si="0"/>
        <v>28</v>
      </c>
      <c r="G28" s="11"/>
      <c r="H28" s="11"/>
    </row>
    <row r="29" spans="1:68" s="88" customFormat="1" ht="15" customHeight="1">
      <c r="A29" s="59"/>
      <c r="B29" s="121" t="s">
        <v>3553</v>
      </c>
      <c r="C29" s="245">
        <v>11</v>
      </c>
      <c r="D29" s="245">
        <v>0</v>
      </c>
      <c r="E29" s="245">
        <v>0</v>
      </c>
      <c r="F29" s="157">
        <f t="shared" si="0"/>
        <v>11</v>
      </c>
      <c r="G29" s="11"/>
      <c r="H29" s="11"/>
    </row>
    <row r="30" spans="1:68" s="88" customFormat="1" ht="15" customHeight="1">
      <c r="A30" s="59"/>
      <c r="B30" s="121" t="s">
        <v>3554</v>
      </c>
      <c r="C30" s="245">
        <v>5</v>
      </c>
      <c r="D30" s="245">
        <v>0</v>
      </c>
      <c r="E30" s="245">
        <v>0</v>
      </c>
      <c r="F30" s="157">
        <f t="shared" si="0"/>
        <v>5</v>
      </c>
      <c r="G30" s="11"/>
      <c r="H30" s="11"/>
    </row>
    <row r="31" spans="1:68" s="88" customFormat="1" ht="15" customHeight="1">
      <c r="A31" s="59"/>
      <c r="B31" s="121" t="s">
        <v>3555</v>
      </c>
      <c r="C31" s="245">
        <v>10</v>
      </c>
      <c r="D31" s="245">
        <v>0</v>
      </c>
      <c r="E31" s="245">
        <v>0</v>
      </c>
      <c r="F31" s="157">
        <f t="shared" si="0"/>
        <v>10</v>
      </c>
      <c r="G31" s="11"/>
      <c r="H31" s="11"/>
    </row>
    <row r="32" spans="1:68" s="88" customFormat="1" ht="15" customHeight="1">
      <c r="A32" s="59"/>
      <c r="B32" s="121" t="s">
        <v>3556</v>
      </c>
      <c r="C32" s="245">
        <v>2</v>
      </c>
      <c r="D32" s="245">
        <v>0</v>
      </c>
      <c r="E32" s="245">
        <v>0</v>
      </c>
      <c r="F32" s="157">
        <f t="shared" si="0"/>
        <v>2</v>
      </c>
      <c r="G32" s="11"/>
      <c r="H32" s="11"/>
    </row>
    <row r="33" spans="1:8" s="88" customFormat="1" ht="15" customHeight="1">
      <c r="A33" s="59"/>
      <c r="B33" s="121" t="s">
        <v>3558</v>
      </c>
      <c r="C33" s="245">
        <v>1</v>
      </c>
      <c r="D33" s="245">
        <v>0</v>
      </c>
      <c r="E33" s="245">
        <v>0</v>
      </c>
      <c r="F33" s="157">
        <f t="shared" si="0"/>
        <v>1</v>
      </c>
      <c r="G33" s="11"/>
      <c r="H33" s="11"/>
    </row>
    <row r="34" spans="1:8" s="88" customFormat="1" ht="15" customHeight="1">
      <c r="A34" s="59"/>
      <c r="B34" s="121" t="s">
        <v>3559</v>
      </c>
      <c r="C34" s="245">
        <v>2</v>
      </c>
      <c r="D34" s="245">
        <v>0</v>
      </c>
      <c r="E34" s="245">
        <v>0</v>
      </c>
      <c r="F34" s="157">
        <f t="shared" si="0"/>
        <v>2</v>
      </c>
      <c r="G34" s="11"/>
      <c r="H34" s="11"/>
    </row>
    <row r="35" spans="1:8" s="88" customFormat="1" ht="16.899999999999999" customHeight="1">
      <c r="A35" s="59"/>
      <c r="B35" s="121" t="s">
        <v>3560</v>
      </c>
      <c r="C35" s="245">
        <v>10</v>
      </c>
      <c r="D35" s="245">
        <v>0</v>
      </c>
      <c r="E35" s="245">
        <v>0</v>
      </c>
      <c r="F35" s="157">
        <f t="shared" si="0"/>
        <v>10</v>
      </c>
      <c r="G35" s="11"/>
      <c r="H35" s="11"/>
    </row>
    <row r="36" spans="1:8" s="88" customFormat="1" ht="25.15" customHeight="1">
      <c r="A36" s="59"/>
      <c r="B36" s="121" t="s">
        <v>3566</v>
      </c>
      <c r="C36" s="245">
        <v>6</v>
      </c>
      <c r="D36" s="245">
        <v>0</v>
      </c>
      <c r="E36" s="245">
        <v>0</v>
      </c>
      <c r="F36" s="157">
        <f t="shared" si="0"/>
        <v>6</v>
      </c>
      <c r="G36" s="11"/>
      <c r="H36" s="11"/>
    </row>
    <row r="37" spans="1:8" s="88" customFormat="1" ht="15" customHeight="1">
      <c r="A37" s="59"/>
      <c r="B37" s="121" t="s">
        <v>3567</v>
      </c>
      <c r="C37" s="245">
        <v>1</v>
      </c>
      <c r="D37" s="245">
        <v>0</v>
      </c>
      <c r="E37" s="245">
        <v>0</v>
      </c>
      <c r="F37" s="157">
        <f t="shared" si="0"/>
        <v>1</v>
      </c>
      <c r="G37" s="11"/>
      <c r="H37" s="11"/>
    </row>
    <row r="38" spans="1:8" s="88" customFormat="1" ht="15" customHeight="1">
      <c r="A38" s="59"/>
      <c r="B38" s="121" t="s">
        <v>3569</v>
      </c>
      <c r="C38" s="245">
        <v>1</v>
      </c>
      <c r="D38" s="245">
        <v>0</v>
      </c>
      <c r="E38" s="245">
        <v>0</v>
      </c>
      <c r="F38" s="157">
        <f t="shared" si="0"/>
        <v>1</v>
      </c>
      <c r="G38" s="11"/>
      <c r="H38" s="11"/>
    </row>
    <row r="39" spans="1:8" s="88" customFormat="1" ht="15" customHeight="1">
      <c r="A39" s="59"/>
      <c r="B39" s="121" t="s">
        <v>3570</v>
      </c>
      <c r="C39" s="245">
        <v>1</v>
      </c>
      <c r="D39" s="245">
        <v>0</v>
      </c>
      <c r="E39" s="245">
        <v>0</v>
      </c>
      <c r="F39" s="157">
        <f t="shared" si="0"/>
        <v>1</v>
      </c>
      <c r="G39" s="11"/>
      <c r="H39" s="11"/>
    </row>
    <row r="40" spans="1:8" s="88" customFormat="1" ht="15" customHeight="1">
      <c r="A40" s="59"/>
      <c r="B40" s="121" t="s">
        <v>3574</v>
      </c>
      <c r="C40" s="245">
        <v>1</v>
      </c>
      <c r="D40" s="245">
        <v>0</v>
      </c>
      <c r="E40" s="245">
        <v>0</v>
      </c>
      <c r="F40" s="157">
        <f t="shared" si="0"/>
        <v>1</v>
      </c>
      <c r="G40" s="11"/>
      <c r="H40" s="11"/>
    </row>
    <row r="41" spans="1:8" s="88" customFormat="1" ht="15" customHeight="1">
      <c r="A41" s="59"/>
      <c r="B41" s="121" t="s">
        <v>3577</v>
      </c>
      <c r="C41" s="128">
        <v>1</v>
      </c>
      <c r="D41" s="128">
        <v>0</v>
      </c>
      <c r="E41" s="128">
        <v>0</v>
      </c>
      <c r="F41" s="157">
        <f t="shared" si="0"/>
        <v>1</v>
      </c>
      <c r="G41" s="11"/>
      <c r="H41" s="11"/>
    </row>
    <row r="42" spans="1:8" s="88" customFormat="1" ht="15" customHeight="1">
      <c r="A42" s="59"/>
      <c r="B42" s="121"/>
      <c r="C42" s="128"/>
      <c r="D42" s="128"/>
      <c r="E42" s="128"/>
      <c r="F42" s="114"/>
      <c r="G42" s="11"/>
      <c r="H42" s="11"/>
    </row>
    <row r="43" spans="1:8" s="88" customFormat="1" ht="15" customHeight="1">
      <c r="A43" s="59"/>
      <c r="B43" s="121"/>
      <c r="C43" s="128"/>
      <c r="D43" s="128"/>
      <c r="E43" s="128"/>
      <c r="F43" s="114"/>
      <c r="G43" s="11"/>
      <c r="H43" s="11"/>
    </row>
    <row r="44" spans="1:8" s="88" customFormat="1" ht="15" customHeight="1">
      <c r="A44" s="59"/>
      <c r="B44" s="121"/>
      <c r="C44" s="128"/>
      <c r="D44" s="128"/>
      <c r="E44" s="128"/>
      <c r="F44" s="114"/>
      <c r="G44" s="11"/>
      <c r="H44" s="11"/>
    </row>
    <row r="45" spans="1:8" s="88" customFormat="1" ht="15" customHeight="1">
      <c r="A45" s="59"/>
      <c r="B45" s="121"/>
      <c r="C45" s="128"/>
      <c r="D45" s="128"/>
      <c r="E45" s="128"/>
      <c r="F45" s="114"/>
      <c r="G45" s="11"/>
      <c r="H45" s="11"/>
    </row>
    <row r="46" spans="1:8" s="88" customFormat="1" ht="15" customHeight="1">
      <c r="A46" s="59"/>
      <c r="B46" s="121"/>
      <c r="C46" s="128"/>
      <c r="D46" s="128"/>
      <c r="E46" s="128"/>
      <c r="F46" s="114"/>
      <c r="G46" s="11"/>
      <c r="H46" s="11"/>
    </row>
    <row r="47" spans="1:8" s="88" customFormat="1" ht="15" customHeight="1">
      <c r="A47" s="59"/>
      <c r="B47" s="121"/>
      <c r="C47" s="128"/>
      <c r="D47" s="128"/>
      <c r="E47" s="128"/>
      <c r="F47" s="114"/>
      <c r="G47" s="11"/>
      <c r="H47" s="11"/>
    </row>
    <row r="48" spans="1:8" s="88" customFormat="1" ht="15" customHeight="1">
      <c r="A48" s="59"/>
      <c r="B48" s="121"/>
      <c r="C48" s="128"/>
      <c r="D48" s="128"/>
      <c r="E48" s="128"/>
      <c r="F48" s="114"/>
      <c r="G48" s="11"/>
      <c r="H48" s="11"/>
    </row>
    <row r="49" spans="1:8" s="88" customFormat="1" ht="15" customHeight="1">
      <c r="A49" s="59"/>
      <c r="B49" s="121"/>
      <c r="C49" s="128"/>
      <c r="D49" s="128"/>
      <c r="E49" s="128"/>
      <c r="F49" s="114"/>
      <c r="G49" s="11"/>
      <c r="H49" s="11"/>
    </row>
    <row r="50" spans="1:8" s="88" customFormat="1" ht="15" customHeight="1">
      <c r="A50" s="59"/>
      <c r="B50" s="121"/>
      <c r="C50" s="128"/>
      <c r="D50" s="128"/>
      <c r="E50" s="128"/>
      <c r="F50" s="114"/>
      <c r="G50" s="11"/>
      <c r="H50" s="11"/>
    </row>
    <row r="51" spans="1:8" s="88" customFormat="1" ht="15" customHeight="1">
      <c r="A51" s="59"/>
      <c r="B51" s="121"/>
      <c r="C51" s="128"/>
      <c r="D51" s="128"/>
      <c r="E51" s="128"/>
      <c r="F51" s="114"/>
      <c r="G51" s="11"/>
      <c r="H51" s="11"/>
    </row>
    <row r="52" spans="1:8" s="88" customFormat="1" ht="15" customHeight="1">
      <c r="A52" s="59"/>
      <c r="B52" s="121"/>
      <c r="C52" s="128"/>
      <c r="D52" s="128"/>
      <c r="E52" s="128"/>
      <c r="F52" s="114"/>
      <c r="G52" s="11"/>
      <c r="H52" s="11"/>
    </row>
    <row r="53" spans="1:8" s="88" customFormat="1" ht="15" customHeight="1">
      <c r="A53" s="59"/>
      <c r="B53" s="121"/>
      <c r="C53" s="128"/>
      <c r="D53" s="128"/>
      <c r="E53" s="128"/>
      <c r="F53" s="11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B80" s="121"/>
      <c r="C80" s="128"/>
      <c r="D80" s="128"/>
      <c r="E80" s="128"/>
      <c r="F80" s="114"/>
      <c r="G80" s="11"/>
      <c r="H80" s="11"/>
    </row>
    <row r="81" spans="1:8" s="88" customFormat="1" ht="15" customHeight="1">
      <c r="A81" s="59"/>
      <c r="B81" s="121"/>
      <c r="C81" s="128"/>
      <c r="D81" s="128"/>
      <c r="E81" s="128"/>
      <c r="F81" s="114"/>
      <c r="G81" s="11"/>
      <c r="H81" s="11"/>
    </row>
    <row r="82" spans="1:8" s="88" customFormat="1" ht="15" customHeight="1">
      <c r="A82" s="59"/>
      <c r="C82" s="128"/>
      <c r="D82" s="128"/>
      <c r="E82" s="128"/>
      <c r="F82" s="114"/>
      <c r="G82" s="11"/>
      <c r="H82" s="11"/>
    </row>
    <row r="83" spans="1:8" s="15" customFormat="1" ht="36" customHeight="1">
      <c r="A83" s="228"/>
      <c r="B83" s="122"/>
      <c r="C83" s="228"/>
      <c r="D83" s="228"/>
      <c r="E83" s="228"/>
      <c r="F83" s="228"/>
    </row>
    <row r="84" spans="1:8" s="15" customFormat="1" ht="15" customHeight="1">
      <c r="A84" s="90"/>
      <c r="B84" s="226"/>
      <c r="C84" s="11"/>
      <c r="D84" s="11"/>
      <c r="E84" s="11"/>
      <c r="F84" s="11"/>
    </row>
    <row r="85" spans="1:8" ht="15" customHeight="1">
      <c r="B85" s="123"/>
      <c r="C85" s="12"/>
      <c r="D85" s="12"/>
      <c r="E85" s="12"/>
      <c r="F85" s="12"/>
    </row>
    <row r="86" spans="1:8" ht="15" customHeight="1">
      <c r="B86" s="123"/>
    </row>
    <row r="87" spans="1:8" ht="15" customHeight="1">
      <c r="B87" s="123"/>
    </row>
    <row r="88" spans="1:8" ht="15" customHeight="1">
      <c r="B88" s="123"/>
    </row>
    <row r="89" spans="1:8" ht="15" customHeight="1">
      <c r="B89" s="123"/>
    </row>
    <row r="90" spans="1:8" ht="15" customHeight="1">
      <c r="B90" s="123"/>
    </row>
    <row r="91" spans="1:8" ht="15" customHeight="1">
      <c r="B91" s="123"/>
    </row>
    <row r="92" spans="1:8" ht="15" customHeight="1">
      <c r="B92" s="123"/>
    </row>
    <row r="93" spans="1:8" ht="15" customHeight="1">
      <c r="B93" s="123"/>
    </row>
    <row r="94" spans="1:8" ht="15" customHeight="1">
      <c r="B94" s="123"/>
    </row>
    <row r="95" spans="1:8" ht="15" customHeight="1">
      <c r="B95" s="123"/>
    </row>
    <row r="96" spans="1:8" ht="15" customHeight="1">
      <c r="B96" s="123"/>
    </row>
    <row r="97" spans="2:2" s="11" customFormat="1" ht="15" customHeight="1">
      <c r="B97" s="123"/>
    </row>
    <row r="98" spans="2:2" s="11" customFormat="1" ht="15" customHeight="1">
      <c r="B98" s="123"/>
    </row>
    <row r="99" spans="2:2" s="11" customFormat="1" ht="15" customHeight="1">
      <c r="B99" s="123"/>
    </row>
    <row r="100" spans="2:2" s="11" customFormat="1" ht="15" customHeight="1">
      <c r="B100" s="123"/>
    </row>
    <row r="101" spans="2:2" s="11" customFormat="1" ht="15" customHeight="1">
      <c r="B101" s="123"/>
    </row>
    <row r="102" spans="2:2" s="11" customFormat="1" ht="15" customHeight="1">
      <c r="B102" s="123"/>
    </row>
    <row r="103" spans="2:2" s="11" customFormat="1" ht="15" customHeight="1">
      <c r="B103" s="123"/>
    </row>
    <row r="104" spans="2:2" s="11" customFormat="1" ht="15" customHeight="1">
      <c r="B104" s="123"/>
    </row>
    <row r="105" spans="2:2" s="11" customFormat="1" ht="15" customHeight="1">
      <c r="B105" s="123"/>
    </row>
    <row r="106" spans="2:2" s="11" customFormat="1" ht="15" customHeight="1">
      <c r="B106" s="123"/>
    </row>
    <row r="107" spans="2:2" s="11" customFormat="1" ht="15" customHeight="1">
      <c r="B107" s="123"/>
    </row>
    <row r="108" spans="2:2" s="11" customFormat="1" ht="15" customHeight="1">
      <c r="B108" s="123"/>
    </row>
    <row r="109" spans="2:2" s="11" customFormat="1" ht="15" customHeight="1">
      <c r="B109" s="123"/>
    </row>
    <row r="110" spans="2:2" s="11" customFormat="1" ht="15" customHeight="1">
      <c r="B110" s="123"/>
    </row>
    <row r="111" spans="2:2" s="11" customFormat="1" ht="15" customHeight="1">
      <c r="B111" s="123"/>
    </row>
    <row r="112" spans="2:2" s="11" customFormat="1" ht="15" customHeight="1">
      <c r="B112" s="123"/>
    </row>
    <row r="113" spans="2:2" s="11" customFormat="1" ht="15" customHeight="1">
      <c r="B113" s="123"/>
    </row>
    <row r="114" spans="2:2" s="11" customFormat="1" ht="15" customHeight="1">
      <c r="B114" s="123"/>
    </row>
    <row r="115" spans="2:2" s="11" customFormat="1" ht="15" customHeight="1">
      <c r="B115" s="123"/>
    </row>
    <row r="116" spans="2:2" s="11" customFormat="1" ht="15" customHeight="1">
      <c r="B116" s="123"/>
    </row>
    <row r="117" spans="2:2" s="11" customFormat="1" ht="15" customHeight="1">
      <c r="B117" s="123"/>
    </row>
    <row r="118" spans="2:2" s="11" customFormat="1" ht="15" customHeight="1">
      <c r="B118" s="123"/>
    </row>
    <row r="119" spans="2:2" s="11" customFormat="1" ht="15" customHeight="1">
      <c r="B119" s="123"/>
    </row>
    <row r="120" spans="2:2" s="11" customFormat="1" ht="15" customHeight="1">
      <c r="B120" s="123"/>
    </row>
    <row r="121" spans="2:2" s="11" customFormat="1" ht="15" customHeight="1">
      <c r="B121" s="123"/>
    </row>
    <row r="122" spans="2:2" s="11" customFormat="1" ht="15" customHeight="1">
      <c r="B122" s="123"/>
    </row>
    <row r="123" spans="2:2" s="11" customFormat="1" ht="15" customHeight="1">
      <c r="B123" s="123"/>
    </row>
    <row r="124" spans="2:2" s="11" customFormat="1" ht="15" customHeight="1">
      <c r="B124" s="123"/>
    </row>
    <row r="125" spans="2:2" s="11" customFormat="1" ht="15" customHeight="1">
      <c r="B125" s="123"/>
    </row>
    <row r="126" spans="2:2" s="11" customFormat="1" ht="15" customHeight="1">
      <c r="B126" s="123"/>
    </row>
    <row r="127" spans="2:2" s="11" customFormat="1" ht="15" customHeight="1">
      <c r="B127" s="123"/>
    </row>
    <row r="128" spans="2:2" s="11" customFormat="1" ht="15" customHeight="1">
      <c r="B128" s="123"/>
    </row>
    <row r="129" spans="2:2" s="11" customFormat="1" ht="15" customHeight="1">
      <c r="B129" s="123"/>
    </row>
    <row r="130" spans="2:2" s="11" customFormat="1" ht="15" customHeight="1">
      <c r="B130" s="123"/>
    </row>
    <row r="131" spans="2:2" s="11" customFormat="1" ht="15" customHeight="1">
      <c r="B131" s="123"/>
    </row>
    <row r="132" spans="2:2" s="11" customFormat="1" ht="15" customHeight="1">
      <c r="B132" s="123"/>
    </row>
    <row r="133" spans="2:2" s="11" customFormat="1" ht="15" customHeight="1">
      <c r="B133" s="123"/>
    </row>
    <row r="134" spans="2:2" s="11" customFormat="1" ht="15" customHeight="1">
      <c r="B134" s="123"/>
    </row>
    <row r="135" spans="2:2" s="11" customFormat="1" ht="15" customHeight="1">
      <c r="B135" s="123"/>
    </row>
    <row r="136" spans="2:2" s="11" customFormat="1" ht="15" customHeight="1">
      <c r="B136" s="123"/>
    </row>
    <row r="137" spans="2:2" s="11" customFormat="1" ht="15" customHeight="1">
      <c r="B137" s="123"/>
    </row>
    <row r="138" spans="2:2" s="11" customFormat="1" ht="15" customHeight="1">
      <c r="B138" s="123"/>
    </row>
    <row r="139" spans="2:2" s="11" customFormat="1" ht="15" customHeight="1">
      <c r="B139" s="123"/>
    </row>
    <row r="140" spans="2:2" s="11" customFormat="1" ht="15" customHeight="1">
      <c r="B140" s="123"/>
    </row>
    <row r="141" spans="2:2" s="11" customFormat="1" ht="15" customHeight="1">
      <c r="B141" s="123"/>
    </row>
    <row r="142" spans="2:2" s="11" customFormat="1" ht="15" customHeight="1">
      <c r="B142" s="123"/>
    </row>
    <row r="143" spans="2:2" s="11" customFormat="1" ht="15" customHeight="1">
      <c r="B143" s="123"/>
    </row>
    <row r="144" spans="2:2" s="11" customFormat="1" ht="15" customHeight="1">
      <c r="B144" s="123"/>
    </row>
    <row r="145" spans="2:2" s="11" customFormat="1" ht="15" customHeight="1">
      <c r="B145" s="123"/>
    </row>
    <row r="146" spans="2:2" s="11" customFormat="1" ht="15" customHeight="1">
      <c r="B146" s="123"/>
    </row>
    <row r="147" spans="2:2" s="11" customFormat="1" ht="15" customHeight="1">
      <c r="B147" s="123"/>
    </row>
    <row r="148" spans="2:2" s="11" customFormat="1" ht="15" customHeight="1">
      <c r="B148" s="123"/>
    </row>
    <row r="149" spans="2:2" s="11" customFormat="1" ht="15" customHeight="1">
      <c r="B149" s="123"/>
    </row>
    <row r="150" spans="2:2" s="11" customFormat="1" ht="15" customHeight="1">
      <c r="B150" s="123"/>
    </row>
    <row r="151" spans="2:2" s="11" customFormat="1" ht="15" customHeight="1">
      <c r="B151" s="123"/>
    </row>
    <row r="152" spans="2:2" s="11" customFormat="1" ht="15" customHeight="1">
      <c r="B152" s="123"/>
    </row>
    <row r="153" spans="2:2" s="11" customFormat="1" ht="15" customHeight="1">
      <c r="B153" s="123"/>
    </row>
    <row r="154" spans="2:2" s="11" customFormat="1" ht="15" customHeight="1">
      <c r="B154" s="123"/>
    </row>
    <row r="155" spans="2:2" s="11" customFormat="1" ht="15" customHeight="1">
      <c r="B155" s="123"/>
    </row>
    <row r="156" spans="2:2" s="11" customFormat="1" ht="15" customHeight="1">
      <c r="B156" s="123"/>
    </row>
    <row r="157" spans="2:2" s="11" customFormat="1" ht="15" customHeight="1">
      <c r="B157" s="123"/>
    </row>
    <row r="158" spans="2:2" s="11" customFormat="1" ht="15" customHeight="1">
      <c r="B158" s="123"/>
    </row>
    <row r="159" spans="2:2" s="11" customFormat="1" ht="15" customHeight="1">
      <c r="B159" s="123"/>
    </row>
    <row r="160" spans="2:2" s="11" customFormat="1" ht="15" customHeight="1">
      <c r="B160" s="123"/>
    </row>
    <row r="161" spans="2:2" s="11" customFormat="1" ht="15" customHeight="1">
      <c r="B161" s="123"/>
    </row>
    <row r="162" spans="2:2" s="11" customFormat="1" ht="15" customHeight="1">
      <c r="B162" s="123"/>
    </row>
    <row r="163" spans="2:2" s="11" customFormat="1" ht="15" customHeight="1">
      <c r="B163" s="123"/>
    </row>
    <row r="164" spans="2:2" s="11" customFormat="1" ht="15" customHeight="1">
      <c r="B164" s="123"/>
    </row>
    <row r="165" spans="2:2" s="11" customFormat="1" ht="15" customHeight="1">
      <c r="B165" s="123"/>
    </row>
    <row r="166" spans="2:2" s="11" customFormat="1" ht="15" customHeight="1">
      <c r="B166" s="123"/>
    </row>
    <row r="167" spans="2:2" s="11" customFormat="1" ht="15" customHeight="1">
      <c r="B167" s="123"/>
    </row>
    <row r="168" spans="2:2" s="11" customFormat="1" ht="15" customHeight="1">
      <c r="B168" s="123"/>
    </row>
    <row r="169" spans="2:2" s="11" customFormat="1" ht="15" customHeight="1">
      <c r="B169" s="123"/>
    </row>
    <row r="170" spans="2:2" s="11" customFormat="1" ht="15" customHeight="1">
      <c r="B170" s="123"/>
    </row>
    <row r="171" spans="2:2" s="11" customFormat="1">
      <c r="B171" s="123"/>
    </row>
    <row r="172" spans="2:2" s="11" customFormat="1">
      <c r="B172" s="123"/>
    </row>
    <row r="173" spans="2:2" s="11" customFormat="1">
      <c r="B173" s="123"/>
    </row>
    <row r="174" spans="2:2" s="11" customFormat="1">
      <c r="B174" s="123"/>
    </row>
    <row r="175" spans="2:2" s="11" customFormat="1">
      <c r="B175" s="123"/>
    </row>
    <row r="176" spans="2:2" s="11" customFormat="1">
      <c r="B176" s="123"/>
    </row>
    <row r="177" spans="2:2" s="11" customFormat="1">
      <c r="B177" s="123"/>
    </row>
    <row r="178" spans="2:2" s="11" customFormat="1">
      <c r="B178" s="123"/>
    </row>
    <row r="179" spans="2:2" s="11" customFormat="1">
      <c r="B179" s="123"/>
    </row>
    <row r="180" spans="2:2" s="11" customFormat="1">
      <c r="B180" s="123"/>
    </row>
    <row r="181" spans="2:2" s="11" customFormat="1">
      <c r="B181" s="123"/>
    </row>
    <row r="182" spans="2:2" s="11" customFormat="1">
      <c r="B182" s="123"/>
    </row>
    <row r="183" spans="2:2" s="11" customFormat="1">
      <c r="B183" s="123"/>
    </row>
    <row r="184" spans="2:2" s="11" customFormat="1">
      <c r="B184" s="123"/>
    </row>
    <row r="185" spans="2:2" s="11" customFormat="1">
      <c r="B185" s="123"/>
    </row>
    <row r="186" spans="2:2" s="11" customFormat="1">
      <c r="B186" s="123"/>
    </row>
    <row r="187" spans="2:2" s="11" customFormat="1">
      <c r="B187" s="123"/>
    </row>
    <row r="188" spans="2:2" s="11" customFormat="1">
      <c r="B188" s="123"/>
    </row>
    <row r="189" spans="2:2" s="11" customFormat="1">
      <c r="B189" s="123"/>
    </row>
    <row r="190" spans="2:2" s="11" customFormat="1">
      <c r="B190" s="123"/>
    </row>
    <row r="191" spans="2:2" s="11" customFormat="1">
      <c r="B191" s="123"/>
    </row>
    <row r="192" spans="2:2" s="11" customFormat="1">
      <c r="B192" s="123"/>
    </row>
    <row r="193" spans="2:2" s="11" customFormat="1">
      <c r="B193" s="123"/>
    </row>
    <row r="194" spans="2:2" s="11" customFormat="1">
      <c r="B194" s="123"/>
    </row>
    <row r="195" spans="2:2" s="11" customFormat="1">
      <c r="B195" s="123"/>
    </row>
    <row r="196" spans="2:2" s="11" customFormat="1">
      <c r="B196" s="123"/>
    </row>
    <row r="197" spans="2:2" s="11" customFormat="1">
      <c r="B197" s="123"/>
    </row>
    <row r="198" spans="2:2" s="11" customFormat="1">
      <c r="B198" s="123"/>
    </row>
    <row r="199" spans="2:2" s="11" customFormat="1">
      <c r="B199" s="123"/>
    </row>
    <row r="200" spans="2:2" s="11" customFormat="1">
      <c r="B200" s="123"/>
    </row>
    <row r="201" spans="2:2" s="11" customFormat="1">
      <c r="B201" s="123"/>
    </row>
    <row r="202" spans="2:2" s="11" customFormat="1">
      <c r="B202" s="123"/>
    </row>
    <row r="203" spans="2:2" s="11" customFormat="1">
      <c r="B203" s="123"/>
    </row>
    <row r="204" spans="2:2" s="11" customFormat="1">
      <c r="B204" s="123"/>
    </row>
    <row r="205" spans="2:2" s="11" customFormat="1">
      <c r="B205" s="123"/>
    </row>
    <row r="206" spans="2:2" s="11" customFormat="1">
      <c r="B206" s="123"/>
    </row>
    <row r="207" spans="2:2" s="11" customFormat="1">
      <c r="B207" s="123"/>
    </row>
    <row r="208" spans="2:2" s="11" customFormat="1">
      <c r="B208" s="123"/>
    </row>
    <row r="209" spans="2:2" s="11" customFormat="1">
      <c r="B209" s="123"/>
    </row>
    <row r="210" spans="2:2" s="11" customFormat="1">
      <c r="B210" s="123"/>
    </row>
    <row r="211" spans="2:2" s="11" customFormat="1">
      <c r="B211" s="123"/>
    </row>
    <row r="212" spans="2:2" s="11" customFormat="1">
      <c r="B212" s="123"/>
    </row>
    <row r="213" spans="2:2" s="11" customFormat="1">
      <c r="B213" s="123"/>
    </row>
    <row r="214" spans="2:2" s="11" customFormat="1">
      <c r="B214" s="123"/>
    </row>
    <row r="215" spans="2:2" s="11" customFormat="1">
      <c r="B215" s="123"/>
    </row>
    <row r="216" spans="2:2" s="11" customFormat="1">
      <c r="B216" s="123"/>
    </row>
    <row r="217" spans="2:2" s="11" customFormat="1">
      <c r="B217" s="123"/>
    </row>
    <row r="218" spans="2:2" s="11" customFormat="1">
      <c r="B218" s="123"/>
    </row>
    <row r="219" spans="2:2" s="11" customFormat="1">
      <c r="B219" s="123"/>
    </row>
    <row r="220" spans="2:2" s="11" customFormat="1">
      <c r="B220" s="123"/>
    </row>
    <row r="221" spans="2:2" s="11" customFormat="1">
      <c r="B221" s="123"/>
    </row>
    <row r="222" spans="2:2" s="11" customFormat="1">
      <c r="B222" s="123"/>
    </row>
    <row r="223" spans="2:2" s="11" customFormat="1">
      <c r="B223" s="123"/>
    </row>
    <row r="224" spans="2:2" s="11" customFormat="1">
      <c r="B224" s="123"/>
    </row>
    <row r="225" spans="2:2" s="11" customFormat="1">
      <c r="B225" s="123"/>
    </row>
    <row r="226" spans="2:2" s="11" customFormat="1">
      <c r="B226" s="123"/>
    </row>
    <row r="227" spans="2:2" s="11" customFormat="1">
      <c r="B227" s="123"/>
    </row>
    <row r="228" spans="2:2" s="11" customFormat="1">
      <c r="B228" s="123"/>
    </row>
    <row r="229" spans="2:2" s="11" customFormat="1">
      <c r="B229" s="123"/>
    </row>
    <row r="230" spans="2:2" s="11" customFormat="1">
      <c r="B230" s="123"/>
    </row>
    <row r="231" spans="2:2" s="11" customFormat="1">
      <c r="B231" s="123"/>
    </row>
    <row r="232" spans="2:2" s="11" customFormat="1">
      <c r="B232" s="123"/>
    </row>
    <row r="233" spans="2:2" s="11" customFormat="1">
      <c r="B233" s="123"/>
    </row>
    <row r="234" spans="2:2" s="11" customFormat="1">
      <c r="B234" s="123"/>
    </row>
    <row r="235" spans="2:2" s="11" customFormat="1">
      <c r="B235" s="123"/>
    </row>
    <row r="236" spans="2:2" s="11" customFormat="1">
      <c r="B236" s="123"/>
    </row>
    <row r="237" spans="2:2" s="11" customFormat="1">
      <c r="B237" s="123"/>
    </row>
    <row r="238" spans="2:2" s="11" customFormat="1">
      <c r="B238" s="123"/>
    </row>
    <row r="239" spans="2:2" s="11" customFormat="1">
      <c r="B239" s="123"/>
    </row>
    <row r="240" spans="2:2" s="11" customFormat="1">
      <c r="B240" s="123"/>
    </row>
    <row r="241" spans="2:2" s="11" customFormat="1">
      <c r="B241" s="123"/>
    </row>
    <row r="242" spans="2:2" s="11" customFormat="1">
      <c r="B242" s="123"/>
    </row>
    <row r="243" spans="2:2" s="11" customFormat="1">
      <c r="B243" s="123"/>
    </row>
    <row r="244" spans="2:2" s="11" customFormat="1">
      <c r="B244" s="123"/>
    </row>
    <row r="245" spans="2:2" s="11" customFormat="1">
      <c r="B245" s="123"/>
    </row>
    <row r="246" spans="2:2" s="11" customFormat="1">
      <c r="B246" s="123"/>
    </row>
    <row r="247" spans="2:2" s="11" customFormat="1">
      <c r="B247" s="123"/>
    </row>
    <row r="248" spans="2:2" s="11" customFormat="1">
      <c r="B248" s="123"/>
    </row>
    <row r="249" spans="2:2" s="11" customFormat="1">
      <c r="B249" s="123"/>
    </row>
    <row r="250" spans="2:2" s="11" customFormat="1">
      <c r="B250" s="123"/>
    </row>
    <row r="251" spans="2:2" s="11" customFormat="1">
      <c r="B251" s="123"/>
    </row>
    <row r="252" spans="2:2" s="11" customFormat="1">
      <c r="B252" s="123"/>
    </row>
    <row r="253" spans="2:2" s="11" customFormat="1">
      <c r="B253" s="123"/>
    </row>
    <row r="254" spans="2:2" s="11" customFormat="1">
      <c r="B254" s="123"/>
    </row>
    <row r="255" spans="2:2" s="11" customFormat="1">
      <c r="B255" s="123"/>
    </row>
    <row r="256" spans="2:2" s="11" customFormat="1">
      <c r="B256" s="123"/>
    </row>
    <row r="257" spans="2:2" s="11" customFormat="1">
      <c r="B257" s="123"/>
    </row>
    <row r="258" spans="2:2" s="11" customFormat="1">
      <c r="B258" s="123"/>
    </row>
    <row r="259" spans="2:2" s="11" customFormat="1">
      <c r="B259" s="123"/>
    </row>
    <row r="260" spans="2:2" s="11" customFormat="1">
      <c r="B260"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9"/>
  <sheetViews>
    <sheetView topLeftCell="A19" workbookViewId="0">
      <selection activeCell="F53" sqref="F53:F56"/>
    </sheetView>
  </sheetViews>
  <sheetFormatPr baseColWidth="10" defaultColWidth="11.42578125" defaultRowHeight="12.75"/>
  <cols>
    <col min="1" max="1" width="3.28515625" style="64" customWidth="1"/>
    <col min="2" max="2" width="56.42578125" style="64" customWidth="1"/>
    <col min="3" max="5" width="9.28515625" style="11" customWidth="1"/>
    <col min="6" max="6" width="9.5703125" style="11" customWidth="1"/>
    <col min="7" max="10" width="11.42578125" style="11"/>
    <col min="11" max="11" width="2.140625" style="11" customWidth="1"/>
    <col min="12" max="16384" width="11.42578125" style="11"/>
  </cols>
  <sheetData>
    <row r="1" spans="1:7" s="2" customFormat="1" ht="15.75" customHeight="1">
      <c r="A1" s="343" t="s">
        <v>33</v>
      </c>
      <c r="B1" s="344"/>
      <c r="C1" s="345"/>
      <c r="D1" s="1"/>
      <c r="E1" s="346" t="s">
        <v>102</v>
      </c>
      <c r="F1" s="346"/>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60" t="s">
        <v>3652</v>
      </c>
      <c r="B6" s="361"/>
      <c r="C6" s="9"/>
    </row>
    <row r="7" spans="1:7" s="2" customFormat="1" ht="21.75" customHeight="1">
      <c r="A7" s="51"/>
      <c r="B7" s="362"/>
      <c r="C7" s="364"/>
      <c r="D7" s="364"/>
      <c r="E7" s="364"/>
      <c r="F7" s="139"/>
    </row>
    <row r="8" spans="1:7" s="2" customFormat="1" ht="21.75" customHeight="1">
      <c r="A8" s="52"/>
      <c r="B8" s="363"/>
      <c r="C8" s="45" t="s">
        <v>35</v>
      </c>
      <c r="D8" s="45" t="s">
        <v>36</v>
      </c>
      <c r="E8" s="45" t="s">
        <v>37</v>
      </c>
      <c r="F8" s="45" t="s">
        <v>38</v>
      </c>
    </row>
    <row r="9" spans="1:7" s="8" customFormat="1" ht="26.25" customHeight="1">
      <c r="A9" s="53"/>
      <c r="B9" s="54" t="s">
        <v>38</v>
      </c>
      <c r="C9" s="157">
        <f>SUM(C12:C15)</f>
        <v>202</v>
      </c>
      <c r="D9" s="157">
        <f>SUM(D12:D15)</f>
        <v>0</v>
      </c>
      <c r="E9" s="157">
        <f>SUM(E12:E15)</f>
        <v>1</v>
      </c>
      <c r="F9" s="157">
        <f>SUM(C9:E9)</f>
        <v>203</v>
      </c>
      <c r="G9" s="10"/>
    </row>
    <row r="10" spans="1:7" s="8" customFormat="1" ht="9.9499999999999993" customHeight="1">
      <c r="A10" s="53"/>
      <c r="B10" s="55"/>
      <c r="C10" s="307"/>
      <c r="D10" s="307"/>
      <c r="E10" s="307"/>
      <c r="F10" s="307"/>
      <c r="G10" s="10"/>
    </row>
    <row r="11" spans="1:7" s="8" customFormat="1" ht="15" customHeight="1">
      <c r="A11" s="53"/>
      <c r="B11" s="55" t="s">
        <v>9</v>
      </c>
      <c r="C11" s="307"/>
      <c r="D11" s="307"/>
      <c r="E11" s="307"/>
      <c r="F11" s="307"/>
      <c r="G11" s="10"/>
    </row>
    <row r="12" spans="1:7" s="8" customFormat="1" ht="15" customHeight="1">
      <c r="A12" s="56"/>
      <c r="B12" s="57" t="s">
        <v>5</v>
      </c>
      <c r="C12" s="244">
        <f>C18+C19</f>
        <v>8</v>
      </c>
      <c r="D12" s="244">
        <f t="shared" ref="D12:E12" si="0">D18+D19</f>
        <v>0</v>
      </c>
      <c r="E12" s="244">
        <f t="shared" si="0"/>
        <v>0</v>
      </c>
      <c r="F12" s="157">
        <f>SUM(C12:E12)</f>
        <v>8</v>
      </c>
    </row>
    <row r="13" spans="1:7" s="8" customFormat="1" ht="15" customHeight="1">
      <c r="A13" s="56"/>
      <c r="B13" s="57" t="s">
        <v>6</v>
      </c>
      <c r="C13" s="244">
        <f>SUM(C20:C36)</f>
        <v>55</v>
      </c>
      <c r="D13" s="244">
        <f t="shared" ref="D13:E13" si="1">SUM(D20:D36)</f>
        <v>0</v>
      </c>
      <c r="E13" s="244">
        <f t="shared" si="1"/>
        <v>1</v>
      </c>
      <c r="F13" s="157">
        <f t="shared" ref="F13:F15" si="2">SUM(C13:E13)</f>
        <v>56</v>
      </c>
    </row>
    <row r="14" spans="1:7" s="8" customFormat="1" ht="15" customHeight="1">
      <c r="A14" s="56"/>
      <c r="B14" s="57" t="s">
        <v>44</v>
      </c>
      <c r="C14" s="244">
        <f>SUM(C37:C38)</f>
        <v>8</v>
      </c>
      <c r="D14" s="244">
        <f t="shared" ref="D14:E14" si="3">SUM(D37:D38)</f>
        <v>0</v>
      </c>
      <c r="E14" s="244">
        <f t="shared" si="3"/>
        <v>0</v>
      </c>
      <c r="F14" s="157">
        <f t="shared" si="2"/>
        <v>8</v>
      </c>
    </row>
    <row r="15" spans="1:7" s="8" customFormat="1" ht="15" customHeight="1">
      <c r="A15" s="56"/>
      <c r="B15" s="57" t="s">
        <v>7</v>
      </c>
      <c r="C15" s="244">
        <f>SUM(C39:C90)</f>
        <v>131</v>
      </c>
      <c r="D15" s="244">
        <f t="shared" ref="D15:E15" si="4">SUM(D39:D90)</f>
        <v>0</v>
      </c>
      <c r="E15" s="244">
        <f t="shared" si="4"/>
        <v>0</v>
      </c>
      <c r="F15" s="157">
        <f t="shared" si="2"/>
        <v>131</v>
      </c>
    </row>
    <row r="16" spans="1:7" s="8" customFormat="1" ht="9.9499999999999993" customHeight="1">
      <c r="A16" s="56"/>
      <c r="B16" s="57"/>
      <c r="C16" s="243"/>
      <c r="D16" s="243"/>
      <c r="E16" s="243"/>
      <c r="F16" s="244"/>
    </row>
    <row r="17" spans="1:8" s="8" customFormat="1" ht="13.5" customHeight="1">
      <c r="A17" s="56"/>
      <c r="B17" s="55" t="s">
        <v>10</v>
      </c>
      <c r="C17" s="243"/>
      <c r="D17" s="243"/>
      <c r="E17" s="243"/>
      <c r="F17" s="244"/>
    </row>
    <row r="18" spans="1:8" s="88" customFormat="1" ht="15" customHeight="1">
      <c r="A18" s="62"/>
      <c r="B18" s="62" t="s">
        <v>3526</v>
      </c>
      <c r="C18" s="206">
        <v>7</v>
      </c>
      <c r="D18" s="206">
        <v>0</v>
      </c>
      <c r="E18" s="206">
        <v>0</v>
      </c>
      <c r="F18" s="157">
        <f t="shared" ref="F18:F56" si="5">SUM(C18:E18)</f>
        <v>7</v>
      </c>
      <c r="G18" s="11"/>
      <c r="H18" s="11"/>
    </row>
    <row r="19" spans="1:8" s="88" customFormat="1" ht="15" customHeight="1">
      <c r="A19" s="62"/>
      <c r="B19" s="62" t="s">
        <v>3527</v>
      </c>
      <c r="C19" s="206">
        <v>1</v>
      </c>
      <c r="D19" s="206">
        <v>0</v>
      </c>
      <c r="E19" s="206">
        <v>0</v>
      </c>
      <c r="F19" s="157">
        <f t="shared" si="5"/>
        <v>1</v>
      </c>
      <c r="G19" s="11"/>
      <c r="H19" s="11"/>
    </row>
    <row r="20" spans="1:8" s="88" customFormat="1" ht="15" customHeight="1">
      <c r="A20" s="62"/>
      <c r="B20" s="62" t="s">
        <v>3530</v>
      </c>
      <c r="C20" s="206">
        <v>13</v>
      </c>
      <c r="D20" s="206">
        <v>0</v>
      </c>
      <c r="E20" s="206">
        <v>0</v>
      </c>
      <c r="F20" s="157">
        <f t="shared" si="5"/>
        <v>13</v>
      </c>
      <c r="G20" s="11"/>
      <c r="H20" s="11"/>
    </row>
    <row r="21" spans="1:8" s="88" customFormat="1" ht="15" customHeight="1">
      <c r="A21" s="62"/>
      <c r="B21" s="62" t="s">
        <v>3531</v>
      </c>
      <c r="C21" s="206">
        <v>2</v>
      </c>
      <c r="D21" s="206">
        <v>0</v>
      </c>
      <c r="E21" s="206">
        <v>0</v>
      </c>
      <c r="F21" s="157">
        <f t="shared" si="5"/>
        <v>2</v>
      </c>
      <c r="G21" s="11"/>
      <c r="H21" s="11"/>
    </row>
    <row r="22" spans="1:8" s="88" customFormat="1" ht="15" customHeight="1">
      <c r="A22" s="62"/>
      <c r="B22" s="62" t="s">
        <v>3532</v>
      </c>
      <c r="C22" s="206">
        <v>1</v>
      </c>
      <c r="D22" s="206">
        <v>0</v>
      </c>
      <c r="E22" s="206">
        <v>0</v>
      </c>
      <c r="F22" s="157">
        <f t="shared" si="5"/>
        <v>1</v>
      </c>
      <c r="G22" s="11"/>
      <c r="H22" s="11"/>
    </row>
    <row r="23" spans="1:8" s="88" customFormat="1" ht="15" customHeight="1">
      <c r="A23" s="62"/>
      <c r="B23" s="62" t="s">
        <v>3533</v>
      </c>
      <c r="C23" s="206">
        <v>9</v>
      </c>
      <c r="D23" s="206">
        <v>0</v>
      </c>
      <c r="E23" s="206">
        <v>0</v>
      </c>
      <c r="F23" s="157">
        <f t="shared" si="5"/>
        <v>9</v>
      </c>
      <c r="G23" s="11"/>
      <c r="H23" s="11"/>
    </row>
    <row r="24" spans="1:8" s="88" customFormat="1" ht="15" customHeight="1">
      <c r="A24" s="62"/>
      <c r="B24" s="62" t="s">
        <v>3534</v>
      </c>
      <c r="C24" s="206">
        <v>2</v>
      </c>
      <c r="D24" s="206">
        <v>0</v>
      </c>
      <c r="E24" s="206">
        <v>1</v>
      </c>
      <c r="F24" s="157">
        <f t="shared" si="5"/>
        <v>3</v>
      </c>
      <c r="G24" s="11"/>
      <c r="H24" s="11"/>
    </row>
    <row r="25" spans="1:8" s="88" customFormat="1" ht="15" customHeight="1">
      <c r="A25" s="62"/>
      <c r="B25" s="62" t="s">
        <v>3535</v>
      </c>
      <c r="C25" s="206">
        <v>1</v>
      </c>
      <c r="D25" s="206">
        <v>0</v>
      </c>
      <c r="E25" s="206">
        <v>0</v>
      </c>
      <c r="F25" s="157">
        <f t="shared" si="5"/>
        <v>1</v>
      </c>
      <c r="G25" s="11"/>
      <c r="H25" s="11"/>
    </row>
    <row r="26" spans="1:8" s="88" customFormat="1" ht="15" customHeight="1">
      <c r="A26" s="62"/>
      <c r="B26" s="62" t="s">
        <v>3536</v>
      </c>
      <c r="C26" s="206">
        <v>1</v>
      </c>
      <c r="D26" s="206">
        <v>0</v>
      </c>
      <c r="E26" s="206">
        <v>0</v>
      </c>
      <c r="F26" s="157">
        <f t="shared" si="5"/>
        <v>1</v>
      </c>
      <c r="G26" s="11"/>
      <c r="H26" s="11"/>
    </row>
    <row r="27" spans="1:8" s="88" customFormat="1" ht="15" customHeight="1">
      <c r="A27" s="62"/>
      <c r="B27" s="62" t="s">
        <v>3537</v>
      </c>
      <c r="C27" s="206">
        <v>1</v>
      </c>
      <c r="D27" s="206">
        <v>0</v>
      </c>
      <c r="E27" s="206">
        <v>0</v>
      </c>
      <c r="F27" s="157">
        <f t="shared" si="5"/>
        <v>1</v>
      </c>
      <c r="G27" s="11"/>
      <c r="H27" s="11"/>
    </row>
    <row r="28" spans="1:8" s="88" customFormat="1" ht="15" customHeight="1">
      <c r="A28" s="62"/>
      <c r="B28" s="62" t="s">
        <v>3538</v>
      </c>
      <c r="C28" s="206">
        <v>8</v>
      </c>
      <c r="D28" s="206">
        <v>0</v>
      </c>
      <c r="E28" s="206">
        <v>0</v>
      </c>
      <c r="F28" s="157">
        <f t="shared" si="5"/>
        <v>8</v>
      </c>
      <c r="G28" s="11"/>
      <c r="H28" s="11"/>
    </row>
    <row r="29" spans="1:8" s="88" customFormat="1" ht="15" customHeight="1">
      <c r="A29" s="62"/>
      <c r="B29" s="62" t="s">
        <v>3539</v>
      </c>
      <c r="C29" s="206">
        <v>1</v>
      </c>
      <c r="D29" s="206">
        <v>0</v>
      </c>
      <c r="E29" s="206">
        <v>0</v>
      </c>
      <c r="F29" s="157">
        <f t="shared" si="5"/>
        <v>1</v>
      </c>
      <c r="G29" s="11"/>
      <c r="H29" s="11"/>
    </row>
    <row r="30" spans="1:8" s="88" customFormat="1" ht="15" customHeight="1">
      <c r="A30" s="62"/>
      <c r="B30" s="62" t="s">
        <v>3541</v>
      </c>
      <c r="C30" s="206">
        <v>7</v>
      </c>
      <c r="D30" s="206">
        <v>0</v>
      </c>
      <c r="E30" s="206">
        <v>0</v>
      </c>
      <c r="F30" s="157">
        <f t="shared" si="5"/>
        <v>7</v>
      </c>
      <c r="G30" s="11"/>
      <c r="H30" s="11"/>
    </row>
    <row r="31" spans="1:8" s="88" customFormat="1" ht="15" customHeight="1">
      <c r="A31" s="62"/>
      <c r="B31" s="62" t="s">
        <v>3579</v>
      </c>
      <c r="C31" s="206">
        <v>1</v>
      </c>
      <c r="D31" s="206">
        <v>0</v>
      </c>
      <c r="E31" s="206">
        <v>0</v>
      </c>
      <c r="F31" s="157">
        <f t="shared" si="5"/>
        <v>1</v>
      </c>
      <c r="G31" s="11"/>
      <c r="H31" s="11"/>
    </row>
    <row r="32" spans="1:8" s="88" customFormat="1" ht="15" customHeight="1">
      <c r="A32" s="62"/>
      <c r="B32" s="62" t="s">
        <v>3542</v>
      </c>
      <c r="C32" s="206">
        <v>1</v>
      </c>
      <c r="D32" s="206">
        <v>0</v>
      </c>
      <c r="E32" s="206">
        <v>0</v>
      </c>
      <c r="F32" s="157">
        <f t="shared" si="5"/>
        <v>1</v>
      </c>
      <c r="G32" s="11"/>
      <c r="H32" s="11"/>
    </row>
    <row r="33" spans="1:8" s="88" customFormat="1" ht="15" customHeight="1">
      <c r="A33" s="62"/>
      <c r="B33" s="62" t="s">
        <v>3543</v>
      </c>
      <c r="C33" s="206">
        <v>1</v>
      </c>
      <c r="D33" s="206">
        <v>0</v>
      </c>
      <c r="E33" s="206">
        <v>0</v>
      </c>
      <c r="F33" s="157">
        <f t="shared" si="5"/>
        <v>1</v>
      </c>
      <c r="G33" s="11"/>
      <c r="H33" s="11"/>
    </row>
    <row r="34" spans="1:8" s="88" customFormat="1" ht="15" customHeight="1">
      <c r="A34" s="62"/>
      <c r="B34" s="62" t="s">
        <v>3544</v>
      </c>
      <c r="C34" s="206">
        <v>2</v>
      </c>
      <c r="D34" s="206">
        <v>0</v>
      </c>
      <c r="E34" s="206">
        <v>0</v>
      </c>
      <c r="F34" s="157">
        <f t="shared" si="5"/>
        <v>2</v>
      </c>
      <c r="G34" s="11"/>
      <c r="H34" s="11"/>
    </row>
    <row r="35" spans="1:8" s="88" customFormat="1" ht="15" customHeight="1">
      <c r="A35" s="62"/>
      <c r="B35" s="62" t="s">
        <v>3545</v>
      </c>
      <c r="C35" s="206">
        <v>3</v>
      </c>
      <c r="D35" s="206">
        <v>0</v>
      </c>
      <c r="E35" s="206">
        <v>0</v>
      </c>
      <c r="F35" s="157">
        <f t="shared" si="5"/>
        <v>3</v>
      </c>
      <c r="G35" s="11"/>
      <c r="H35" s="11"/>
    </row>
    <row r="36" spans="1:8" s="88" customFormat="1" ht="15" customHeight="1">
      <c r="A36" s="62"/>
      <c r="B36" s="62" t="s">
        <v>3580</v>
      </c>
      <c r="C36" s="206">
        <v>1</v>
      </c>
      <c r="D36" s="206">
        <v>0</v>
      </c>
      <c r="E36" s="206">
        <v>0</v>
      </c>
      <c r="F36" s="157">
        <f t="shared" si="5"/>
        <v>1</v>
      </c>
      <c r="G36" s="11"/>
      <c r="H36" s="11"/>
    </row>
    <row r="37" spans="1:8" s="88" customFormat="1" ht="15" customHeight="1">
      <c r="A37" s="62"/>
      <c r="B37" s="62" t="s">
        <v>3550</v>
      </c>
      <c r="C37" s="206">
        <v>1</v>
      </c>
      <c r="D37" s="206">
        <v>0</v>
      </c>
      <c r="E37" s="206">
        <v>0</v>
      </c>
      <c r="F37" s="157">
        <f t="shared" si="5"/>
        <v>1</v>
      </c>
      <c r="G37" s="11"/>
      <c r="H37" s="11"/>
    </row>
    <row r="38" spans="1:8" s="88" customFormat="1" ht="15" customHeight="1">
      <c r="A38" s="62"/>
      <c r="B38" s="62" t="s">
        <v>3552</v>
      </c>
      <c r="C38" s="206">
        <v>7</v>
      </c>
      <c r="D38" s="206">
        <v>0</v>
      </c>
      <c r="E38" s="206">
        <v>0</v>
      </c>
      <c r="F38" s="157">
        <f t="shared" si="5"/>
        <v>7</v>
      </c>
      <c r="G38" s="11"/>
      <c r="H38" s="11"/>
    </row>
    <row r="39" spans="1:8" s="88" customFormat="1" ht="15" customHeight="1">
      <c r="A39" s="62"/>
      <c r="B39" s="62" t="s">
        <v>3553</v>
      </c>
      <c r="C39" s="206">
        <v>5</v>
      </c>
      <c r="D39" s="206">
        <v>0</v>
      </c>
      <c r="E39" s="206">
        <v>0</v>
      </c>
      <c r="F39" s="157">
        <f t="shared" si="5"/>
        <v>5</v>
      </c>
      <c r="G39" s="11"/>
      <c r="H39" s="11"/>
    </row>
    <row r="40" spans="1:8" s="88" customFormat="1" ht="15" customHeight="1">
      <c r="A40" s="62"/>
      <c r="B40" s="62" t="s">
        <v>3554</v>
      </c>
      <c r="C40" s="206">
        <v>6</v>
      </c>
      <c r="D40" s="206">
        <v>0</v>
      </c>
      <c r="E40" s="206">
        <v>0</v>
      </c>
      <c r="F40" s="157">
        <f t="shared" si="5"/>
        <v>6</v>
      </c>
      <c r="G40" s="11"/>
      <c r="H40" s="11"/>
    </row>
    <row r="41" spans="1:8" s="88" customFormat="1" ht="15" customHeight="1">
      <c r="A41" s="62"/>
      <c r="B41" s="62" t="s">
        <v>3555</v>
      </c>
      <c r="C41" s="206">
        <v>16</v>
      </c>
      <c r="D41" s="206">
        <v>0</v>
      </c>
      <c r="E41" s="206">
        <v>0</v>
      </c>
      <c r="F41" s="157">
        <f t="shared" si="5"/>
        <v>16</v>
      </c>
      <c r="G41" s="11"/>
      <c r="H41" s="11"/>
    </row>
    <row r="42" spans="1:8" s="88" customFormat="1" ht="15" customHeight="1">
      <c r="A42" s="62"/>
      <c r="B42" s="62" t="s">
        <v>3556</v>
      </c>
      <c r="C42" s="206">
        <v>2</v>
      </c>
      <c r="D42" s="206">
        <v>0</v>
      </c>
      <c r="E42" s="206">
        <v>0</v>
      </c>
      <c r="F42" s="157">
        <f t="shared" si="5"/>
        <v>2</v>
      </c>
      <c r="G42" s="11"/>
      <c r="H42" s="11"/>
    </row>
    <row r="43" spans="1:8" s="88" customFormat="1" ht="15" customHeight="1">
      <c r="A43" s="62"/>
      <c r="B43" s="62" t="s">
        <v>3558</v>
      </c>
      <c r="C43" s="206">
        <v>3</v>
      </c>
      <c r="D43" s="206">
        <v>0</v>
      </c>
      <c r="E43" s="206">
        <v>0</v>
      </c>
      <c r="F43" s="157">
        <f t="shared" si="5"/>
        <v>3</v>
      </c>
      <c r="G43" s="11"/>
      <c r="H43" s="11"/>
    </row>
    <row r="44" spans="1:8" s="88" customFormat="1" ht="15" customHeight="1">
      <c r="A44" s="62"/>
      <c r="B44" s="62" t="s">
        <v>3560</v>
      </c>
      <c r="C44" s="206">
        <v>8</v>
      </c>
      <c r="D44" s="206">
        <v>0</v>
      </c>
      <c r="E44" s="206">
        <v>0</v>
      </c>
      <c r="F44" s="157">
        <f t="shared" si="5"/>
        <v>8</v>
      </c>
      <c r="G44" s="11"/>
      <c r="H44" s="11"/>
    </row>
    <row r="45" spans="1:8" s="88" customFormat="1" ht="15" customHeight="1">
      <c r="A45" s="62"/>
      <c r="B45" s="62" t="s">
        <v>3581</v>
      </c>
      <c r="C45" s="206">
        <v>1</v>
      </c>
      <c r="D45" s="206">
        <v>0</v>
      </c>
      <c r="E45" s="206">
        <v>0</v>
      </c>
      <c r="F45" s="157">
        <f t="shared" si="5"/>
        <v>1</v>
      </c>
      <c r="G45" s="11"/>
      <c r="H45" s="11"/>
    </row>
    <row r="46" spans="1:8" s="88" customFormat="1" ht="15" customHeight="1">
      <c r="A46" s="62"/>
      <c r="B46" s="62" t="s">
        <v>3582</v>
      </c>
      <c r="C46" s="206">
        <v>1</v>
      </c>
      <c r="D46" s="206">
        <v>0</v>
      </c>
      <c r="E46" s="206">
        <v>0</v>
      </c>
      <c r="F46" s="157">
        <f t="shared" si="5"/>
        <v>1</v>
      </c>
      <c r="G46" s="11"/>
      <c r="H46" s="11"/>
    </row>
    <row r="47" spans="1:8" s="88" customFormat="1" ht="15" customHeight="1">
      <c r="A47" s="62"/>
      <c r="B47" s="62" t="s">
        <v>3583</v>
      </c>
      <c r="C47" s="206">
        <v>2</v>
      </c>
      <c r="D47" s="206">
        <v>0</v>
      </c>
      <c r="E47" s="206">
        <v>0</v>
      </c>
      <c r="F47" s="157">
        <f t="shared" si="5"/>
        <v>2</v>
      </c>
      <c r="G47" s="11"/>
      <c r="H47" s="11"/>
    </row>
    <row r="48" spans="1:8" s="88" customFormat="1" ht="15" customHeight="1">
      <c r="A48" s="62"/>
      <c r="B48" s="62" t="s">
        <v>3564</v>
      </c>
      <c r="C48" s="206">
        <v>12</v>
      </c>
      <c r="D48" s="206">
        <v>0</v>
      </c>
      <c r="E48" s="206">
        <v>0</v>
      </c>
      <c r="F48" s="157">
        <f t="shared" si="5"/>
        <v>12</v>
      </c>
      <c r="G48" s="11"/>
      <c r="H48" s="11"/>
    </row>
    <row r="49" spans="1:8" s="88" customFormat="1" ht="15" customHeight="1">
      <c r="A49" s="62"/>
      <c r="B49" s="62" t="s">
        <v>3566</v>
      </c>
      <c r="C49" s="206">
        <v>12</v>
      </c>
      <c r="D49" s="206">
        <v>0</v>
      </c>
      <c r="E49" s="206">
        <v>0</v>
      </c>
      <c r="F49" s="157">
        <f t="shared" si="5"/>
        <v>12</v>
      </c>
      <c r="G49" s="11"/>
      <c r="H49" s="11"/>
    </row>
    <row r="50" spans="1:8" s="88" customFormat="1" ht="15" customHeight="1">
      <c r="A50" s="62"/>
      <c r="B50" s="62" t="s">
        <v>3567</v>
      </c>
      <c r="C50" s="206">
        <v>1</v>
      </c>
      <c r="D50" s="206">
        <v>0</v>
      </c>
      <c r="E50" s="206">
        <v>0</v>
      </c>
      <c r="F50" s="157">
        <f t="shared" si="5"/>
        <v>1</v>
      </c>
      <c r="G50" s="11"/>
      <c r="H50" s="11"/>
    </row>
    <row r="51" spans="1:8" s="88" customFormat="1" ht="15" customHeight="1">
      <c r="A51" s="62"/>
      <c r="B51" s="62" t="s">
        <v>3568</v>
      </c>
      <c r="C51" s="312">
        <v>14</v>
      </c>
      <c r="D51" s="312">
        <v>0</v>
      </c>
      <c r="E51" s="312">
        <v>0</v>
      </c>
      <c r="F51" s="157">
        <f t="shared" si="5"/>
        <v>14</v>
      </c>
      <c r="G51" s="11"/>
      <c r="H51" s="11"/>
    </row>
    <row r="52" spans="1:8" s="88" customFormat="1" ht="15" customHeight="1">
      <c r="A52" s="62"/>
      <c r="B52" s="62" t="s">
        <v>3569</v>
      </c>
      <c r="C52" s="312">
        <v>14</v>
      </c>
      <c r="D52" s="312">
        <v>0</v>
      </c>
      <c r="E52" s="312">
        <v>0</v>
      </c>
      <c r="F52" s="157">
        <f t="shared" si="5"/>
        <v>14</v>
      </c>
      <c r="G52" s="11"/>
      <c r="H52" s="11"/>
    </row>
    <row r="53" spans="1:8" s="88" customFormat="1" ht="15" customHeight="1">
      <c r="A53" s="62"/>
      <c r="B53" s="62" t="s">
        <v>3570</v>
      </c>
      <c r="C53" s="312">
        <v>15</v>
      </c>
      <c r="D53" s="312">
        <v>0</v>
      </c>
      <c r="E53" s="312">
        <v>0</v>
      </c>
      <c r="F53" s="157">
        <f t="shared" si="5"/>
        <v>15</v>
      </c>
      <c r="G53" s="11"/>
      <c r="H53" s="11"/>
    </row>
    <row r="54" spans="1:8" s="88" customFormat="1" ht="15" customHeight="1">
      <c r="A54" s="62"/>
      <c r="B54" s="62" t="s">
        <v>3571</v>
      </c>
      <c r="C54" s="312">
        <v>7</v>
      </c>
      <c r="D54" s="312">
        <v>0</v>
      </c>
      <c r="E54" s="312">
        <v>0</v>
      </c>
      <c r="F54" s="157">
        <f t="shared" si="5"/>
        <v>7</v>
      </c>
      <c r="G54" s="11"/>
      <c r="H54" s="11"/>
    </row>
    <row r="55" spans="1:8" s="88" customFormat="1" ht="15" customHeight="1">
      <c r="A55" s="62"/>
      <c r="B55" s="62" t="s">
        <v>3572</v>
      </c>
      <c r="C55" s="312">
        <v>10</v>
      </c>
      <c r="D55" s="312">
        <v>0</v>
      </c>
      <c r="E55" s="312">
        <v>0</v>
      </c>
      <c r="F55" s="157">
        <f t="shared" si="5"/>
        <v>10</v>
      </c>
      <c r="G55" s="11"/>
      <c r="H55" s="11"/>
    </row>
    <row r="56" spans="1:8" s="88" customFormat="1" ht="15" customHeight="1">
      <c r="A56" s="62"/>
      <c r="B56" s="62" t="s">
        <v>3574</v>
      </c>
      <c r="C56" s="312">
        <v>2</v>
      </c>
      <c r="D56" s="312">
        <v>0</v>
      </c>
      <c r="E56" s="312">
        <v>0</v>
      </c>
      <c r="F56" s="157">
        <f t="shared" si="5"/>
        <v>2</v>
      </c>
      <c r="G56" s="11"/>
      <c r="H56" s="11"/>
    </row>
    <row r="57" spans="1:8" s="88" customFormat="1" ht="15" customHeight="1">
      <c r="A57" s="62"/>
      <c r="B57" s="62"/>
      <c r="C57" s="95"/>
      <c r="D57" s="95"/>
      <c r="E57" s="95"/>
      <c r="F57" s="114"/>
      <c r="G57" s="11"/>
      <c r="H57" s="11"/>
    </row>
    <row r="58" spans="1:8" s="88" customFormat="1" ht="15" customHeight="1">
      <c r="A58" s="62"/>
      <c r="B58" s="62"/>
      <c r="C58" s="95"/>
      <c r="D58" s="95"/>
      <c r="E58" s="95"/>
      <c r="F58" s="114"/>
      <c r="G58" s="11"/>
      <c r="H58" s="11"/>
    </row>
    <row r="59" spans="1:8" s="88" customFormat="1" ht="15" customHeight="1">
      <c r="A59" s="62"/>
      <c r="B59" s="62"/>
      <c r="C59" s="95"/>
      <c r="D59" s="95"/>
      <c r="E59" s="95"/>
      <c r="F59" s="114"/>
      <c r="G59" s="11"/>
      <c r="H59" s="11"/>
    </row>
    <row r="60" spans="1:8" s="88" customFormat="1" ht="15" customHeight="1">
      <c r="A60" s="62"/>
      <c r="B60" s="62"/>
      <c r="C60" s="95"/>
      <c r="D60" s="95"/>
      <c r="E60" s="95"/>
      <c r="F60" s="114"/>
      <c r="G60" s="11"/>
      <c r="H60" s="11"/>
    </row>
    <row r="61" spans="1:8" s="88" customFormat="1" ht="15" customHeight="1">
      <c r="A61" s="62"/>
      <c r="B61" s="62"/>
      <c r="C61" s="95"/>
      <c r="D61" s="95"/>
      <c r="E61" s="95"/>
      <c r="F61" s="114"/>
      <c r="G61" s="11"/>
      <c r="H61" s="11"/>
    </row>
    <row r="62" spans="1:8" s="88" customFormat="1" ht="15" customHeight="1">
      <c r="A62" s="62"/>
      <c r="B62" s="62"/>
      <c r="C62" s="95"/>
      <c r="D62" s="95"/>
      <c r="E62" s="95"/>
      <c r="F62" s="114"/>
      <c r="G62" s="11"/>
      <c r="H62" s="11"/>
    </row>
    <row r="63" spans="1:8" s="88" customFormat="1" ht="15" customHeight="1">
      <c r="A63" s="62"/>
      <c r="B63" s="62"/>
      <c r="C63" s="95"/>
      <c r="D63" s="95"/>
      <c r="E63" s="95"/>
      <c r="F63" s="114"/>
      <c r="G63" s="11"/>
      <c r="H63" s="11"/>
    </row>
    <row r="64" spans="1:8" s="88" customFormat="1" ht="15" customHeight="1">
      <c r="A64" s="62"/>
      <c r="B64" s="62"/>
      <c r="C64" s="95"/>
      <c r="D64" s="95"/>
      <c r="E64" s="95"/>
      <c r="F64" s="114"/>
      <c r="G64" s="11"/>
      <c r="H64" s="11"/>
    </row>
    <row r="65" spans="1:8" s="88" customFormat="1" ht="15" customHeight="1">
      <c r="A65" s="62"/>
      <c r="B65" s="62"/>
      <c r="C65" s="95"/>
      <c r="D65" s="95"/>
      <c r="E65" s="95"/>
      <c r="F65" s="114"/>
      <c r="G65" s="11"/>
      <c r="H65" s="11"/>
    </row>
    <row r="66" spans="1:8" s="88" customFormat="1" ht="15" customHeight="1">
      <c r="A66" s="62"/>
      <c r="B66" s="62"/>
      <c r="C66" s="95"/>
      <c r="D66" s="95"/>
      <c r="E66" s="95"/>
      <c r="F66" s="114"/>
      <c r="G66" s="11"/>
      <c r="H66" s="11"/>
    </row>
    <row r="67" spans="1:8" s="88" customFormat="1" ht="15" customHeight="1">
      <c r="A67" s="62"/>
      <c r="B67" s="62"/>
      <c r="C67" s="95"/>
      <c r="D67" s="95"/>
      <c r="E67" s="95"/>
      <c r="F67" s="114"/>
      <c r="G67" s="11"/>
      <c r="H67" s="11"/>
    </row>
    <row r="68" spans="1:8" s="88" customFormat="1" ht="15" customHeight="1">
      <c r="A68" s="62"/>
      <c r="B68" s="62"/>
      <c r="C68" s="95"/>
      <c r="D68" s="95"/>
      <c r="E68" s="95"/>
      <c r="F68" s="114"/>
      <c r="G68" s="11"/>
      <c r="H68" s="11"/>
    </row>
    <row r="69" spans="1:8" s="88" customFormat="1" ht="15" customHeight="1">
      <c r="A69" s="62"/>
      <c r="B69" s="62"/>
      <c r="C69" s="95"/>
      <c r="D69" s="95"/>
      <c r="E69" s="95"/>
      <c r="F69" s="114"/>
      <c r="G69" s="11"/>
      <c r="H69"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33"/>
  <sheetViews>
    <sheetView zoomScaleNormal="100" workbookViewId="0">
      <pane ySplit="8" topLeftCell="A48" activePane="bottomLeft" state="frozen"/>
      <selection pane="bottomLeft" activeCell="B23" sqref="B23"/>
    </sheetView>
  </sheetViews>
  <sheetFormatPr baseColWidth="10" defaultColWidth="8.42578125" defaultRowHeight="12.75"/>
  <cols>
    <col min="1" max="1" width="27.7109375" style="77" customWidth="1"/>
    <col min="2" max="4" width="11.85546875" style="67" customWidth="1"/>
    <col min="5" max="5" width="9.5703125" style="11" customWidth="1"/>
    <col min="6" max="16384" width="8.42578125" style="2"/>
  </cols>
  <sheetData>
    <row r="1" spans="1:13" ht="15.75" customHeight="1">
      <c r="A1" s="343" t="s">
        <v>33</v>
      </c>
      <c r="B1" s="344"/>
      <c r="C1" s="365"/>
      <c r="D1" s="365"/>
      <c r="E1" s="1"/>
      <c r="G1" s="346" t="s">
        <v>102</v>
      </c>
      <c r="H1" s="346"/>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60" t="s">
        <v>3652</v>
      </c>
      <c r="B6" s="361"/>
      <c r="C6" s="9"/>
      <c r="D6" s="9"/>
    </row>
    <row r="7" spans="1:13" s="67" customFormat="1" ht="21.95" customHeight="1">
      <c r="A7" s="362"/>
      <c r="B7" s="364"/>
      <c r="C7" s="364"/>
      <c r="D7" s="364"/>
      <c r="E7" s="130"/>
    </row>
    <row r="8" spans="1:13" s="67" customFormat="1" ht="21.95" customHeight="1">
      <c r="A8" s="367"/>
      <c r="B8" s="45" t="s">
        <v>35</v>
      </c>
      <c r="C8" s="45" t="s">
        <v>36</v>
      </c>
      <c r="D8" s="45" t="s">
        <v>37</v>
      </c>
      <c r="E8" s="45" t="s">
        <v>38</v>
      </c>
    </row>
    <row r="9" spans="1:13" s="34" customFormat="1" ht="27" customHeight="1">
      <c r="A9" s="72" t="s">
        <v>38</v>
      </c>
      <c r="B9" s="134">
        <f>SUM(B10:B21)</f>
        <v>2005</v>
      </c>
      <c r="C9" s="134">
        <f>SUM(C10:C21)</f>
        <v>18</v>
      </c>
      <c r="D9" s="134">
        <f>SUM(D10:D21)</f>
        <v>3</v>
      </c>
      <c r="E9" s="134">
        <f>SUM(E10:E21)</f>
        <v>2026</v>
      </c>
      <c r="F9" s="33"/>
      <c r="G9" s="33"/>
      <c r="H9" s="33"/>
      <c r="I9" s="33"/>
      <c r="J9" s="33"/>
      <c r="K9" s="33"/>
      <c r="L9" s="33"/>
      <c r="M9" s="33"/>
    </row>
    <row r="10" spans="1:13" ht="15" customHeight="1">
      <c r="A10" s="73" t="s">
        <v>3247</v>
      </c>
      <c r="B10" s="135">
        <v>24</v>
      </c>
      <c r="C10" s="135">
        <v>1</v>
      </c>
      <c r="D10" s="135">
        <v>0</v>
      </c>
      <c r="E10" s="114">
        <f>SUM(B10:D10)</f>
        <v>25</v>
      </c>
      <c r="G10" s="235"/>
      <c r="H10" s="35"/>
      <c r="I10" s="35"/>
      <c r="J10" s="35"/>
      <c r="K10" s="35"/>
      <c r="L10" s="35"/>
      <c r="M10" s="35"/>
    </row>
    <row r="11" spans="1:13" ht="15" customHeight="1">
      <c r="A11" s="73" t="s">
        <v>3248</v>
      </c>
      <c r="B11" s="135">
        <v>136</v>
      </c>
      <c r="C11" s="135">
        <v>0</v>
      </c>
      <c r="D11" s="135">
        <v>1</v>
      </c>
      <c r="E11" s="114">
        <f>SUM(B11:D11)</f>
        <v>137</v>
      </c>
      <c r="G11" s="235"/>
      <c r="H11" s="35"/>
      <c r="I11" s="35"/>
      <c r="J11" s="35"/>
      <c r="K11" s="35"/>
      <c r="L11" s="35"/>
      <c r="M11" s="35"/>
    </row>
    <row r="12" spans="1:13" ht="15" customHeight="1">
      <c r="A12" s="73" t="s">
        <v>3249</v>
      </c>
      <c r="B12" s="135">
        <v>159</v>
      </c>
      <c r="C12" s="135">
        <v>0</v>
      </c>
      <c r="D12" s="135">
        <v>0</v>
      </c>
      <c r="E12" s="114">
        <f t="shared" ref="E12:E20" si="0">SUM(B12:D12)</f>
        <v>159</v>
      </c>
      <c r="G12" s="235"/>
      <c r="H12" s="35"/>
      <c r="I12" s="35"/>
      <c r="J12" s="35"/>
      <c r="K12" s="35"/>
      <c r="L12" s="35"/>
      <c r="M12" s="35"/>
    </row>
    <row r="13" spans="1:13" ht="15" customHeight="1">
      <c r="A13" s="73" t="s">
        <v>3250</v>
      </c>
      <c r="B13" s="135">
        <v>217</v>
      </c>
      <c r="C13" s="135">
        <v>2</v>
      </c>
      <c r="D13" s="135">
        <v>0</v>
      </c>
      <c r="E13" s="114">
        <f t="shared" si="0"/>
        <v>219</v>
      </c>
      <c r="G13" s="235"/>
      <c r="H13" s="35"/>
      <c r="I13" s="35"/>
      <c r="J13" s="35"/>
      <c r="K13" s="35"/>
      <c r="L13" s="35"/>
      <c r="M13" s="35"/>
    </row>
    <row r="14" spans="1:13" ht="15" customHeight="1">
      <c r="A14" s="73" t="s">
        <v>3251</v>
      </c>
      <c r="B14" s="135">
        <v>265</v>
      </c>
      <c r="C14" s="135">
        <v>1</v>
      </c>
      <c r="D14" s="135">
        <v>0</v>
      </c>
      <c r="E14" s="114">
        <f t="shared" si="0"/>
        <v>266</v>
      </c>
      <c r="G14" s="235"/>
      <c r="H14" s="35"/>
      <c r="I14" s="35"/>
      <c r="J14" s="35"/>
      <c r="K14" s="35"/>
      <c r="L14" s="35"/>
      <c r="M14" s="35"/>
    </row>
    <row r="15" spans="1:13" ht="15" customHeight="1">
      <c r="A15" s="73" t="s">
        <v>3252</v>
      </c>
      <c r="B15" s="135">
        <v>294</v>
      </c>
      <c r="C15" s="135">
        <v>3</v>
      </c>
      <c r="D15" s="135">
        <v>0</v>
      </c>
      <c r="E15" s="114">
        <f t="shared" si="0"/>
        <v>297</v>
      </c>
      <c r="G15" s="235"/>
      <c r="H15" s="35"/>
      <c r="I15" s="35"/>
      <c r="J15" s="35"/>
      <c r="K15" s="35"/>
      <c r="L15" s="35"/>
      <c r="M15" s="35"/>
    </row>
    <row r="16" spans="1:13" ht="15" customHeight="1">
      <c r="A16" s="73" t="s">
        <v>3253</v>
      </c>
      <c r="B16" s="135">
        <v>313</v>
      </c>
      <c r="C16" s="135">
        <v>2</v>
      </c>
      <c r="D16" s="135">
        <v>1</v>
      </c>
      <c r="E16" s="114">
        <f t="shared" si="0"/>
        <v>316</v>
      </c>
      <c r="G16" s="235"/>
      <c r="H16" s="35"/>
      <c r="I16" s="35"/>
      <c r="J16" s="35"/>
      <c r="K16" s="35"/>
      <c r="L16" s="35"/>
      <c r="M16" s="35"/>
    </row>
    <row r="17" spans="1:13" ht="15" customHeight="1">
      <c r="A17" s="73" t="s">
        <v>3254</v>
      </c>
      <c r="B17" s="135">
        <v>279</v>
      </c>
      <c r="C17" s="135">
        <v>3</v>
      </c>
      <c r="D17" s="135">
        <v>0</v>
      </c>
      <c r="E17" s="114">
        <f t="shared" si="0"/>
        <v>282</v>
      </c>
      <c r="G17" s="235"/>
      <c r="H17" s="35"/>
      <c r="I17" s="35"/>
      <c r="J17" s="35"/>
      <c r="K17" s="35"/>
      <c r="L17" s="35"/>
      <c r="M17" s="35"/>
    </row>
    <row r="18" spans="1:13" ht="15" customHeight="1">
      <c r="A18" s="73" t="s">
        <v>3255</v>
      </c>
      <c r="B18" s="135">
        <v>206</v>
      </c>
      <c r="C18" s="135">
        <v>6</v>
      </c>
      <c r="D18" s="135">
        <v>1</v>
      </c>
      <c r="E18" s="114">
        <f t="shared" si="0"/>
        <v>213</v>
      </c>
      <c r="G18" s="235"/>
      <c r="H18" s="35"/>
      <c r="I18" s="35"/>
      <c r="J18" s="35"/>
      <c r="K18" s="35"/>
      <c r="L18" s="35"/>
      <c r="M18" s="35"/>
    </row>
    <row r="19" spans="1:13" ht="15" customHeight="1">
      <c r="A19" s="73" t="s">
        <v>3256</v>
      </c>
      <c r="B19" s="135">
        <v>102</v>
      </c>
      <c r="C19" s="135">
        <v>0</v>
      </c>
      <c r="D19" s="135">
        <v>0</v>
      </c>
      <c r="E19" s="114">
        <f t="shared" si="0"/>
        <v>102</v>
      </c>
      <c r="G19" s="235"/>
      <c r="H19" s="35"/>
      <c r="I19" s="35"/>
      <c r="J19" s="35"/>
      <c r="K19" s="35"/>
      <c r="L19" s="35"/>
      <c r="M19" s="35"/>
    </row>
    <row r="20" spans="1:13" ht="15" customHeight="1">
      <c r="A20" s="73" t="s">
        <v>3428</v>
      </c>
      <c r="B20" s="135">
        <v>10</v>
      </c>
      <c r="C20" s="135">
        <v>0</v>
      </c>
      <c r="D20" s="135">
        <v>0</v>
      </c>
      <c r="E20" s="114">
        <f t="shared" si="0"/>
        <v>10</v>
      </c>
      <c r="G20" s="235"/>
      <c r="H20" s="35"/>
      <c r="I20" s="35"/>
      <c r="J20" s="35"/>
      <c r="K20" s="35"/>
      <c r="L20" s="35"/>
      <c r="M20" s="35"/>
    </row>
    <row r="21" spans="1:13" ht="15" customHeight="1">
      <c r="A21" s="73"/>
      <c r="B21" s="315"/>
      <c r="C21" s="135"/>
      <c r="D21" s="135"/>
      <c r="E21" s="114"/>
      <c r="G21" s="236"/>
      <c r="H21" s="35"/>
      <c r="I21" s="35"/>
      <c r="J21" s="35"/>
      <c r="K21" s="35"/>
      <c r="L21" s="35"/>
      <c r="M21" s="35"/>
    </row>
    <row r="22" spans="1:13" s="34" customFormat="1" ht="12" customHeight="1">
      <c r="A22" s="74"/>
      <c r="B22" s="136"/>
      <c r="C22" s="136"/>
      <c r="D22" s="136"/>
      <c r="E22" s="114"/>
      <c r="G22" s="237"/>
      <c r="H22" s="35"/>
      <c r="I22" s="35"/>
      <c r="J22" s="35"/>
      <c r="K22" s="35"/>
      <c r="L22" s="35"/>
      <c r="M22" s="35"/>
    </row>
    <row r="23" spans="1:13" ht="15" customHeight="1">
      <c r="A23" s="75" t="s">
        <v>51</v>
      </c>
      <c r="B23" s="135">
        <f>SUM(B24:B34)</f>
        <v>1433</v>
      </c>
      <c r="C23" s="135">
        <f>SUM(C24:C34)</f>
        <v>18</v>
      </c>
      <c r="D23" s="135">
        <f>SUM(D24:D34)</f>
        <v>2</v>
      </c>
      <c r="E23" s="134">
        <f>SUM(E24:E35)</f>
        <v>1453</v>
      </c>
      <c r="G23" s="35"/>
      <c r="H23" s="35"/>
      <c r="I23" s="35"/>
      <c r="J23" s="35"/>
      <c r="K23" s="35"/>
      <c r="L23" s="35"/>
      <c r="M23" s="35"/>
    </row>
    <row r="24" spans="1:13" ht="15" customHeight="1">
      <c r="A24" s="73" t="s">
        <v>3247</v>
      </c>
      <c r="B24" s="135">
        <v>20</v>
      </c>
      <c r="C24" s="135">
        <v>1</v>
      </c>
      <c r="D24" s="135">
        <v>0</v>
      </c>
      <c r="E24" s="114">
        <f t="shared" ref="E24:E34" si="1">SUM(B24:D24)</f>
        <v>21</v>
      </c>
      <c r="G24" s="235"/>
      <c r="H24" s="35"/>
      <c r="I24" s="35"/>
      <c r="J24" s="35"/>
      <c r="K24" s="35"/>
      <c r="L24" s="35"/>
      <c r="M24" s="35"/>
    </row>
    <row r="25" spans="1:13" ht="15" customHeight="1">
      <c r="A25" s="73" t="s">
        <v>3248</v>
      </c>
      <c r="B25" s="135">
        <v>109</v>
      </c>
      <c r="C25" s="135">
        <v>0</v>
      </c>
      <c r="D25" s="135">
        <v>1</v>
      </c>
      <c r="E25" s="114">
        <f t="shared" si="1"/>
        <v>110</v>
      </c>
      <c r="G25" s="235"/>
      <c r="H25" s="35"/>
      <c r="I25" s="35"/>
      <c r="J25" s="35"/>
      <c r="K25" s="35"/>
      <c r="L25" s="35"/>
      <c r="M25" s="35"/>
    </row>
    <row r="26" spans="1:13" ht="15" customHeight="1">
      <c r="A26" s="73" t="s">
        <v>3249</v>
      </c>
      <c r="B26" s="135">
        <v>122</v>
      </c>
      <c r="C26" s="135">
        <v>0</v>
      </c>
      <c r="D26" s="135">
        <v>0</v>
      </c>
      <c r="E26" s="114">
        <f t="shared" si="1"/>
        <v>122</v>
      </c>
      <c r="G26" s="235"/>
      <c r="H26" s="35"/>
      <c r="I26" s="35"/>
      <c r="J26" s="35"/>
      <c r="K26" s="35"/>
      <c r="L26" s="35"/>
      <c r="M26" s="35"/>
    </row>
    <row r="27" spans="1:13" ht="15" customHeight="1">
      <c r="A27" s="73" t="s">
        <v>3250</v>
      </c>
      <c r="B27" s="135">
        <v>164</v>
      </c>
      <c r="C27" s="135">
        <v>2</v>
      </c>
      <c r="D27" s="135">
        <v>0</v>
      </c>
      <c r="E27" s="114">
        <f t="shared" si="1"/>
        <v>166</v>
      </c>
      <c r="G27" s="235"/>
      <c r="H27" s="35"/>
      <c r="I27" s="35"/>
      <c r="J27" s="35"/>
      <c r="K27" s="35"/>
      <c r="L27" s="35"/>
      <c r="M27" s="35"/>
    </row>
    <row r="28" spans="1:13" ht="15" customHeight="1">
      <c r="A28" s="73" t="s">
        <v>3251</v>
      </c>
      <c r="B28" s="135">
        <v>192</v>
      </c>
      <c r="C28" s="135">
        <v>1</v>
      </c>
      <c r="D28" s="135">
        <v>0</v>
      </c>
      <c r="E28" s="114">
        <f t="shared" si="1"/>
        <v>193</v>
      </c>
      <c r="G28" s="235"/>
      <c r="H28" s="35"/>
      <c r="I28" s="35"/>
      <c r="J28" s="35"/>
      <c r="K28" s="35"/>
      <c r="L28" s="35"/>
      <c r="M28" s="35"/>
    </row>
    <row r="29" spans="1:13" ht="15" customHeight="1">
      <c r="A29" s="73" t="s">
        <v>3252</v>
      </c>
      <c r="B29" s="135">
        <v>206</v>
      </c>
      <c r="C29" s="135">
        <v>3</v>
      </c>
      <c r="D29" s="135">
        <v>0</v>
      </c>
      <c r="E29" s="114">
        <f t="shared" si="1"/>
        <v>209</v>
      </c>
      <c r="G29" s="235"/>
      <c r="H29" s="35"/>
      <c r="I29" s="35"/>
      <c r="J29" s="35"/>
      <c r="K29" s="35"/>
      <c r="L29" s="35"/>
      <c r="M29" s="35"/>
    </row>
    <row r="30" spans="1:13" ht="15" customHeight="1">
      <c r="A30" s="73" t="s">
        <v>3253</v>
      </c>
      <c r="B30" s="135">
        <v>211</v>
      </c>
      <c r="C30" s="135">
        <v>2</v>
      </c>
      <c r="D30" s="135">
        <v>0</v>
      </c>
      <c r="E30" s="114">
        <f t="shared" si="1"/>
        <v>213</v>
      </c>
      <c r="G30" s="235"/>
      <c r="H30" s="35"/>
      <c r="I30" s="35"/>
      <c r="J30" s="35"/>
      <c r="K30" s="35"/>
      <c r="L30" s="35"/>
      <c r="M30" s="35"/>
    </row>
    <row r="31" spans="1:13" ht="15" customHeight="1">
      <c r="A31" s="73" t="s">
        <v>3254</v>
      </c>
      <c r="B31" s="135">
        <v>191</v>
      </c>
      <c r="C31" s="135">
        <v>3</v>
      </c>
      <c r="D31" s="135">
        <v>0</v>
      </c>
      <c r="E31" s="114">
        <f t="shared" si="1"/>
        <v>194</v>
      </c>
      <c r="G31" s="235"/>
      <c r="H31" s="35"/>
      <c r="I31" s="35"/>
      <c r="J31" s="35"/>
      <c r="K31" s="35"/>
      <c r="L31" s="35"/>
      <c r="M31" s="35"/>
    </row>
    <row r="32" spans="1:13" ht="15" customHeight="1">
      <c r="A32" s="73" t="s">
        <v>3255</v>
      </c>
      <c r="B32" s="135">
        <v>147</v>
      </c>
      <c r="C32" s="135">
        <v>6</v>
      </c>
      <c r="D32" s="135">
        <v>1</v>
      </c>
      <c r="E32" s="114">
        <f t="shared" si="1"/>
        <v>154</v>
      </c>
      <c r="G32" s="235"/>
      <c r="H32" s="35"/>
      <c r="I32" s="35"/>
      <c r="J32" s="35"/>
      <c r="K32" s="35"/>
      <c r="L32" s="35"/>
      <c r="M32" s="35"/>
    </row>
    <row r="33" spans="1:13" ht="15" customHeight="1">
      <c r="A33" s="73" t="s">
        <v>3256</v>
      </c>
      <c r="B33" s="135">
        <v>64</v>
      </c>
      <c r="C33" s="135">
        <v>0</v>
      </c>
      <c r="D33" s="135">
        <v>0</v>
      </c>
      <c r="E33" s="114">
        <f t="shared" si="1"/>
        <v>64</v>
      </c>
      <c r="G33" s="235"/>
      <c r="H33" s="35"/>
      <c r="I33" s="35"/>
      <c r="J33" s="35"/>
      <c r="K33" s="35"/>
      <c r="L33" s="35"/>
      <c r="M33" s="35"/>
    </row>
    <row r="34" spans="1:13" ht="15" customHeight="1">
      <c r="A34" s="73" t="s">
        <v>3428</v>
      </c>
      <c r="B34" s="135">
        <v>7</v>
      </c>
      <c r="C34" s="135">
        <v>0</v>
      </c>
      <c r="D34" s="135">
        <v>0</v>
      </c>
      <c r="E34" s="114">
        <f t="shared" si="1"/>
        <v>7</v>
      </c>
      <c r="G34" s="235"/>
      <c r="H34" s="35"/>
      <c r="I34" s="35"/>
      <c r="J34" s="35"/>
      <c r="K34" s="35"/>
      <c r="L34" s="35"/>
      <c r="M34" s="35"/>
    </row>
    <row r="35" spans="1:13" ht="15" customHeight="1">
      <c r="A35" s="73"/>
      <c r="B35" s="135"/>
      <c r="C35" s="135"/>
      <c r="D35" s="135"/>
      <c r="E35" s="114"/>
      <c r="F35" s="33"/>
      <c r="G35" s="238"/>
      <c r="H35" s="238"/>
      <c r="I35" s="238"/>
      <c r="J35" s="238"/>
      <c r="K35" s="33"/>
      <c r="L35" s="33"/>
      <c r="M35" s="33"/>
    </row>
    <row r="36" spans="1:13" ht="15" customHeight="1">
      <c r="A36" s="73"/>
      <c r="B36" s="135"/>
      <c r="C36" s="135"/>
      <c r="D36" s="135"/>
      <c r="E36" s="114"/>
      <c r="G36" s="238"/>
      <c r="H36" s="238"/>
      <c r="I36" s="238"/>
      <c r="J36" s="238"/>
      <c r="K36" s="35"/>
      <c r="L36" s="35"/>
      <c r="M36" s="35"/>
    </row>
    <row r="37" spans="1:13" ht="15" customHeight="1">
      <c r="A37" s="75" t="s">
        <v>52</v>
      </c>
      <c r="B37" s="135">
        <f>SUM(B38:B48)</f>
        <v>572</v>
      </c>
      <c r="C37" s="135">
        <f>SUM(C38:C48)</f>
        <v>0</v>
      </c>
      <c r="D37" s="135">
        <f>SUM(D38:D48)</f>
        <v>1</v>
      </c>
      <c r="E37" s="134">
        <f>SUM(E38:E49)</f>
        <v>573</v>
      </c>
      <c r="G37" s="35"/>
      <c r="H37" s="35"/>
      <c r="I37" s="35"/>
      <c r="J37" s="35"/>
      <c r="K37" s="35"/>
      <c r="L37" s="35"/>
      <c r="M37" s="35"/>
    </row>
    <row r="38" spans="1:13" ht="15" customHeight="1">
      <c r="A38" s="73" t="s">
        <v>3247</v>
      </c>
      <c r="B38" s="135">
        <f>B10-B24</f>
        <v>4</v>
      </c>
      <c r="C38" s="135">
        <f t="shared" ref="C38:E38" si="2">C10-C24</f>
        <v>0</v>
      </c>
      <c r="D38" s="135">
        <f t="shared" si="2"/>
        <v>0</v>
      </c>
      <c r="E38" s="114">
        <f t="shared" si="2"/>
        <v>4</v>
      </c>
      <c r="G38" s="35"/>
      <c r="H38" s="35"/>
      <c r="I38" s="35"/>
      <c r="J38" s="35"/>
      <c r="K38" s="35"/>
      <c r="L38" s="35"/>
      <c r="M38" s="35"/>
    </row>
    <row r="39" spans="1:13" ht="15" customHeight="1">
      <c r="A39" s="73" t="s">
        <v>3248</v>
      </c>
      <c r="B39" s="135">
        <f t="shared" ref="B39:E48" si="3">B11-B25</f>
        <v>27</v>
      </c>
      <c r="C39" s="135">
        <f t="shared" si="3"/>
        <v>0</v>
      </c>
      <c r="D39" s="135">
        <f t="shared" si="3"/>
        <v>0</v>
      </c>
      <c r="E39" s="114">
        <f t="shared" si="3"/>
        <v>27</v>
      </c>
      <c r="G39" s="35"/>
      <c r="H39" s="35"/>
      <c r="I39" s="35"/>
      <c r="J39" s="35"/>
      <c r="K39" s="35"/>
      <c r="L39" s="35"/>
      <c r="M39" s="35"/>
    </row>
    <row r="40" spans="1:13" ht="15" customHeight="1">
      <c r="A40" s="73" t="s">
        <v>3249</v>
      </c>
      <c r="B40" s="135">
        <f t="shared" si="3"/>
        <v>37</v>
      </c>
      <c r="C40" s="135">
        <f t="shared" si="3"/>
        <v>0</v>
      </c>
      <c r="D40" s="135">
        <f t="shared" si="3"/>
        <v>0</v>
      </c>
      <c r="E40" s="114">
        <f t="shared" si="3"/>
        <v>37</v>
      </c>
      <c r="G40" s="35"/>
      <c r="H40" s="35"/>
      <c r="I40" s="35"/>
      <c r="J40" s="35"/>
      <c r="K40" s="35"/>
      <c r="L40" s="35"/>
      <c r="M40" s="35"/>
    </row>
    <row r="41" spans="1:13" ht="15" customHeight="1">
      <c r="A41" s="73" t="s">
        <v>3250</v>
      </c>
      <c r="B41" s="135">
        <f t="shared" si="3"/>
        <v>53</v>
      </c>
      <c r="C41" s="135">
        <f t="shared" si="3"/>
        <v>0</v>
      </c>
      <c r="D41" s="135">
        <f t="shared" si="3"/>
        <v>0</v>
      </c>
      <c r="E41" s="114">
        <f t="shared" si="3"/>
        <v>53</v>
      </c>
      <c r="G41" s="35"/>
      <c r="H41" s="35"/>
      <c r="I41" s="35"/>
      <c r="J41" s="35"/>
      <c r="K41" s="35"/>
      <c r="L41" s="35"/>
      <c r="M41" s="35"/>
    </row>
    <row r="42" spans="1:13" s="34" customFormat="1" ht="15" customHeight="1">
      <c r="A42" s="73" t="s">
        <v>3251</v>
      </c>
      <c r="B42" s="135">
        <f t="shared" si="3"/>
        <v>73</v>
      </c>
      <c r="C42" s="135">
        <f t="shared" si="3"/>
        <v>0</v>
      </c>
      <c r="D42" s="135">
        <f t="shared" si="3"/>
        <v>0</v>
      </c>
      <c r="E42" s="114">
        <f t="shared" si="3"/>
        <v>73</v>
      </c>
      <c r="F42" s="2"/>
      <c r="G42" s="35"/>
      <c r="H42" s="35"/>
      <c r="I42" s="35"/>
      <c r="J42" s="35"/>
      <c r="K42" s="35"/>
      <c r="L42" s="35"/>
      <c r="M42" s="35"/>
    </row>
    <row r="43" spans="1:13" ht="15" customHeight="1">
      <c r="A43" s="73" t="s">
        <v>3252</v>
      </c>
      <c r="B43" s="135">
        <f t="shared" si="3"/>
        <v>88</v>
      </c>
      <c r="C43" s="135">
        <f t="shared" si="3"/>
        <v>0</v>
      </c>
      <c r="D43" s="135">
        <f t="shared" si="3"/>
        <v>0</v>
      </c>
      <c r="E43" s="114">
        <f t="shared" si="3"/>
        <v>88</v>
      </c>
      <c r="G43" s="35"/>
      <c r="H43" s="35"/>
      <c r="I43" s="35"/>
      <c r="J43" s="35"/>
      <c r="K43" s="35"/>
      <c r="L43" s="35"/>
      <c r="M43" s="35"/>
    </row>
    <row r="44" spans="1:13" s="34" customFormat="1" ht="15" customHeight="1">
      <c r="A44" s="73" t="s">
        <v>3253</v>
      </c>
      <c r="B44" s="135">
        <f t="shared" si="3"/>
        <v>102</v>
      </c>
      <c r="C44" s="135">
        <f t="shared" si="3"/>
        <v>0</v>
      </c>
      <c r="D44" s="135">
        <f t="shared" si="3"/>
        <v>1</v>
      </c>
      <c r="E44" s="114">
        <f t="shared" si="3"/>
        <v>103</v>
      </c>
      <c r="G44" s="35"/>
      <c r="H44" s="35"/>
      <c r="I44" s="35"/>
      <c r="J44" s="35"/>
      <c r="K44" s="35"/>
      <c r="L44" s="35"/>
      <c r="M44" s="35"/>
    </row>
    <row r="45" spans="1:13" ht="15" customHeight="1">
      <c r="A45" s="73" t="s">
        <v>3254</v>
      </c>
      <c r="B45" s="135">
        <f t="shared" si="3"/>
        <v>88</v>
      </c>
      <c r="C45" s="135">
        <f t="shared" si="3"/>
        <v>0</v>
      </c>
      <c r="D45" s="135">
        <f t="shared" si="3"/>
        <v>0</v>
      </c>
      <c r="E45" s="114">
        <f t="shared" si="3"/>
        <v>88</v>
      </c>
      <c r="G45" s="35"/>
      <c r="H45" s="35"/>
      <c r="I45" s="35"/>
      <c r="J45" s="35"/>
      <c r="K45" s="35"/>
      <c r="L45" s="35"/>
      <c r="M45" s="35"/>
    </row>
    <row r="46" spans="1:13" s="34" customFormat="1" ht="15" customHeight="1">
      <c r="A46" s="73" t="s">
        <v>3255</v>
      </c>
      <c r="B46" s="135">
        <f t="shared" si="3"/>
        <v>59</v>
      </c>
      <c r="C46" s="135">
        <f t="shared" si="3"/>
        <v>0</v>
      </c>
      <c r="D46" s="135">
        <f t="shared" si="3"/>
        <v>0</v>
      </c>
      <c r="E46" s="114">
        <f t="shared" si="3"/>
        <v>59</v>
      </c>
      <c r="G46" s="35"/>
      <c r="H46" s="35"/>
      <c r="I46" s="35"/>
      <c r="J46" s="35"/>
      <c r="K46" s="35"/>
      <c r="L46" s="35"/>
      <c r="M46" s="35"/>
    </row>
    <row r="47" spans="1:13" ht="15" customHeight="1">
      <c r="A47" s="73" t="s">
        <v>3256</v>
      </c>
      <c r="B47" s="135">
        <f t="shared" si="3"/>
        <v>38</v>
      </c>
      <c r="C47" s="135">
        <f t="shared" si="3"/>
        <v>0</v>
      </c>
      <c r="D47" s="135">
        <f t="shared" si="3"/>
        <v>0</v>
      </c>
      <c r="E47" s="114">
        <f t="shared" si="3"/>
        <v>38</v>
      </c>
      <c r="G47" s="35"/>
      <c r="H47" s="35"/>
      <c r="I47" s="35"/>
      <c r="J47" s="35"/>
      <c r="K47" s="35"/>
      <c r="L47" s="35"/>
      <c r="M47" s="35"/>
    </row>
    <row r="48" spans="1:13" ht="15" customHeight="1">
      <c r="A48" s="73" t="s">
        <v>3428</v>
      </c>
      <c r="B48" s="135">
        <f t="shared" si="3"/>
        <v>3</v>
      </c>
      <c r="C48" s="135">
        <f t="shared" si="3"/>
        <v>0</v>
      </c>
      <c r="D48" s="135">
        <f t="shared" si="3"/>
        <v>0</v>
      </c>
      <c r="E48" s="114">
        <f t="shared" si="3"/>
        <v>3</v>
      </c>
      <c r="F48" s="34"/>
      <c r="G48" s="35"/>
      <c r="H48" s="35"/>
      <c r="I48" s="35"/>
      <c r="J48" s="35"/>
      <c r="K48" s="35"/>
      <c r="L48" s="35"/>
      <c r="M48" s="35"/>
    </row>
    <row r="49" spans="1:13" s="34" customFormat="1" ht="15" customHeight="1">
      <c r="A49" s="73"/>
      <c r="B49" s="135"/>
      <c r="C49" s="135"/>
      <c r="D49" s="135"/>
      <c r="E49" s="114"/>
      <c r="G49" s="35"/>
      <c r="H49" s="35"/>
      <c r="I49" s="35"/>
      <c r="J49" s="35"/>
      <c r="K49" s="35"/>
      <c r="L49" s="35"/>
      <c r="M49" s="35"/>
    </row>
    <row r="50" spans="1:13" ht="15" customHeight="1">
      <c r="A50" s="73"/>
      <c r="B50" s="135"/>
      <c r="C50" s="135"/>
      <c r="D50" s="135"/>
      <c r="E50" s="114"/>
      <c r="G50" s="35"/>
      <c r="H50" s="35"/>
      <c r="I50" s="35"/>
      <c r="J50" s="35"/>
      <c r="K50" s="35"/>
      <c r="L50" s="35"/>
      <c r="M50" s="35"/>
    </row>
    <row r="51" spans="1:13" ht="11.25" customHeight="1">
      <c r="A51" s="76"/>
      <c r="B51" s="221"/>
      <c r="C51" s="221"/>
      <c r="D51" s="221"/>
      <c r="E51" s="76"/>
    </row>
    <row r="52" spans="1:13" ht="4.5" customHeight="1">
      <c r="E52" s="67"/>
      <c r="F52" s="11"/>
    </row>
    <row r="53" spans="1:13" ht="21" customHeight="1">
      <c r="A53" s="366"/>
      <c r="B53" s="366"/>
      <c r="C53" s="366"/>
      <c r="D53" s="366"/>
      <c r="E53" s="366"/>
      <c r="F53" s="36"/>
    </row>
    <row r="54" spans="1:13">
      <c r="E54" s="114"/>
    </row>
    <row r="55" spans="1:13">
      <c r="E55" s="114"/>
    </row>
    <row r="56" spans="1:13">
      <c r="E56" s="114"/>
    </row>
    <row r="57" spans="1:13">
      <c r="E57" s="114"/>
    </row>
    <row r="58" spans="1:13">
      <c r="E58" s="114"/>
    </row>
    <row r="59" spans="1:13">
      <c r="E59" s="114"/>
    </row>
    <row r="60" spans="1:13">
      <c r="E60" s="114"/>
    </row>
    <row r="61" spans="1:13">
      <c r="E61" s="114"/>
    </row>
    <row r="62" spans="1:13">
      <c r="E62" s="114"/>
    </row>
    <row r="63" spans="1:13">
      <c r="E63" s="114"/>
    </row>
    <row r="64" spans="1:13">
      <c r="E64" s="114"/>
    </row>
    <row r="65" spans="5:5">
      <c r="E65" s="114"/>
    </row>
    <row r="66" spans="5:5">
      <c r="E66" s="114"/>
    </row>
    <row r="67" spans="5:5">
      <c r="E67" s="114"/>
    </row>
    <row r="68" spans="5:5">
      <c r="E68" s="114"/>
    </row>
    <row r="69" spans="5:5">
      <c r="E69" s="114"/>
    </row>
    <row r="70" spans="5:5">
      <c r="E70" s="114"/>
    </row>
    <row r="71" spans="5:5">
      <c r="E71" s="114"/>
    </row>
    <row r="72" spans="5:5">
      <c r="E72" s="114"/>
    </row>
    <row r="73" spans="5:5">
      <c r="E73" s="114"/>
    </row>
    <row r="74" spans="5:5">
      <c r="E74" s="114"/>
    </row>
    <row r="75" spans="5:5">
      <c r="E75" s="114"/>
    </row>
    <row r="76" spans="5:5">
      <c r="E76" s="114"/>
    </row>
    <row r="77" spans="5:5">
      <c r="E77" s="114"/>
    </row>
    <row r="78" spans="5:5">
      <c r="E78" s="114"/>
    </row>
    <row r="79" spans="5:5">
      <c r="E79" s="114"/>
    </row>
    <row r="80" spans="5:5">
      <c r="E80" s="114"/>
    </row>
    <row r="81" spans="5:5">
      <c r="E81" s="114"/>
    </row>
    <row r="82" spans="5:5">
      <c r="E82" s="114"/>
    </row>
    <row r="83" spans="5:5">
      <c r="E83" s="114"/>
    </row>
    <row r="84" spans="5:5">
      <c r="E84" s="114"/>
    </row>
    <row r="85" spans="5:5">
      <c r="E85" s="114"/>
    </row>
    <row r="86" spans="5:5">
      <c r="E86" s="114"/>
    </row>
    <row r="87" spans="5:5">
      <c r="E87" s="114"/>
    </row>
    <row r="88" spans="5:5">
      <c r="E88" s="128"/>
    </row>
    <row r="89" spans="5:5">
      <c r="E89" s="95"/>
    </row>
    <row r="90" spans="5:5">
      <c r="E90" s="95"/>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66"/>
    </row>
    <row r="102" spans="5:5">
      <c r="E102" s="66"/>
    </row>
    <row r="103" spans="5:5">
      <c r="E103" s="66"/>
    </row>
    <row r="104" spans="5:5">
      <c r="E104" s="66"/>
    </row>
    <row r="105" spans="5:5">
      <c r="E105" s="66"/>
    </row>
    <row r="106" spans="5:5">
      <c r="E106" s="66"/>
    </row>
    <row r="107" spans="5:5">
      <c r="E107" s="66"/>
    </row>
    <row r="108" spans="5:5">
      <c r="E108" s="66"/>
    </row>
    <row r="109" spans="5:5">
      <c r="E109" s="66"/>
    </row>
    <row r="110" spans="5:5">
      <c r="E110" s="66"/>
    </row>
    <row r="111" spans="5:5">
      <c r="E111" s="66"/>
    </row>
    <row r="112" spans="5:5">
      <c r="E112" s="66"/>
    </row>
    <row r="113" spans="5:5">
      <c r="E113" s="66"/>
    </row>
    <row r="114" spans="5:5">
      <c r="E114" s="66"/>
    </row>
    <row r="115" spans="5:5">
      <c r="E115" s="66"/>
    </row>
    <row r="116" spans="5:5">
      <c r="E116" s="66"/>
    </row>
    <row r="117" spans="5:5">
      <c r="E117" s="66"/>
    </row>
    <row r="118" spans="5:5">
      <c r="E118" s="66"/>
    </row>
    <row r="119" spans="5:5">
      <c r="E119" s="66"/>
    </row>
    <row r="120" spans="5:5">
      <c r="E120" s="66"/>
    </row>
    <row r="121" spans="5:5">
      <c r="E121" s="66"/>
    </row>
    <row r="122" spans="5:5">
      <c r="E122" s="66"/>
    </row>
    <row r="123" spans="5:5">
      <c r="E123" s="66"/>
    </row>
    <row r="124" spans="5:5">
      <c r="E124" s="66"/>
    </row>
    <row r="125" spans="5:5">
      <c r="E125" s="66"/>
    </row>
    <row r="126" spans="5:5">
      <c r="E126" s="66"/>
    </row>
    <row r="127" spans="5:5">
      <c r="E127" s="66"/>
    </row>
    <row r="128" spans="5:5">
      <c r="E128" s="66"/>
    </row>
    <row r="129" spans="5:5">
      <c r="E129" s="66"/>
    </row>
    <row r="130" spans="5:5">
      <c r="E130" s="89"/>
    </row>
    <row r="131" spans="5:5">
      <c r="E131" s="131"/>
    </row>
    <row r="133" spans="5:5">
      <c r="E133"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M89"/>
  <sheetViews>
    <sheetView topLeftCell="A16" workbookViewId="0">
      <selection activeCell="B27" sqref="B27"/>
    </sheetView>
  </sheetViews>
  <sheetFormatPr baseColWidth="10" defaultColWidth="8.42578125" defaultRowHeight="12.75"/>
  <cols>
    <col min="1" max="1" width="20.5703125" style="281" customWidth="1"/>
    <col min="2" max="4" width="11.85546875" style="259" customWidth="1"/>
    <col min="5" max="5" width="9.5703125" style="240" customWidth="1"/>
    <col min="6" max="6" width="8.42578125" style="255"/>
    <col min="7" max="7" width="52.42578125" style="255" customWidth="1"/>
    <col min="8" max="16384" width="8.42578125" style="255"/>
  </cols>
  <sheetData>
    <row r="1" spans="1:13" ht="15.75" customHeight="1">
      <c r="A1" s="351" t="s">
        <v>33</v>
      </c>
      <c r="B1" s="352"/>
      <c r="C1" s="353"/>
      <c r="D1" s="353"/>
      <c r="E1" s="254"/>
      <c r="G1" s="359" t="s">
        <v>102</v>
      </c>
      <c r="H1" s="359"/>
    </row>
    <row r="2" spans="1:13" ht="5.25" customHeight="1">
      <c r="A2" s="256"/>
      <c r="B2" s="254"/>
      <c r="C2" s="254"/>
      <c r="D2" s="254"/>
      <c r="E2" s="254"/>
    </row>
    <row r="3" spans="1:13" s="259" customFormat="1" ht="15" customHeight="1">
      <c r="A3" s="257" t="s">
        <v>94</v>
      </c>
      <c r="B3" s="257"/>
      <c r="C3" s="257"/>
      <c r="D3" s="257"/>
      <c r="E3" s="258"/>
    </row>
    <row r="4" spans="1:13" s="259" customFormat="1" ht="15" customHeight="1">
      <c r="A4" s="260" t="s">
        <v>12</v>
      </c>
      <c r="B4" s="261"/>
      <c r="C4" s="261"/>
      <c r="D4" s="261"/>
      <c r="E4" s="262"/>
      <c r="F4" s="263"/>
      <c r="G4" s="263"/>
    </row>
    <row r="5" spans="1:13" s="267" customFormat="1" ht="6" customHeight="1">
      <c r="A5" s="264"/>
      <c r="B5" s="265"/>
      <c r="C5" s="265"/>
      <c r="D5" s="265"/>
      <c r="E5" s="266"/>
    </row>
    <row r="6" spans="1:13" s="269" customFormat="1" ht="15" customHeight="1" thickBot="1">
      <c r="A6" s="354" t="s">
        <v>3652</v>
      </c>
      <c r="B6" s="355"/>
      <c r="C6" s="268"/>
      <c r="D6" s="268"/>
    </row>
    <row r="7" spans="1:13" s="259" customFormat="1" ht="21.95" customHeight="1">
      <c r="A7" s="356"/>
      <c r="B7" s="369"/>
      <c r="C7" s="369"/>
      <c r="D7" s="369"/>
      <c r="E7" s="270"/>
    </row>
    <row r="8" spans="1:13" s="259" customFormat="1" ht="21.95" customHeight="1">
      <c r="A8" s="368"/>
      <c r="B8" s="271" t="s">
        <v>35</v>
      </c>
      <c r="C8" s="271" t="s">
        <v>36</v>
      </c>
      <c r="D8" s="271" t="s">
        <v>37</v>
      </c>
      <c r="E8" s="271" t="s">
        <v>38</v>
      </c>
    </row>
    <row r="9" spans="1:13" s="275" customFormat="1" ht="27" customHeight="1">
      <c r="A9" s="272" t="s">
        <v>38</v>
      </c>
      <c r="B9" s="273">
        <f>SUM(B10:B20)</f>
        <v>202</v>
      </c>
      <c r="C9" s="273">
        <f t="shared" ref="C9:E9" si="0">SUM(C10:C20)</f>
        <v>0</v>
      </c>
      <c r="D9" s="273">
        <f t="shared" si="0"/>
        <v>1</v>
      </c>
      <c r="E9" s="273">
        <f t="shared" si="0"/>
        <v>203</v>
      </c>
      <c r="F9" s="274"/>
      <c r="G9" s="238"/>
      <c r="H9" s="274"/>
      <c r="I9" s="274"/>
      <c r="J9" s="274"/>
      <c r="K9" s="274"/>
      <c r="L9" s="274"/>
      <c r="M9" s="274"/>
    </row>
    <row r="10" spans="1:13" ht="15" customHeight="1">
      <c r="A10" s="276" t="s">
        <v>3247</v>
      </c>
      <c r="B10" s="277">
        <v>3</v>
      </c>
      <c r="C10" s="277">
        <v>0</v>
      </c>
      <c r="D10" s="277">
        <v>0</v>
      </c>
      <c r="E10" s="273">
        <f t="shared" ref="E10" si="1">SUM(B10:D10)</f>
        <v>3</v>
      </c>
      <c r="F10" s="274"/>
      <c r="G10" s="238"/>
      <c r="H10" s="238"/>
      <c r="I10" s="238"/>
      <c r="J10" s="238"/>
      <c r="K10" s="274"/>
      <c r="L10" s="274"/>
      <c r="M10" s="274"/>
    </row>
    <row r="11" spans="1:13" ht="15" customHeight="1">
      <c r="A11" s="276" t="s">
        <v>3248</v>
      </c>
      <c r="B11" s="277">
        <v>15</v>
      </c>
      <c r="C11" s="277">
        <v>0</v>
      </c>
      <c r="D11" s="277">
        <v>0</v>
      </c>
      <c r="E11" s="273">
        <f t="shared" ref="E11:E20" si="2">SUM(B11:D11)</f>
        <v>15</v>
      </c>
      <c r="F11" s="274"/>
      <c r="G11" s="238"/>
      <c r="H11" s="238"/>
      <c r="I11" s="238"/>
      <c r="J11" s="238"/>
      <c r="K11" s="274"/>
      <c r="L11" s="274"/>
      <c r="M11" s="274"/>
    </row>
    <row r="12" spans="1:13" ht="15" customHeight="1">
      <c r="A12" s="276" t="s">
        <v>3249</v>
      </c>
      <c r="B12" s="277">
        <v>22</v>
      </c>
      <c r="C12" s="277">
        <v>0</v>
      </c>
      <c r="D12" s="277">
        <v>0</v>
      </c>
      <c r="E12" s="273">
        <f t="shared" si="2"/>
        <v>22</v>
      </c>
      <c r="F12" s="274"/>
      <c r="G12" s="238"/>
      <c r="H12" s="238"/>
      <c r="I12" s="238"/>
      <c r="J12" s="238"/>
      <c r="K12" s="274"/>
      <c r="L12" s="274"/>
      <c r="M12" s="274"/>
    </row>
    <row r="13" spans="1:13" ht="15" customHeight="1">
      <c r="A13" s="276" t="s">
        <v>3250</v>
      </c>
      <c r="B13" s="277">
        <v>22</v>
      </c>
      <c r="C13" s="277">
        <v>0</v>
      </c>
      <c r="D13" s="277">
        <v>0</v>
      </c>
      <c r="E13" s="273">
        <f t="shared" si="2"/>
        <v>22</v>
      </c>
      <c r="F13" s="274"/>
      <c r="G13" s="238"/>
      <c r="H13" s="238"/>
      <c r="I13" s="238"/>
      <c r="J13" s="238"/>
      <c r="K13" s="274"/>
      <c r="L13" s="274"/>
      <c r="M13" s="274"/>
    </row>
    <row r="14" spans="1:13" s="275" customFormat="1" ht="15" customHeight="1">
      <c r="A14" s="276" t="s">
        <v>3251</v>
      </c>
      <c r="B14" s="277">
        <v>28</v>
      </c>
      <c r="C14" s="277">
        <v>0</v>
      </c>
      <c r="D14" s="277">
        <v>0</v>
      </c>
      <c r="E14" s="273">
        <f t="shared" si="2"/>
        <v>28</v>
      </c>
      <c r="F14" s="274"/>
      <c r="G14" s="238"/>
      <c r="H14" s="238"/>
      <c r="I14" s="238"/>
      <c r="J14" s="238"/>
      <c r="K14" s="274"/>
      <c r="L14" s="274"/>
      <c r="M14" s="274"/>
    </row>
    <row r="15" spans="1:13" ht="15" customHeight="1">
      <c r="A15" s="276" t="s">
        <v>3252</v>
      </c>
      <c r="B15" s="277">
        <v>19</v>
      </c>
      <c r="C15" s="277">
        <v>0</v>
      </c>
      <c r="D15" s="277">
        <v>0</v>
      </c>
      <c r="E15" s="273">
        <f t="shared" si="2"/>
        <v>19</v>
      </c>
      <c r="F15" s="274"/>
      <c r="G15" s="238"/>
      <c r="H15" s="238"/>
      <c r="I15" s="238"/>
      <c r="J15" s="238"/>
      <c r="K15" s="274"/>
      <c r="L15" s="274"/>
      <c r="M15" s="274"/>
    </row>
    <row r="16" spans="1:13" s="275" customFormat="1" ht="15" customHeight="1">
      <c r="A16" s="276" t="s">
        <v>3253</v>
      </c>
      <c r="B16" s="277">
        <v>32</v>
      </c>
      <c r="C16" s="277">
        <v>0</v>
      </c>
      <c r="D16" s="277">
        <v>0</v>
      </c>
      <c r="E16" s="273">
        <f t="shared" si="2"/>
        <v>32</v>
      </c>
      <c r="F16" s="274"/>
      <c r="G16" s="238"/>
      <c r="H16" s="238"/>
      <c r="I16" s="238"/>
      <c r="J16" s="238"/>
      <c r="K16" s="274"/>
      <c r="L16" s="274"/>
      <c r="M16" s="274"/>
    </row>
    <row r="17" spans="1:13" ht="15" customHeight="1">
      <c r="A17" s="276" t="s">
        <v>3254</v>
      </c>
      <c r="B17" s="277">
        <v>21</v>
      </c>
      <c r="C17" s="277">
        <v>0</v>
      </c>
      <c r="D17" s="277">
        <v>0</v>
      </c>
      <c r="E17" s="273">
        <f t="shared" si="2"/>
        <v>21</v>
      </c>
      <c r="F17" s="274"/>
      <c r="G17" s="238"/>
      <c r="H17" s="238"/>
      <c r="I17" s="238"/>
      <c r="J17" s="238"/>
      <c r="K17" s="274"/>
      <c r="L17" s="274"/>
      <c r="M17" s="274"/>
    </row>
    <row r="18" spans="1:13" ht="15" customHeight="1">
      <c r="A18" s="276" t="s">
        <v>3255</v>
      </c>
      <c r="B18" s="277">
        <v>27</v>
      </c>
      <c r="C18" s="277">
        <v>0</v>
      </c>
      <c r="D18" s="277">
        <v>1</v>
      </c>
      <c r="E18" s="273">
        <f t="shared" si="2"/>
        <v>28</v>
      </c>
      <c r="F18" s="274"/>
      <c r="G18" s="238"/>
      <c r="H18" s="238"/>
      <c r="I18" s="238"/>
      <c r="J18" s="238"/>
      <c r="K18" s="274"/>
      <c r="L18" s="274"/>
      <c r="M18" s="274"/>
    </row>
    <row r="19" spans="1:13" ht="15" customHeight="1">
      <c r="A19" s="276" t="s">
        <v>3256</v>
      </c>
      <c r="B19" s="277">
        <v>12</v>
      </c>
      <c r="C19" s="277">
        <v>0</v>
      </c>
      <c r="D19" s="277">
        <v>0</v>
      </c>
      <c r="E19" s="273">
        <f t="shared" si="2"/>
        <v>12</v>
      </c>
      <c r="F19" s="274"/>
      <c r="G19" s="238"/>
      <c r="H19" s="238"/>
      <c r="I19" s="238"/>
      <c r="J19" s="238"/>
      <c r="K19" s="274"/>
      <c r="L19" s="274"/>
      <c r="M19" s="274"/>
    </row>
    <row r="20" spans="1:13" ht="15" customHeight="1">
      <c r="A20" s="276" t="s">
        <v>3428</v>
      </c>
      <c r="B20" s="277">
        <v>1</v>
      </c>
      <c r="C20" s="277">
        <v>0</v>
      </c>
      <c r="D20" s="277">
        <v>0</v>
      </c>
      <c r="E20" s="273">
        <f t="shared" si="2"/>
        <v>1</v>
      </c>
      <c r="F20" s="274"/>
      <c r="G20" s="238"/>
      <c r="H20" s="238"/>
      <c r="I20" s="238"/>
      <c r="J20" s="238"/>
      <c r="K20" s="274"/>
      <c r="L20" s="274"/>
      <c r="M20" s="274"/>
    </row>
    <row r="21" spans="1:13" ht="15" customHeight="1">
      <c r="A21" s="276"/>
      <c r="B21" s="277"/>
      <c r="C21" s="277"/>
      <c r="D21" s="277"/>
      <c r="E21" s="250"/>
      <c r="F21" s="274"/>
      <c r="G21" s="238"/>
      <c r="H21" s="238"/>
      <c r="I21" s="238"/>
      <c r="J21" s="238"/>
      <c r="K21" s="274"/>
      <c r="L21" s="274"/>
      <c r="M21" s="274"/>
    </row>
    <row r="22" spans="1:13" s="275" customFormat="1" ht="27" customHeight="1">
      <c r="A22" s="272" t="s">
        <v>3499</v>
      </c>
      <c r="B22" s="273">
        <f>SUM(B23:B33)</f>
        <v>94</v>
      </c>
      <c r="C22" s="273">
        <f t="shared" ref="C22:E22" si="3">SUM(C23:C33)</f>
        <v>0</v>
      </c>
      <c r="D22" s="273">
        <f t="shared" si="3"/>
        <v>1</v>
      </c>
      <c r="E22" s="273">
        <f t="shared" si="3"/>
        <v>95</v>
      </c>
      <c r="F22" s="274"/>
      <c r="G22" s="238"/>
      <c r="H22" s="238"/>
      <c r="I22" s="238"/>
      <c r="J22" s="238"/>
      <c r="K22" s="274"/>
      <c r="L22" s="274"/>
      <c r="M22" s="274"/>
    </row>
    <row r="23" spans="1:13" ht="15" customHeight="1">
      <c r="A23" s="276" t="s">
        <v>3247</v>
      </c>
      <c r="B23" s="277">
        <v>2</v>
      </c>
      <c r="C23" s="277">
        <v>0</v>
      </c>
      <c r="D23" s="277">
        <v>0</v>
      </c>
      <c r="E23" s="273">
        <f t="shared" ref="E23" si="4">SUM(B23:D23)</f>
        <v>2</v>
      </c>
      <c r="F23" s="274"/>
      <c r="G23" s="242"/>
      <c r="H23" s="238"/>
      <c r="I23" s="238"/>
      <c r="J23" s="238"/>
      <c r="K23" s="274"/>
      <c r="L23" s="274"/>
      <c r="M23" s="274"/>
    </row>
    <row r="24" spans="1:13" ht="15" customHeight="1">
      <c r="A24" s="276" t="s">
        <v>3248</v>
      </c>
      <c r="B24" s="277">
        <v>12</v>
      </c>
      <c r="C24" s="277">
        <v>0</v>
      </c>
      <c r="D24" s="277">
        <v>0</v>
      </c>
      <c r="E24" s="273">
        <f t="shared" ref="E24:E33" si="5">SUM(B24:D24)</f>
        <v>12</v>
      </c>
      <c r="F24" s="274"/>
      <c r="G24" s="238"/>
      <c r="H24" s="238"/>
      <c r="I24" s="238"/>
      <c r="J24" s="238"/>
      <c r="K24" s="274"/>
      <c r="L24" s="274"/>
      <c r="M24" s="274"/>
    </row>
    <row r="25" spans="1:13" ht="16.5" customHeight="1">
      <c r="A25" s="276" t="s">
        <v>3249</v>
      </c>
      <c r="B25" s="277">
        <v>8</v>
      </c>
      <c r="C25" s="277">
        <v>0</v>
      </c>
      <c r="D25" s="277">
        <v>0</v>
      </c>
      <c r="E25" s="273">
        <f t="shared" si="5"/>
        <v>8</v>
      </c>
      <c r="F25" s="274"/>
      <c r="G25" s="238"/>
      <c r="H25" s="238"/>
      <c r="I25" s="238"/>
      <c r="J25" s="238"/>
      <c r="K25" s="274"/>
      <c r="L25" s="274"/>
      <c r="M25" s="274"/>
    </row>
    <row r="26" spans="1:13" ht="15" customHeight="1">
      <c r="A26" s="276" t="s">
        <v>3250</v>
      </c>
      <c r="B26" s="277">
        <v>12</v>
      </c>
      <c r="C26" s="277">
        <v>0</v>
      </c>
      <c r="D26" s="277">
        <v>0</v>
      </c>
      <c r="E26" s="273">
        <f t="shared" si="5"/>
        <v>12</v>
      </c>
      <c r="F26" s="274"/>
      <c r="G26" s="238"/>
      <c r="H26" s="238"/>
      <c r="I26" s="238"/>
      <c r="J26" s="238"/>
      <c r="K26" s="274"/>
      <c r="L26" s="274"/>
      <c r="M26" s="274"/>
    </row>
    <row r="27" spans="1:13" ht="15" customHeight="1">
      <c r="A27" s="276" t="s">
        <v>3251</v>
      </c>
      <c r="B27" s="277">
        <v>12</v>
      </c>
      <c r="C27" s="277">
        <v>0</v>
      </c>
      <c r="D27" s="277">
        <v>0</v>
      </c>
      <c r="E27" s="273">
        <f t="shared" si="5"/>
        <v>12</v>
      </c>
      <c r="F27" s="274"/>
      <c r="G27" s="238"/>
      <c r="H27" s="238"/>
      <c r="I27" s="238"/>
      <c r="J27" s="238"/>
      <c r="K27" s="274"/>
      <c r="L27" s="274"/>
      <c r="M27" s="274"/>
    </row>
    <row r="28" spans="1:13" ht="15" customHeight="1">
      <c r="A28" s="276" t="s">
        <v>3252</v>
      </c>
      <c r="B28" s="277">
        <v>7</v>
      </c>
      <c r="C28" s="277">
        <v>0</v>
      </c>
      <c r="D28" s="277">
        <v>0</v>
      </c>
      <c r="E28" s="273">
        <f t="shared" si="5"/>
        <v>7</v>
      </c>
      <c r="F28" s="274"/>
      <c r="G28" s="238"/>
      <c r="H28" s="238"/>
      <c r="I28" s="238"/>
      <c r="J28" s="238"/>
      <c r="K28" s="274"/>
      <c r="L28" s="274"/>
      <c r="M28" s="274"/>
    </row>
    <row r="29" spans="1:13" ht="15" customHeight="1">
      <c r="A29" s="276" t="s">
        <v>3253</v>
      </c>
      <c r="B29" s="277">
        <v>18</v>
      </c>
      <c r="C29" s="277">
        <v>0</v>
      </c>
      <c r="D29" s="277">
        <v>0</v>
      </c>
      <c r="E29" s="273">
        <f t="shared" si="5"/>
        <v>18</v>
      </c>
      <c r="F29" s="274"/>
      <c r="G29" s="238"/>
      <c r="H29" s="238"/>
      <c r="I29" s="238"/>
      <c r="J29" s="238"/>
      <c r="K29" s="274"/>
      <c r="L29" s="274"/>
      <c r="M29" s="274"/>
    </row>
    <row r="30" spans="1:13" ht="15" customHeight="1">
      <c r="A30" s="276" t="s">
        <v>3254</v>
      </c>
      <c r="B30" s="277">
        <v>10</v>
      </c>
      <c r="C30" s="277">
        <v>0</v>
      </c>
      <c r="D30" s="277">
        <v>0</v>
      </c>
      <c r="E30" s="273">
        <f t="shared" si="5"/>
        <v>10</v>
      </c>
      <c r="F30" s="274"/>
      <c r="G30" s="238"/>
      <c r="H30" s="238"/>
      <c r="I30" s="238"/>
      <c r="J30" s="238"/>
      <c r="K30" s="274"/>
      <c r="L30" s="274"/>
      <c r="M30" s="274"/>
    </row>
    <row r="31" spans="1:13" ht="15" customHeight="1">
      <c r="A31" s="276" t="s">
        <v>3255</v>
      </c>
      <c r="B31" s="277">
        <v>7</v>
      </c>
      <c r="C31" s="277">
        <v>0</v>
      </c>
      <c r="D31" s="277">
        <v>1</v>
      </c>
      <c r="E31" s="273">
        <f t="shared" si="5"/>
        <v>8</v>
      </c>
      <c r="G31" s="238"/>
      <c r="H31" s="238"/>
      <c r="I31" s="238"/>
      <c r="J31" s="238"/>
    </row>
    <row r="32" spans="1:13" ht="15" customHeight="1">
      <c r="A32" s="276" t="s">
        <v>3256</v>
      </c>
      <c r="B32" s="277">
        <v>5</v>
      </c>
      <c r="C32" s="277">
        <v>0</v>
      </c>
      <c r="D32" s="277">
        <v>0</v>
      </c>
      <c r="E32" s="273">
        <f t="shared" si="5"/>
        <v>5</v>
      </c>
      <c r="G32" s="238"/>
      <c r="H32" s="238"/>
      <c r="I32" s="238"/>
      <c r="J32" s="238"/>
    </row>
    <row r="33" spans="1:13" ht="15" customHeight="1">
      <c r="A33" s="276" t="s">
        <v>3428</v>
      </c>
      <c r="B33" s="277">
        <v>1</v>
      </c>
      <c r="C33" s="277">
        <v>0</v>
      </c>
      <c r="D33" s="277">
        <v>0</v>
      </c>
      <c r="E33" s="273">
        <f t="shared" si="5"/>
        <v>1</v>
      </c>
      <c r="G33" s="238"/>
      <c r="H33" s="238"/>
      <c r="I33" s="238"/>
      <c r="J33" s="238"/>
    </row>
    <row r="34" spans="1:13" ht="15" customHeight="1">
      <c r="A34" s="278"/>
      <c r="B34" s="279"/>
      <c r="C34" s="279"/>
      <c r="D34" s="279"/>
      <c r="E34" s="273"/>
      <c r="G34" s="238"/>
      <c r="H34" s="238"/>
      <c r="I34" s="238"/>
      <c r="J34" s="238"/>
    </row>
    <row r="35" spans="1:13" s="275" customFormat="1" ht="27" customHeight="1">
      <c r="A35" s="272" t="s">
        <v>52</v>
      </c>
      <c r="B35" s="273">
        <f>SUM(B36:B47)</f>
        <v>108</v>
      </c>
      <c r="C35" s="273">
        <f>SUM(C37:C47)</f>
        <v>0</v>
      </c>
      <c r="D35" s="273">
        <f>SUM(D37:D47)</f>
        <v>0</v>
      </c>
      <c r="E35" s="273">
        <f>SUM(B35:D35)</f>
        <v>108</v>
      </c>
      <c r="F35" s="274"/>
      <c r="G35" s="238"/>
      <c r="H35" s="238"/>
      <c r="I35" s="238"/>
      <c r="J35" s="238"/>
      <c r="K35" s="274"/>
      <c r="L35" s="274"/>
      <c r="M35" s="274"/>
    </row>
    <row r="36" spans="1:13" ht="15" customHeight="1">
      <c r="A36" s="276" t="s">
        <v>3247</v>
      </c>
      <c r="B36" s="280">
        <f>B10-B23</f>
        <v>1</v>
      </c>
      <c r="C36" s="280">
        <f t="shared" ref="C36:D36" si="6">C10-C23</f>
        <v>0</v>
      </c>
      <c r="D36" s="280">
        <f t="shared" si="6"/>
        <v>0</v>
      </c>
      <c r="E36" s="273">
        <f t="shared" ref="E36" si="7">E10-E23</f>
        <v>1</v>
      </c>
      <c r="F36" s="274"/>
      <c r="G36" s="242"/>
      <c r="H36" s="238"/>
      <c r="I36" s="238"/>
      <c r="J36" s="238"/>
      <c r="K36" s="274"/>
      <c r="L36" s="274"/>
      <c r="M36" s="274"/>
    </row>
    <row r="37" spans="1:13" ht="15" customHeight="1">
      <c r="A37" s="276" t="s">
        <v>3248</v>
      </c>
      <c r="B37" s="280">
        <f t="shared" ref="B37:D46" si="8">B11-B24</f>
        <v>3</v>
      </c>
      <c r="C37" s="280">
        <f t="shared" si="8"/>
        <v>0</v>
      </c>
      <c r="D37" s="280">
        <f t="shared" si="8"/>
        <v>0</v>
      </c>
      <c r="E37" s="273">
        <f t="shared" ref="E37:E46" si="9">E11-E24</f>
        <v>3</v>
      </c>
      <c r="F37" s="274"/>
      <c r="G37" s="238"/>
      <c r="H37" s="238"/>
      <c r="I37" s="238"/>
      <c r="J37" s="238"/>
      <c r="K37" s="274"/>
      <c r="L37" s="274"/>
      <c r="M37" s="274"/>
    </row>
    <row r="38" spans="1:13" ht="15" customHeight="1">
      <c r="A38" s="276" t="s">
        <v>3249</v>
      </c>
      <c r="B38" s="280">
        <f t="shared" si="8"/>
        <v>14</v>
      </c>
      <c r="C38" s="280">
        <f t="shared" si="8"/>
        <v>0</v>
      </c>
      <c r="D38" s="280">
        <f t="shared" si="8"/>
        <v>0</v>
      </c>
      <c r="E38" s="273">
        <f t="shared" si="9"/>
        <v>14</v>
      </c>
      <c r="F38" s="274"/>
      <c r="G38" s="238"/>
      <c r="H38" s="238"/>
      <c r="I38" s="238"/>
      <c r="J38" s="238"/>
      <c r="K38" s="274"/>
      <c r="L38" s="274"/>
      <c r="M38" s="274"/>
    </row>
    <row r="39" spans="1:13" ht="15" customHeight="1">
      <c r="A39" s="276" t="s">
        <v>3250</v>
      </c>
      <c r="B39" s="280">
        <f t="shared" si="8"/>
        <v>10</v>
      </c>
      <c r="C39" s="280">
        <f t="shared" si="8"/>
        <v>0</v>
      </c>
      <c r="D39" s="280">
        <f t="shared" si="8"/>
        <v>0</v>
      </c>
      <c r="E39" s="273">
        <f t="shared" si="9"/>
        <v>10</v>
      </c>
      <c r="F39" s="274"/>
      <c r="G39" s="238"/>
      <c r="H39" s="238"/>
      <c r="I39" s="238"/>
      <c r="J39" s="238"/>
      <c r="K39" s="274"/>
      <c r="L39" s="274"/>
      <c r="M39" s="274"/>
    </row>
    <row r="40" spans="1:13" ht="15" customHeight="1">
      <c r="A40" s="276" t="s">
        <v>3251</v>
      </c>
      <c r="B40" s="280">
        <f t="shared" si="8"/>
        <v>16</v>
      </c>
      <c r="C40" s="280">
        <f t="shared" si="8"/>
        <v>0</v>
      </c>
      <c r="D40" s="280">
        <f t="shared" si="8"/>
        <v>0</v>
      </c>
      <c r="E40" s="273">
        <f t="shared" si="9"/>
        <v>16</v>
      </c>
      <c r="F40" s="274"/>
      <c r="G40" s="238"/>
      <c r="H40" s="238"/>
      <c r="I40" s="238"/>
      <c r="J40" s="238"/>
      <c r="K40" s="274"/>
      <c r="L40" s="274"/>
      <c r="M40" s="274"/>
    </row>
    <row r="41" spans="1:13" ht="15" customHeight="1">
      <c r="A41" s="276" t="s">
        <v>3252</v>
      </c>
      <c r="B41" s="280">
        <f t="shared" si="8"/>
        <v>12</v>
      </c>
      <c r="C41" s="280">
        <f t="shared" si="8"/>
        <v>0</v>
      </c>
      <c r="D41" s="280">
        <f t="shared" si="8"/>
        <v>0</v>
      </c>
      <c r="E41" s="273">
        <f t="shared" si="9"/>
        <v>12</v>
      </c>
      <c r="F41" s="274"/>
      <c r="G41" s="238"/>
      <c r="H41" s="238"/>
      <c r="I41" s="238"/>
      <c r="J41" s="238"/>
      <c r="K41" s="274"/>
      <c r="L41" s="274"/>
      <c r="M41" s="274"/>
    </row>
    <row r="42" spans="1:13" ht="15" customHeight="1">
      <c r="A42" s="276" t="s">
        <v>3253</v>
      </c>
      <c r="B42" s="280">
        <f t="shared" si="8"/>
        <v>14</v>
      </c>
      <c r="C42" s="280">
        <f t="shared" si="8"/>
        <v>0</v>
      </c>
      <c r="D42" s="280">
        <f t="shared" si="8"/>
        <v>0</v>
      </c>
      <c r="E42" s="273">
        <f t="shared" si="9"/>
        <v>14</v>
      </c>
      <c r="F42" s="274"/>
      <c r="G42" s="238"/>
      <c r="H42" s="238"/>
      <c r="I42" s="238"/>
      <c r="J42" s="238"/>
      <c r="K42" s="274"/>
      <c r="L42" s="274"/>
      <c r="M42" s="274"/>
    </row>
    <row r="43" spans="1:13" ht="15" customHeight="1">
      <c r="A43" s="276" t="s">
        <v>3254</v>
      </c>
      <c r="B43" s="280">
        <f t="shared" si="8"/>
        <v>11</v>
      </c>
      <c r="C43" s="280">
        <f t="shared" si="8"/>
        <v>0</v>
      </c>
      <c r="D43" s="280">
        <f t="shared" si="8"/>
        <v>0</v>
      </c>
      <c r="E43" s="273">
        <f t="shared" si="9"/>
        <v>11</v>
      </c>
      <c r="F43" s="274"/>
      <c r="G43" s="238"/>
      <c r="H43" s="238"/>
      <c r="I43" s="238"/>
      <c r="J43" s="238"/>
      <c r="K43" s="274"/>
      <c r="L43" s="274"/>
      <c r="M43" s="274"/>
    </row>
    <row r="44" spans="1:13" ht="15" customHeight="1">
      <c r="A44" s="276" t="s">
        <v>3255</v>
      </c>
      <c r="B44" s="280">
        <f t="shared" si="8"/>
        <v>20</v>
      </c>
      <c r="C44" s="280">
        <f t="shared" si="8"/>
        <v>0</v>
      </c>
      <c r="D44" s="280">
        <f t="shared" si="8"/>
        <v>0</v>
      </c>
      <c r="E44" s="273">
        <f t="shared" si="9"/>
        <v>20</v>
      </c>
      <c r="F44" s="274"/>
      <c r="G44" s="274"/>
      <c r="H44" s="274"/>
      <c r="I44" s="274"/>
      <c r="J44" s="274"/>
      <c r="K44" s="274"/>
      <c r="L44" s="274"/>
      <c r="M44" s="274"/>
    </row>
    <row r="45" spans="1:13" ht="15" customHeight="1">
      <c r="A45" s="276" t="s">
        <v>3256</v>
      </c>
      <c r="B45" s="280">
        <f t="shared" si="8"/>
        <v>7</v>
      </c>
      <c r="C45" s="280">
        <f t="shared" si="8"/>
        <v>0</v>
      </c>
      <c r="D45" s="280">
        <f t="shared" si="8"/>
        <v>0</v>
      </c>
      <c r="E45" s="273">
        <f t="shared" si="9"/>
        <v>7</v>
      </c>
      <c r="F45" s="274"/>
      <c r="G45" s="274"/>
      <c r="H45" s="274"/>
      <c r="I45" s="274"/>
      <c r="J45" s="274"/>
      <c r="K45" s="274"/>
      <c r="L45" s="274"/>
      <c r="M45" s="274"/>
    </row>
    <row r="46" spans="1:13" ht="15" customHeight="1">
      <c r="A46" s="276" t="s">
        <v>3428</v>
      </c>
      <c r="B46" s="280">
        <f t="shared" si="8"/>
        <v>0</v>
      </c>
      <c r="C46" s="280">
        <f t="shared" si="8"/>
        <v>0</v>
      </c>
      <c r="D46" s="280">
        <f t="shared" si="8"/>
        <v>0</v>
      </c>
      <c r="E46" s="273">
        <f t="shared" si="9"/>
        <v>0</v>
      </c>
      <c r="F46" s="274"/>
      <c r="G46" s="274"/>
      <c r="H46" s="274"/>
      <c r="I46" s="274"/>
      <c r="J46" s="274"/>
      <c r="K46" s="274"/>
      <c r="L46" s="274"/>
      <c r="M46" s="274"/>
    </row>
    <row r="47" spans="1:13">
      <c r="E47" s="282"/>
    </row>
    <row r="48" spans="1:13">
      <c r="A48" s="255"/>
      <c r="B48" s="255"/>
      <c r="C48" s="255"/>
      <c r="D48" s="255"/>
      <c r="E48" s="282"/>
    </row>
    <row r="49" spans="5:5">
      <c r="E49" s="282"/>
    </row>
    <row r="50" spans="5:5">
      <c r="E50" s="282"/>
    </row>
    <row r="51" spans="5:5">
      <c r="E51" s="282"/>
    </row>
    <row r="52" spans="5:5">
      <c r="E52" s="282"/>
    </row>
    <row r="53" spans="5:5">
      <c r="E53" s="282"/>
    </row>
    <row r="54" spans="5:5">
      <c r="E54" s="282"/>
    </row>
    <row r="55" spans="5:5">
      <c r="E55" s="282"/>
    </row>
    <row r="56" spans="5:5">
      <c r="E56" s="282"/>
    </row>
    <row r="57" spans="5:5">
      <c r="E57" s="282"/>
    </row>
    <row r="58" spans="5:5">
      <c r="E58" s="282"/>
    </row>
    <row r="59" spans="5:5">
      <c r="E59" s="282"/>
    </row>
    <row r="60" spans="5:5">
      <c r="E60" s="282"/>
    </row>
    <row r="61" spans="5:5">
      <c r="E61" s="282"/>
    </row>
    <row r="62" spans="5:5">
      <c r="E62" s="282"/>
    </row>
    <row r="63" spans="5:5">
      <c r="E63" s="282"/>
    </row>
    <row r="64" spans="5:5">
      <c r="E64" s="282"/>
    </row>
    <row r="65" spans="5:5">
      <c r="E65" s="282"/>
    </row>
    <row r="66" spans="5:5">
      <c r="E66" s="282"/>
    </row>
    <row r="67" spans="5:5">
      <c r="E67" s="282"/>
    </row>
    <row r="68" spans="5:5">
      <c r="E68" s="282"/>
    </row>
    <row r="69" spans="5:5">
      <c r="E69" s="282"/>
    </row>
    <row r="70" spans="5:5">
      <c r="E70" s="282"/>
    </row>
    <row r="71" spans="5:5">
      <c r="E71" s="282"/>
    </row>
    <row r="72" spans="5:5">
      <c r="E72" s="282"/>
    </row>
    <row r="73" spans="5:5">
      <c r="E73" s="282"/>
    </row>
    <row r="74" spans="5:5">
      <c r="E74" s="282"/>
    </row>
    <row r="75" spans="5:5">
      <c r="E75" s="282"/>
    </row>
    <row r="76" spans="5:5">
      <c r="E76" s="282"/>
    </row>
    <row r="77" spans="5:5">
      <c r="E77" s="282"/>
    </row>
    <row r="78" spans="5:5">
      <c r="E78" s="282"/>
    </row>
    <row r="79" spans="5:5">
      <c r="E79" s="282"/>
    </row>
    <row r="80" spans="5:5">
      <c r="E80" s="282"/>
    </row>
    <row r="81" spans="5:5">
      <c r="E81" s="282"/>
    </row>
    <row r="82" spans="5:5">
      <c r="E82" s="282"/>
    </row>
    <row r="83" spans="5:5">
      <c r="E83" s="282"/>
    </row>
    <row r="84" spans="5:5">
      <c r="E84" s="282"/>
    </row>
    <row r="85" spans="5:5">
      <c r="E85" s="282"/>
    </row>
    <row r="86" spans="5:5">
      <c r="E86" s="283"/>
    </row>
    <row r="87" spans="5:5">
      <c r="E87" s="284"/>
    </row>
    <row r="89" spans="5:5">
      <c r="E89" s="285"/>
    </row>
  </sheetData>
  <mergeCells count="5">
    <mergeCell ref="G1:H1"/>
    <mergeCell ref="A1:D1"/>
    <mergeCell ref="A7:A8"/>
    <mergeCell ref="B7:D7"/>
    <mergeCell ref="A6:B6"/>
  </mergeCells>
  <hyperlinks>
    <hyperlink ref="G1" location="Índice!A1" display="Volver al índice"/>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topLeftCell="A13" zoomScaleNormal="100" workbookViewId="0">
      <selection activeCell="D25" sqref="D25"/>
    </sheetView>
  </sheetViews>
  <sheetFormatPr baseColWidth="10" defaultColWidth="11.42578125" defaultRowHeight="24.75" customHeight="1"/>
  <cols>
    <col min="1" max="1" width="66.140625" style="11" customWidth="1"/>
    <col min="2" max="2" width="10.5703125" style="11" customWidth="1"/>
    <col min="3" max="5" width="9.7109375" style="11" customWidth="1"/>
    <col min="6" max="6" width="15.140625" style="11" customWidth="1"/>
    <col min="7" max="9" width="11.42578125" style="11"/>
    <col min="10" max="10" width="2.140625" style="11" customWidth="1"/>
    <col min="11" max="16384" width="11.42578125" style="11"/>
  </cols>
  <sheetData>
    <row r="1" spans="1:9" s="2" customFormat="1" ht="15.75" customHeight="1">
      <c r="A1" s="343" t="s">
        <v>33</v>
      </c>
      <c r="B1" s="365"/>
      <c r="C1" s="365"/>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8" customFormat="1" ht="15" customHeight="1" thickBot="1">
      <c r="A6" s="214" t="s">
        <v>3652</v>
      </c>
      <c r="B6" s="9"/>
      <c r="C6" s="9"/>
    </row>
    <row r="7" spans="1:9" s="78" customFormat="1" ht="21.75" customHeight="1">
      <c r="A7" s="51"/>
      <c r="B7" s="371"/>
      <c r="C7" s="371"/>
      <c r="D7" s="371"/>
      <c r="E7" s="109"/>
    </row>
    <row r="8" spans="1:9" s="78" customFormat="1" ht="21.75" customHeight="1">
      <c r="A8" s="52"/>
      <c r="B8" s="45" t="s">
        <v>35</v>
      </c>
      <c r="C8" s="45" t="s">
        <v>36</v>
      </c>
      <c r="D8" s="45" t="s">
        <v>37</v>
      </c>
      <c r="E8" s="45" t="s">
        <v>38</v>
      </c>
    </row>
    <row r="9" spans="1:9" s="8" customFormat="1" ht="26.25" customHeight="1">
      <c r="A9" s="54" t="s">
        <v>38</v>
      </c>
      <c r="B9" s="138">
        <f>SUM(B11:B26)</f>
        <v>2005</v>
      </c>
      <c r="C9" s="138">
        <f>SUM(C11:C26)</f>
        <v>18</v>
      </c>
      <c r="D9" s="138">
        <f>SUM(D11:D26)</f>
        <v>3</v>
      </c>
      <c r="E9" s="138">
        <f>SUM(B9:D9)</f>
        <v>2026</v>
      </c>
      <c r="F9" s="10"/>
    </row>
    <row r="10" spans="1:9" s="8" customFormat="1" ht="9" customHeight="1">
      <c r="A10" s="53"/>
      <c r="B10" s="138"/>
      <c r="C10" s="138"/>
      <c r="D10" s="138"/>
      <c r="E10" s="138"/>
      <c r="F10" s="10"/>
    </row>
    <row r="11" spans="1:9" s="8" customFormat="1" ht="14.45" customHeight="1">
      <c r="A11" s="202" t="s">
        <v>1625</v>
      </c>
      <c r="B11" s="289">
        <v>12</v>
      </c>
      <c r="C11" s="289">
        <v>0</v>
      </c>
      <c r="D11" s="290">
        <v>1</v>
      </c>
      <c r="E11" s="216">
        <f t="shared" ref="E11:E27" si="0">SUM(B11:D11)</f>
        <v>13</v>
      </c>
      <c r="F11" s="215"/>
      <c r="G11" s="215"/>
      <c r="H11" s="215"/>
      <c r="I11" s="215"/>
    </row>
    <row r="12" spans="1:9" s="8" customFormat="1" ht="14.45" customHeight="1">
      <c r="A12" s="202" t="s">
        <v>1626</v>
      </c>
      <c r="B12" s="289">
        <v>62</v>
      </c>
      <c r="C12" s="289">
        <v>0</v>
      </c>
      <c r="D12" s="290">
        <v>0</v>
      </c>
      <c r="E12" s="216">
        <f t="shared" si="0"/>
        <v>62</v>
      </c>
      <c r="F12" s="215"/>
      <c r="G12" s="215"/>
      <c r="H12" s="215"/>
      <c r="I12" s="215"/>
    </row>
    <row r="13" spans="1:9" s="8" customFormat="1" ht="14.45" customHeight="1">
      <c r="A13" s="202" t="s">
        <v>1627</v>
      </c>
      <c r="B13" s="289">
        <v>10</v>
      </c>
      <c r="C13" s="289">
        <v>1</v>
      </c>
      <c r="D13" s="290">
        <v>0</v>
      </c>
      <c r="E13" s="216">
        <f t="shared" si="0"/>
        <v>11</v>
      </c>
      <c r="F13" s="215"/>
      <c r="G13" s="215"/>
      <c r="H13" s="215"/>
      <c r="I13" s="215"/>
    </row>
    <row r="14" spans="1:9" s="8" customFormat="1" ht="14.45" customHeight="1">
      <c r="A14" s="202" t="s">
        <v>1628</v>
      </c>
      <c r="B14" s="289">
        <v>92</v>
      </c>
      <c r="C14" s="289">
        <v>0</v>
      </c>
      <c r="D14" s="290">
        <v>0</v>
      </c>
      <c r="E14" s="216">
        <f t="shared" si="0"/>
        <v>92</v>
      </c>
      <c r="F14" s="215"/>
      <c r="G14" s="215"/>
      <c r="H14" s="215"/>
      <c r="I14" s="215"/>
    </row>
    <row r="15" spans="1:9" s="8" customFormat="1" ht="14.45" customHeight="1">
      <c r="A15" s="202" t="s">
        <v>1629</v>
      </c>
      <c r="B15" s="289">
        <v>17</v>
      </c>
      <c r="C15" s="289">
        <v>0</v>
      </c>
      <c r="D15" s="290">
        <v>0</v>
      </c>
      <c r="E15" s="216">
        <f t="shared" si="0"/>
        <v>17</v>
      </c>
      <c r="F15" s="215"/>
      <c r="G15" s="215"/>
      <c r="H15" s="215"/>
      <c r="I15" s="215"/>
    </row>
    <row r="16" spans="1:9" s="8" customFormat="1" ht="14.45" customHeight="1">
      <c r="A16" s="202" t="s">
        <v>1630</v>
      </c>
      <c r="B16" s="289">
        <v>17</v>
      </c>
      <c r="C16" s="289">
        <v>0</v>
      </c>
      <c r="D16" s="290">
        <v>0</v>
      </c>
      <c r="E16" s="216">
        <f t="shared" si="0"/>
        <v>17</v>
      </c>
      <c r="F16" s="215"/>
      <c r="G16" s="215"/>
      <c r="H16" s="215"/>
      <c r="I16" s="215"/>
    </row>
    <row r="17" spans="1:9" s="8" customFormat="1" ht="14.45" customHeight="1">
      <c r="A17" s="202" t="s">
        <v>1631</v>
      </c>
      <c r="B17" s="289">
        <v>141</v>
      </c>
      <c r="C17" s="289">
        <v>0</v>
      </c>
      <c r="D17" s="290">
        <v>0</v>
      </c>
      <c r="E17" s="216">
        <f t="shared" si="0"/>
        <v>141</v>
      </c>
      <c r="F17" s="215"/>
      <c r="G17" s="215"/>
      <c r="H17" s="215"/>
      <c r="I17" s="215"/>
    </row>
    <row r="18" spans="1:9" s="8" customFormat="1" ht="14.45" customHeight="1">
      <c r="A18" s="202" t="s">
        <v>1632</v>
      </c>
      <c r="B18" s="289">
        <v>168</v>
      </c>
      <c r="C18" s="289">
        <v>0</v>
      </c>
      <c r="D18" s="290">
        <v>0</v>
      </c>
      <c r="E18" s="216">
        <f t="shared" si="0"/>
        <v>168</v>
      </c>
      <c r="F18" s="215"/>
      <c r="G18" s="215"/>
      <c r="H18" s="215"/>
      <c r="I18" s="215"/>
    </row>
    <row r="19" spans="1:9" s="8" customFormat="1" ht="14.45" customHeight="1">
      <c r="A19" s="202" t="s">
        <v>1633</v>
      </c>
      <c r="B19" s="289">
        <v>26</v>
      </c>
      <c r="C19" s="289">
        <v>0</v>
      </c>
      <c r="D19" s="290">
        <v>0</v>
      </c>
      <c r="E19" s="216">
        <f t="shared" si="0"/>
        <v>26</v>
      </c>
      <c r="F19" s="215"/>
      <c r="G19" s="215"/>
      <c r="H19" s="215"/>
      <c r="I19" s="215"/>
    </row>
    <row r="20" spans="1:9" s="8" customFormat="1" ht="14.45" customHeight="1">
      <c r="A20" s="202" t="s">
        <v>1634</v>
      </c>
      <c r="B20" s="289">
        <v>61</v>
      </c>
      <c r="C20" s="289">
        <v>1</v>
      </c>
      <c r="D20" s="290">
        <v>0</v>
      </c>
      <c r="E20" s="216">
        <f t="shared" si="0"/>
        <v>62</v>
      </c>
      <c r="F20" s="215"/>
      <c r="G20" s="215"/>
      <c r="H20" s="215"/>
      <c r="I20" s="215"/>
    </row>
    <row r="21" spans="1:9" s="8" customFormat="1" ht="14.45" customHeight="1">
      <c r="A21" s="202" t="s">
        <v>1635</v>
      </c>
      <c r="B21" s="289">
        <v>211</v>
      </c>
      <c r="C21" s="289">
        <v>5</v>
      </c>
      <c r="D21" s="290">
        <v>0</v>
      </c>
      <c r="E21" s="216">
        <f t="shared" si="0"/>
        <v>216</v>
      </c>
      <c r="F21" s="215"/>
      <c r="G21" s="215"/>
      <c r="H21" s="215"/>
      <c r="I21" s="215"/>
    </row>
    <row r="22" spans="1:9" s="8" customFormat="1" ht="14.45" customHeight="1">
      <c r="A22" s="202" t="s">
        <v>1636</v>
      </c>
      <c r="B22" s="289">
        <v>415</v>
      </c>
      <c r="C22" s="289">
        <v>4</v>
      </c>
      <c r="D22" s="290">
        <v>0</v>
      </c>
      <c r="E22" s="216">
        <f t="shared" si="0"/>
        <v>419</v>
      </c>
      <c r="F22" s="215"/>
      <c r="G22" s="215"/>
      <c r="H22" s="215"/>
      <c r="I22" s="215"/>
    </row>
    <row r="23" spans="1:9" s="8" customFormat="1" ht="14.45" customHeight="1">
      <c r="A23" s="202" t="s">
        <v>1637</v>
      </c>
      <c r="B23" s="289">
        <v>165</v>
      </c>
      <c r="C23" s="289">
        <v>2</v>
      </c>
      <c r="D23" s="290">
        <v>0</v>
      </c>
      <c r="E23" s="216">
        <f t="shared" si="0"/>
        <v>167</v>
      </c>
      <c r="F23" s="215"/>
      <c r="G23" s="215"/>
      <c r="H23" s="215"/>
      <c r="I23" s="215"/>
    </row>
    <row r="24" spans="1:9" s="8" customFormat="1" ht="14.45" customHeight="1">
      <c r="A24" s="202" t="s">
        <v>1638</v>
      </c>
      <c r="B24" s="289">
        <v>133</v>
      </c>
      <c r="C24" s="289">
        <v>2</v>
      </c>
      <c r="D24" s="290">
        <v>1</v>
      </c>
      <c r="E24" s="216">
        <f t="shared" si="0"/>
        <v>136</v>
      </c>
      <c r="F24" s="215"/>
      <c r="G24" s="215"/>
      <c r="H24" s="215"/>
      <c r="I24" s="215"/>
    </row>
    <row r="25" spans="1:9" s="8" customFormat="1" ht="14.45" customHeight="1">
      <c r="A25" s="202" t="s">
        <v>1639</v>
      </c>
      <c r="B25" s="289">
        <v>130</v>
      </c>
      <c r="C25" s="289">
        <v>1</v>
      </c>
      <c r="D25" s="290">
        <v>1</v>
      </c>
      <c r="E25" s="216">
        <f t="shared" si="0"/>
        <v>132</v>
      </c>
      <c r="F25" s="215"/>
      <c r="G25" s="215"/>
      <c r="H25" s="215"/>
      <c r="I25" s="215"/>
    </row>
    <row r="26" spans="1:9" s="8" customFormat="1" ht="30" customHeight="1">
      <c r="A26" s="286" t="s">
        <v>1640</v>
      </c>
      <c r="B26" s="289">
        <v>345</v>
      </c>
      <c r="C26" s="289">
        <v>2</v>
      </c>
      <c r="D26" s="287">
        <v>0</v>
      </c>
      <c r="E26" s="288">
        <f t="shared" si="0"/>
        <v>347</v>
      </c>
      <c r="F26" s="215"/>
      <c r="G26" s="215"/>
      <c r="H26" s="215"/>
      <c r="I26" s="215"/>
    </row>
    <row r="27" spans="1:9" s="8" customFormat="1" ht="14.45" customHeight="1">
      <c r="A27" s="202" t="s">
        <v>3584</v>
      </c>
      <c r="B27" s="289">
        <v>0</v>
      </c>
      <c r="C27" s="289">
        <v>0</v>
      </c>
      <c r="D27" s="289">
        <v>0</v>
      </c>
      <c r="E27" s="288">
        <f t="shared" si="0"/>
        <v>0</v>
      </c>
      <c r="F27" s="215"/>
      <c r="G27" s="215"/>
      <c r="H27" s="215"/>
      <c r="I27" s="215"/>
    </row>
    <row r="28" spans="1:9" ht="9" customHeight="1">
      <c r="A28" s="64"/>
    </row>
    <row r="29" spans="1:9" ht="12.75" customHeight="1">
      <c r="A29" s="370"/>
      <c r="B29" s="370"/>
      <c r="C29" s="370"/>
      <c r="D29" s="370"/>
      <c r="E29" s="370"/>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3">
    <mergeCell ref="A1:C1"/>
    <mergeCell ref="A29:E29"/>
    <mergeCell ref="B7:D7"/>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8" topLeftCell="A12" activePane="bottomLeft" state="frozen"/>
      <selection pane="bottomLeft" activeCell="B10" sqref="B10:D25"/>
    </sheetView>
  </sheetViews>
  <sheetFormatPr baseColWidth="10" defaultColWidth="11.42578125" defaultRowHeight="24.75" customHeight="1"/>
  <cols>
    <col min="1" max="1" width="66.42578125" style="240" customWidth="1"/>
    <col min="2" max="2" width="10.5703125" style="240" customWidth="1"/>
    <col min="3" max="5" width="9.7109375" style="240" customWidth="1"/>
    <col min="6" max="6" width="15.140625" style="240" customWidth="1"/>
    <col min="7" max="9" width="11.42578125" style="240"/>
    <col min="10" max="10" width="2.140625" style="240" customWidth="1"/>
    <col min="11" max="16384" width="11.42578125" style="240"/>
  </cols>
  <sheetData>
    <row r="1" spans="1:10" s="255" customFormat="1" ht="15.75" customHeight="1">
      <c r="A1" s="351" t="s">
        <v>33</v>
      </c>
      <c r="B1" s="353"/>
      <c r="C1" s="353"/>
      <c r="D1" s="291"/>
      <c r="E1" s="291"/>
      <c r="F1" s="292" t="s">
        <v>102</v>
      </c>
    </row>
    <row r="2" spans="1:10" s="255" customFormat="1" ht="5.25" customHeight="1">
      <c r="A2" s="256"/>
      <c r="B2" s="254"/>
      <c r="C2" s="254"/>
      <c r="D2" s="254"/>
      <c r="E2" s="254"/>
    </row>
    <row r="3" spans="1:10" s="293" customFormat="1" ht="15" customHeight="1">
      <c r="A3" s="257" t="s">
        <v>95</v>
      </c>
      <c r="B3" s="257"/>
      <c r="C3" s="257"/>
      <c r="D3" s="257"/>
      <c r="E3" s="257"/>
    </row>
    <row r="4" spans="1:10" s="293" customFormat="1" ht="15" customHeight="1">
      <c r="A4" s="260" t="s">
        <v>13</v>
      </c>
      <c r="B4" s="261"/>
      <c r="C4" s="261"/>
      <c r="D4" s="261"/>
      <c r="E4" s="261"/>
      <c r="F4" s="294"/>
    </row>
    <row r="5" spans="1:10" s="295" customFormat="1" ht="6" customHeight="1">
      <c r="A5" s="264"/>
      <c r="B5" s="265"/>
      <c r="C5" s="265"/>
      <c r="D5" s="265"/>
      <c r="E5" s="265"/>
    </row>
    <row r="6" spans="1:10" s="269" customFormat="1" ht="15" customHeight="1" thickBot="1">
      <c r="A6" s="296" t="s">
        <v>3652</v>
      </c>
      <c r="B6" s="268"/>
      <c r="C6" s="268"/>
    </row>
    <row r="7" spans="1:10" s="293" customFormat="1" ht="21.75" customHeight="1">
      <c r="A7" s="297"/>
      <c r="B7" s="369"/>
      <c r="C7" s="369"/>
      <c r="D7" s="369"/>
      <c r="E7" s="270"/>
    </row>
    <row r="8" spans="1:10" s="293" customFormat="1" ht="21.75" customHeight="1">
      <c r="A8" s="298"/>
      <c r="B8" s="271" t="s">
        <v>35</v>
      </c>
      <c r="C8" s="271" t="s">
        <v>36</v>
      </c>
      <c r="D8" s="271" t="s">
        <v>37</v>
      </c>
      <c r="E8" s="271" t="s">
        <v>38</v>
      </c>
    </row>
    <row r="9" spans="1:10" s="269" customFormat="1" ht="26.25" customHeight="1">
      <c r="A9" s="299" t="s">
        <v>38</v>
      </c>
      <c r="B9" s="300">
        <f>SUM(B10:B25)</f>
        <v>202</v>
      </c>
      <c r="C9" s="300">
        <f>SUM(C11:C25)</f>
        <v>0</v>
      </c>
      <c r="D9" s="300">
        <f>SUM(D11:D25)</f>
        <v>1</v>
      </c>
      <c r="E9" s="300">
        <f>SUM(B9:D9)</f>
        <v>203</v>
      </c>
      <c r="F9" s="301"/>
    </row>
    <row r="10" spans="1:10" s="269" customFormat="1" ht="15.6" customHeight="1">
      <c r="A10" s="302" t="s">
        <v>1625</v>
      </c>
      <c r="B10" s="303">
        <v>6</v>
      </c>
      <c r="C10" s="303">
        <v>0</v>
      </c>
      <c r="D10" s="303">
        <v>0</v>
      </c>
      <c r="E10" s="304">
        <f t="shared" ref="E10:E25" si="0">SUM(B10:D10)</f>
        <v>6</v>
      </c>
      <c r="F10" s="240"/>
      <c r="G10" s="240"/>
      <c r="H10" s="240"/>
      <c r="I10" s="240"/>
    </row>
    <row r="11" spans="1:10" s="269" customFormat="1" ht="15.6" customHeight="1">
      <c r="A11" s="302" t="s">
        <v>1626</v>
      </c>
      <c r="B11" s="303">
        <v>15</v>
      </c>
      <c r="C11" s="303">
        <v>0</v>
      </c>
      <c r="D11" s="303">
        <v>0</v>
      </c>
      <c r="E11" s="304">
        <f t="shared" si="0"/>
        <v>15</v>
      </c>
      <c r="F11" s="238"/>
      <c r="G11" s="238"/>
      <c r="H11" s="238"/>
      <c r="I11" s="238"/>
      <c r="J11" s="238"/>
    </row>
    <row r="12" spans="1:10" s="269" customFormat="1" ht="15.6" customHeight="1">
      <c r="A12" s="302" t="s">
        <v>1627</v>
      </c>
      <c r="B12" s="303">
        <v>2</v>
      </c>
      <c r="C12" s="303">
        <v>0</v>
      </c>
      <c r="D12" s="303">
        <v>0</v>
      </c>
      <c r="E12" s="304">
        <f t="shared" si="0"/>
        <v>2</v>
      </c>
      <c r="F12" s="238"/>
      <c r="G12" s="238"/>
      <c r="H12" s="238"/>
      <c r="I12" s="238"/>
      <c r="J12" s="238"/>
    </row>
    <row r="13" spans="1:10" s="269" customFormat="1" ht="15.6" customHeight="1">
      <c r="A13" s="302" t="s">
        <v>1628</v>
      </c>
      <c r="B13" s="303">
        <v>7</v>
      </c>
      <c r="C13" s="303">
        <v>0</v>
      </c>
      <c r="D13" s="303">
        <v>0</v>
      </c>
      <c r="E13" s="304">
        <f t="shared" si="0"/>
        <v>7</v>
      </c>
      <c r="F13" s="238"/>
      <c r="G13" s="238"/>
      <c r="H13" s="238"/>
      <c r="I13" s="238"/>
      <c r="J13" s="238"/>
    </row>
    <row r="14" spans="1:10" s="269" customFormat="1" ht="15.6" customHeight="1">
      <c r="A14" s="302" t="s">
        <v>1629</v>
      </c>
      <c r="B14" s="303">
        <v>10</v>
      </c>
      <c r="C14" s="303">
        <v>0</v>
      </c>
      <c r="D14" s="303">
        <v>0</v>
      </c>
      <c r="E14" s="304">
        <f t="shared" si="0"/>
        <v>10</v>
      </c>
      <c r="F14" s="238"/>
      <c r="G14" s="238"/>
      <c r="H14" s="238"/>
      <c r="I14" s="238"/>
      <c r="J14" s="238"/>
    </row>
    <row r="15" spans="1:10" s="269" customFormat="1" ht="15.6" customHeight="1">
      <c r="A15" s="302" t="s">
        <v>1630</v>
      </c>
      <c r="B15" s="303">
        <v>5</v>
      </c>
      <c r="C15" s="303">
        <v>0</v>
      </c>
      <c r="D15" s="303">
        <v>0</v>
      </c>
      <c r="E15" s="304">
        <f t="shared" si="0"/>
        <v>5</v>
      </c>
      <c r="F15" s="238"/>
      <c r="G15" s="238"/>
      <c r="H15" s="238"/>
      <c r="I15" s="238"/>
      <c r="J15" s="238"/>
    </row>
    <row r="16" spans="1:10" s="269" customFormat="1" ht="15.6" customHeight="1">
      <c r="A16" s="302" t="s">
        <v>1631</v>
      </c>
      <c r="B16" s="303">
        <v>25</v>
      </c>
      <c r="C16" s="303">
        <v>0</v>
      </c>
      <c r="D16" s="303">
        <v>0</v>
      </c>
      <c r="E16" s="304">
        <f t="shared" si="0"/>
        <v>25</v>
      </c>
      <c r="F16" s="238"/>
      <c r="G16" s="238"/>
      <c r="H16" s="238"/>
      <c r="I16" s="238"/>
      <c r="J16" s="238"/>
    </row>
    <row r="17" spans="1:10" s="269" customFormat="1" ht="15.6" customHeight="1">
      <c r="A17" s="302" t="s">
        <v>1632</v>
      </c>
      <c r="B17" s="303">
        <v>23</v>
      </c>
      <c r="C17" s="303">
        <v>0</v>
      </c>
      <c r="D17" s="303">
        <v>0</v>
      </c>
      <c r="E17" s="304">
        <f t="shared" si="0"/>
        <v>23</v>
      </c>
      <c r="F17" s="238"/>
      <c r="G17" s="238"/>
      <c r="H17" s="238"/>
      <c r="I17" s="238"/>
      <c r="J17" s="238"/>
    </row>
    <row r="18" spans="1:10" s="269" customFormat="1" ht="15.6" customHeight="1">
      <c r="A18" s="302" t="s">
        <v>1633</v>
      </c>
      <c r="B18" s="303">
        <v>2</v>
      </c>
      <c r="C18" s="303">
        <v>0</v>
      </c>
      <c r="D18" s="303">
        <v>0</v>
      </c>
      <c r="E18" s="304">
        <f t="shared" si="0"/>
        <v>2</v>
      </c>
      <c r="F18" s="238"/>
      <c r="G18" s="238"/>
      <c r="H18" s="238"/>
      <c r="I18" s="238"/>
      <c r="J18" s="238"/>
    </row>
    <row r="19" spans="1:10" s="269" customFormat="1" ht="15.6" customHeight="1">
      <c r="A19" s="302" t="s">
        <v>1634</v>
      </c>
      <c r="B19" s="303">
        <v>3</v>
      </c>
      <c r="C19" s="303">
        <v>0</v>
      </c>
      <c r="D19" s="303">
        <v>0</v>
      </c>
      <c r="E19" s="304">
        <f t="shared" si="0"/>
        <v>3</v>
      </c>
      <c r="F19" s="238"/>
      <c r="G19" s="238"/>
      <c r="H19" s="238"/>
      <c r="I19" s="238"/>
      <c r="J19" s="238"/>
    </row>
    <row r="20" spans="1:10" s="269" customFormat="1" ht="15.6" customHeight="1">
      <c r="A20" s="302" t="s">
        <v>1635</v>
      </c>
      <c r="B20" s="303">
        <v>7</v>
      </c>
      <c r="C20" s="303">
        <v>0</v>
      </c>
      <c r="D20" s="303">
        <v>0</v>
      </c>
      <c r="E20" s="304">
        <f t="shared" si="0"/>
        <v>7</v>
      </c>
      <c r="F20" s="238"/>
      <c r="G20" s="238"/>
      <c r="H20" s="238"/>
      <c r="I20" s="238"/>
      <c r="J20" s="238"/>
    </row>
    <row r="21" spans="1:10" s="269" customFormat="1" ht="15.6" customHeight="1">
      <c r="A21" s="302" t="s">
        <v>1636</v>
      </c>
      <c r="B21" s="303">
        <v>35</v>
      </c>
      <c r="C21" s="303">
        <v>0</v>
      </c>
      <c r="D21" s="303">
        <v>1</v>
      </c>
      <c r="E21" s="304">
        <f t="shared" si="0"/>
        <v>36</v>
      </c>
      <c r="F21" s="238"/>
      <c r="G21" s="238"/>
      <c r="H21" s="238"/>
      <c r="I21" s="238"/>
      <c r="J21" s="238"/>
    </row>
    <row r="22" spans="1:10" s="269" customFormat="1" ht="15.6" customHeight="1">
      <c r="A22" s="302" t="s">
        <v>1637</v>
      </c>
      <c r="B22" s="303">
        <v>16</v>
      </c>
      <c r="C22" s="303">
        <v>0</v>
      </c>
      <c r="D22" s="303">
        <v>0</v>
      </c>
      <c r="E22" s="304">
        <f t="shared" si="0"/>
        <v>16</v>
      </c>
      <c r="F22" s="238"/>
      <c r="G22" s="238"/>
      <c r="H22" s="238"/>
      <c r="I22" s="238"/>
      <c r="J22" s="238"/>
    </row>
    <row r="23" spans="1:10" s="269" customFormat="1" ht="15.6" customHeight="1">
      <c r="A23" s="302" t="s">
        <v>1638</v>
      </c>
      <c r="B23" s="303">
        <v>2</v>
      </c>
      <c r="C23" s="303">
        <v>0</v>
      </c>
      <c r="D23" s="303">
        <v>0</v>
      </c>
      <c r="E23" s="304">
        <f t="shared" si="0"/>
        <v>2</v>
      </c>
      <c r="F23" s="238"/>
      <c r="G23" s="238"/>
      <c r="H23" s="238"/>
      <c r="I23" s="238"/>
      <c r="J23" s="238"/>
    </row>
    <row r="24" spans="1:10" s="269" customFormat="1" ht="15.6" customHeight="1">
      <c r="A24" s="302" t="s">
        <v>1639</v>
      </c>
      <c r="B24" s="303">
        <v>17</v>
      </c>
      <c r="C24" s="303">
        <v>0</v>
      </c>
      <c r="D24" s="303">
        <v>0</v>
      </c>
      <c r="E24" s="304">
        <f t="shared" si="0"/>
        <v>17</v>
      </c>
      <c r="F24" s="238"/>
      <c r="G24" s="238"/>
      <c r="H24" s="238"/>
      <c r="I24" s="238"/>
      <c r="J24" s="238"/>
    </row>
    <row r="25" spans="1:10" s="269" customFormat="1" ht="15.6" customHeight="1">
      <c r="A25" s="302" t="s">
        <v>1640</v>
      </c>
      <c r="B25" s="303">
        <v>27</v>
      </c>
      <c r="C25" s="303">
        <v>0</v>
      </c>
      <c r="D25" s="303">
        <v>0</v>
      </c>
      <c r="E25" s="304">
        <f t="shared" si="0"/>
        <v>27</v>
      </c>
      <c r="F25" s="305"/>
      <c r="G25" s="240"/>
      <c r="H25" s="240"/>
      <c r="I25" s="240"/>
    </row>
    <row r="26" spans="1:10" ht="30" customHeight="1">
      <c r="A26" s="372" t="s">
        <v>20</v>
      </c>
      <c r="B26" s="372">
        <v>0</v>
      </c>
      <c r="C26" s="372">
        <v>0</v>
      </c>
      <c r="D26" s="372"/>
      <c r="E26" s="372"/>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3">
    <mergeCell ref="A26:E26"/>
    <mergeCell ref="A1:C1"/>
    <mergeCell ref="B7:D7"/>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81"/>
  <sheetViews>
    <sheetView zoomScaleNormal="100" workbookViewId="0">
      <pane ySplit="8" topLeftCell="A36" activePane="bottomLeft" state="frozen"/>
      <selection activeCell="J32" sqref="J32"/>
      <selection pane="bottomLeft" activeCell="A52" sqref="A52"/>
    </sheetView>
  </sheetViews>
  <sheetFormatPr baseColWidth="10" defaultColWidth="11.42578125" defaultRowHeight="24.75" customHeight="1"/>
  <cols>
    <col min="1" max="1" width="69.7109375" style="11" customWidth="1"/>
    <col min="2" max="2" width="10.7109375" style="11" customWidth="1"/>
    <col min="3" max="5" width="9.7109375" style="11" customWidth="1"/>
    <col min="6" max="6" width="15" style="11" customWidth="1"/>
    <col min="7" max="16384" width="11.42578125" style="11"/>
  </cols>
  <sheetData>
    <row r="1" spans="1:6" s="2" customFormat="1" ht="15.75" customHeight="1">
      <c r="A1" s="343" t="s">
        <v>33</v>
      </c>
      <c r="B1" s="365"/>
      <c r="C1" s="365"/>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60" t="s">
        <v>3652</v>
      </c>
      <c r="B6" s="361"/>
      <c r="C6" s="9"/>
      <c r="D6" s="9"/>
      <c r="E6" s="9"/>
    </row>
    <row r="7" spans="1:6" s="67" customFormat="1" ht="21.75" customHeight="1">
      <c r="A7" s="362"/>
      <c r="B7" s="364"/>
      <c r="C7" s="364"/>
      <c r="D7" s="364"/>
      <c r="E7" s="44"/>
    </row>
    <row r="8" spans="1:6" s="67" customFormat="1" ht="21.75" customHeight="1">
      <c r="A8" s="363"/>
      <c r="B8" s="45" t="s">
        <v>35</v>
      </c>
      <c r="C8" s="45" t="s">
        <v>36</v>
      </c>
      <c r="D8" s="45" t="s">
        <v>37</v>
      </c>
      <c r="E8" s="45" t="s">
        <v>38</v>
      </c>
    </row>
    <row r="9" spans="1:6" s="8" customFormat="1" ht="21" customHeight="1">
      <c r="A9" s="54" t="s">
        <v>38</v>
      </c>
      <c r="B9" s="157">
        <f>SUM(B12:B14)</f>
        <v>2005</v>
      </c>
      <c r="C9" s="157">
        <f>SUM(C12:C14)</f>
        <v>18</v>
      </c>
      <c r="D9" s="157">
        <f>SUM(D12:D14)</f>
        <v>3</v>
      </c>
      <c r="E9" s="157">
        <f>SUM(B9:D9)</f>
        <v>2026</v>
      </c>
      <c r="F9" s="10"/>
    </row>
    <row r="10" spans="1:6" s="8" customFormat="1" ht="9" customHeight="1">
      <c r="A10" s="54"/>
      <c r="B10" s="157"/>
      <c r="C10" s="157"/>
      <c r="D10" s="157"/>
      <c r="E10" s="157"/>
      <c r="F10" s="10"/>
    </row>
    <row r="11" spans="1:6" s="8" customFormat="1" ht="12" customHeight="1">
      <c r="A11" s="54" t="s">
        <v>0</v>
      </c>
      <c r="B11" s="244"/>
      <c r="C11" s="244"/>
      <c r="D11" s="244"/>
      <c r="E11" s="244"/>
    </row>
    <row r="12" spans="1:6" s="8" customFormat="1" ht="12" customHeight="1">
      <c r="A12" s="62" t="s">
        <v>3260</v>
      </c>
      <c r="B12" s="245">
        <v>1807</v>
      </c>
      <c r="C12" s="245">
        <v>11</v>
      </c>
      <c r="D12" s="245">
        <v>2</v>
      </c>
      <c r="E12" s="157">
        <f t="shared" ref="E12:E41" si="0">SUM(B12:D12)</f>
        <v>1820</v>
      </c>
    </row>
    <row r="13" spans="1:6" s="8" customFormat="1" ht="12" customHeight="1">
      <c r="A13" s="62" t="s">
        <v>3261</v>
      </c>
      <c r="B13" s="245">
        <v>97</v>
      </c>
      <c r="C13" s="245">
        <v>2</v>
      </c>
      <c r="D13" s="245">
        <v>1</v>
      </c>
      <c r="E13" s="157">
        <f t="shared" si="0"/>
        <v>100</v>
      </c>
    </row>
    <row r="14" spans="1:6" s="8" customFormat="1" ht="12" customHeight="1">
      <c r="A14" s="62" t="s">
        <v>3262</v>
      </c>
      <c r="B14" s="245">
        <v>101</v>
      </c>
      <c r="C14" s="245">
        <v>5</v>
      </c>
      <c r="D14" s="245">
        <v>0</v>
      </c>
      <c r="E14" s="157">
        <f t="shared" si="0"/>
        <v>106</v>
      </c>
    </row>
    <row r="15" spans="1:6" s="8" customFormat="1" ht="9" customHeight="1">
      <c r="A15" s="62"/>
      <c r="B15" s="244"/>
      <c r="C15" s="244"/>
      <c r="D15" s="244"/>
      <c r="E15" s="157"/>
    </row>
    <row r="16" spans="1:6" s="8" customFormat="1" ht="12" customHeight="1">
      <c r="A16" s="54" t="s">
        <v>1</v>
      </c>
      <c r="B16" s="244"/>
      <c r="C16" s="244"/>
      <c r="D16" s="244"/>
      <c r="E16" s="157"/>
    </row>
    <row r="17" spans="1:6" s="88" customFormat="1" ht="12" customHeight="1">
      <c r="A17" s="81" t="s">
        <v>3504</v>
      </c>
      <c r="B17" s="245">
        <v>5</v>
      </c>
      <c r="C17" s="245">
        <v>0</v>
      </c>
      <c r="D17" s="245">
        <v>0</v>
      </c>
      <c r="E17" s="157">
        <f>SUM(B17:D17)</f>
        <v>5</v>
      </c>
      <c r="F17" s="40"/>
    </row>
    <row r="18" spans="1:6" s="88" customFormat="1" ht="12" customHeight="1">
      <c r="A18" s="81" t="s">
        <v>3378</v>
      </c>
      <c r="B18" s="245">
        <v>728</v>
      </c>
      <c r="C18" s="245">
        <v>6</v>
      </c>
      <c r="D18" s="245">
        <v>0</v>
      </c>
      <c r="E18" s="157">
        <f t="shared" si="0"/>
        <v>734</v>
      </c>
      <c r="F18" s="40"/>
    </row>
    <row r="19" spans="1:6" s="88" customFormat="1" ht="12" customHeight="1">
      <c r="A19" s="81" t="s">
        <v>3379</v>
      </c>
      <c r="B19" s="245">
        <v>67</v>
      </c>
      <c r="C19" s="245">
        <v>1</v>
      </c>
      <c r="D19" s="245">
        <v>0</v>
      </c>
      <c r="E19" s="157">
        <f t="shared" si="0"/>
        <v>68</v>
      </c>
      <c r="F19" s="41"/>
    </row>
    <row r="20" spans="1:6" s="88" customFormat="1" ht="12" customHeight="1">
      <c r="A20" s="81" t="s">
        <v>3380</v>
      </c>
      <c r="B20" s="246">
        <v>176</v>
      </c>
      <c r="C20" s="246">
        <v>1</v>
      </c>
      <c r="D20" s="245">
        <v>0</v>
      </c>
      <c r="E20" s="157">
        <f t="shared" si="0"/>
        <v>177</v>
      </c>
      <c r="F20" s="41"/>
    </row>
    <row r="21" spans="1:6" s="88" customFormat="1" ht="12" customHeight="1">
      <c r="A21" s="81" t="s">
        <v>3381</v>
      </c>
      <c r="B21" s="245">
        <v>23</v>
      </c>
      <c r="C21" s="245">
        <v>1</v>
      </c>
      <c r="D21" s="245">
        <v>0</v>
      </c>
      <c r="E21" s="157">
        <f t="shared" si="0"/>
        <v>24</v>
      </c>
      <c r="F21" s="40"/>
    </row>
    <row r="22" spans="1:6" s="88" customFormat="1" ht="12" customHeight="1">
      <c r="A22" s="81" t="s">
        <v>3382</v>
      </c>
      <c r="B22" s="245">
        <v>133</v>
      </c>
      <c r="C22" s="245">
        <v>2</v>
      </c>
      <c r="D22" s="245">
        <v>0</v>
      </c>
      <c r="E22" s="157">
        <f t="shared" si="0"/>
        <v>135</v>
      </c>
      <c r="F22" s="41"/>
    </row>
    <row r="23" spans="1:6" s="88" customFormat="1" ht="12" customHeight="1">
      <c r="A23" s="81" t="s">
        <v>3383</v>
      </c>
      <c r="B23" s="245">
        <v>42</v>
      </c>
      <c r="C23" s="245">
        <v>1</v>
      </c>
      <c r="D23" s="245">
        <v>0</v>
      </c>
      <c r="E23" s="157">
        <f t="shared" si="0"/>
        <v>43</v>
      </c>
      <c r="F23" s="41"/>
    </row>
    <row r="24" spans="1:6" s="88" customFormat="1" ht="21.6" customHeight="1">
      <c r="A24" s="81" t="s">
        <v>3384</v>
      </c>
      <c r="B24" s="245">
        <v>6</v>
      </c>
      <c r="C24" s="245">
        <v>0</v>
      </c>
      <c r="D24" s="245">
        <v>0</v>
      </c>
      <c r="E24" s="157">
        <f t="shared" si="0"/>
        <v>6</v>
      </c>
      <c r="F24" s="41"/>
    </row>
    <row r="25" spans="1:6" s="88" customFormat="1" ht="12" customHeight="1">
      <c r="A25" s="81" t="s">
        <v>3585</v>
      </c>
      <c r="B25" s="245">
        <v>1</v>
      </c>
      <c r="C25" s="245">
        <v>0</v>
      </c>
      <c r="D25" s="245">
        <v>0</v>
      </c>
      <c r="E25" s="157">
        <f t="shared" si="0"/>
        <v>1</v>
      </c>
      <c r="F25" s="41"/>
    </row>
    <row r="26" spans="1:6" s="88" customFormat="1" ht="12" customHeight="1">
      <c r="A26" s="81" t="s">
        <v>3505</v>
      </c>
      <c r="B26" s="245">
        <v>10</v>
      </c>
      <c r="C26" s="245">
        <v>0</v>
      </c>
      <c r="D26" s="245">
        <v>0</v>
      </c>
      <c r="E26" s="157">
        <f t="shared" si="0"/>
        <v>10</v>
      </c>
      <c r="F26" s="41"/>
    </row>
    <row r="27" spans="1:6" s="88" customFormat="1" ht="12" customHeight="1">
      <c r="A27" s="81" t="s">
        <v>3385</v>
      </c>
      <c r="B27" s="245">
        <v>14</v>
      </c>
      <c r="C27" s="245">
        <v>0</v>
      </c>
      <c r="D27" s="245">
        <v>0</v>
      </c>
      <c r="E27" s="157">
        <f t="shared" si="0"/>
        <v>14</v>
      </c>
      <c r="F27" s="41"/>
    </row>
    <row r="28" spans="1:6" s="88" customFormat="1" ht="12" customHeight="1">
      <c r="A28" s="81" t="s">
        <v>3386</v>
      </c>
      <c r="B28" s="245">
        <v>34</v>
      </c>
      <c r="C28" s="245">
        <v>1</v>
      </c>
      <c r="D28" s="245">
        <v>0</v>
      </c>
      <c r="E28" s="157">
        <f t="shared" si="0"/>
        <v>35</v>
      </c>
      <c r="F28" s="41"/>
    </row>
    <row r="29" spans="1:6" s="88" customFormat="1" ht="12" customHeight="1">
      <c r="A29" s="81" t="s">
        <v>3387</v>
      </c>
      <c r="B29" s="246">
        <v>32</v>
      </c>
      <c r="C29" s="246">
        <v>0</v>
      </c>
      <c r="D29" s="245">
        <v>0</v>
      </c>
      <c r="E29" s="157">
        <f t="shared" si="0"/>
        <v>32</v>
      </c>
      <c r="F29" s="41"/>
    </row>
    <row r="30" spans="1:6" s="15" customFormat="1" ht="12" customHeight="1">
      <c r="A30" s="81" t="s">
        <v>3506</v>
      </c>
      <c r="B30" s="245">
        <v>20</v>
      </c>
      <c r="C30" s="245">
        <v>1</v>
      </c>
      <c r="D30" s="245">
        <v>0</v>
      </c>
      <c r="E30" s="157">
        <f t="shared" si="0"/>
        <v>21</v>
      </c>
      <c r="F30" s="40"/>
    </row>
    <row r="31" spans="1:6" s="15" customFormat="1" ht="12" customHeight="1">
      <c r="A31" s="81" t="s">
        <v>3429</v>
      </c>
      <c r="B31" s="245">
        <v>4</v>
      </c>
      <c r="C31" s="245">
        <v>0</v>
      </c>
      <c r="D31" s="245">
        <v>0</v>
      </c>
      <c r="E31" s="157">
        <f t="shared" si="0"/>
        <v>4</v>
      </c>
      <c r="F31" s="41"/>
    </row>
    <row r="32" spans="1:6" s="15" customFormat="1" ht="12" customHeight="1">
      <c r="A32" s="81" t="s">
        <v>3388</v>
      </c>
      <c r="B32" s="245">
        <v>14</v>
      </c>
      <c r="C32" s="245">
        <v>0</v>
      </c>
      <c r="D32" s="245">
        <v>0</v>
      </c>
      <c r="E32" s="157">
        <f t="shared" si="0"/>
        <v>14</v>
      </c>
      <c r="F32" s="41"/>
    </row>
    <row r="33" spans="1:6" s="15" customFormat="1" ht="12" customHeight="1">
      <c r="A33" s="81" t="s">
        <v>3389</v>
      </c>
      <c r="B33" s="245">
        <v>12</v>
      </c>
      <c r="C33" s="245">
        <v>0</v>
      </c>
      <c r="D33" s="245">
        <v>0</v>
      </c>
      <c r="E33" s="157">
        <f t="shared" si="0"/>
        <v>12</v>
      </c>
      <c r="F33" s="41"/>
    </row>
    <row r="34" spans="1:6" s="15" customFormat="1" ht="12" customHeight="1">
      <c r="A34" s="81" t="s">
        <v>3390</v>
      </c>
      <c r="B34" s="245">
        <v>29</v>
      </c>
      <c r="C34" s="245">
        <v>0</v>
      </c>
      <c r="D34" s="245">
        <v>0</v>
      </c>
      <c r="E34" s="157">
        <f t="shared" si="0"/>
        <v>29</v>
      </c>
      <c r="F34" s="41"/>
    </row>
    <row r="35" spans="1:6" s="15" customFormat="1" ht="12" customHeight="1">
      <c r="A35" s="81" t="s">
        <v>3391</v>
      </c>
      <c r="B35" s="245">
        <v>129</v>
      </c>
      <c r="C35" s="245">
        <v>0</v>
      </c>
      <c r="D35" s="245">
        <v>0</v>
      </c>
      <c r="E35" s="157">
        <f t="shared" si="0"/>
        <v>129</v>
      </c>
      <c r="F35" s="41"/>
    </row>
    <row r="36" spans="1:6" s="15" customFormat="1" ht="19.149999999999999" customHeight="1">
      <c r="A36" s="81" t="s">
        <v>3392</v>
      </c>
      <c r="B36" s="245">
        <v>58</v>
      </c>
      <c r="C36" s="245">
        <v>0</v>
      </c>
      <c r="D36" s="245">
        <v>1</v>
      </c>
      <c r="E36" s="157">
        <f t="shared" si="0"/>
        <v>59</v>
      </c>
      <c r="F36" s="41"/>
    </row>
    <row r="37" spans="1:6" s="15" customFormat="1" ht="12" customHeight="1">
      <c r="A37" s="81" t="s">
        <v>3393</v>
      </c>
      <c r="B37" s="245">
        <v>20</v>
      </c>
      <c r="C37" s="245">
        <v>0</v>
      </c>
      <c r="D37" s="245">
        <v>0</v>
      </c>
      <c r="E37" s="157">
        <f t="shared" si="0"/>
        <v>20</v>
      </c>
      <c r="F37" s="41"/>
    </row>
    <row r="38" spans="1:6" s="15" customFormat="1" ht="12" customHeight="1">
      <c r="A38" s="81" t="s">
        <v>3394</v>
      </c>
      <c r="B38" s="246">
        <v>174</v>
      </c>
      <c r="C38" s="246">
        <v>0</v>
      </c>
      <c r="D38" s="245">
        <v>0</v>
      </c>
      <c r="E38" s="157">
        <f t="shared" si="0"/>
        <v>174</v>
      </c>
      <c r="F38" s="41"/>
    </row>
    <row r="39" spans="1:6" s="15" customFormat="1" ht="12" customHeight="1">
      <c r="A39" s="81" t="s">
        <v>3395</v>
      </c>
      <c r="B39" s="245">
        <v>8</v>
      </c>
      <c r="C39" s="245">
        <v>0</v>
      </c>
      <c r="D39" s="245">
        <v>0</v>
      </c>
      <c r="E39" s="157">
        <f t="shared" si="0"/>
        <v>8</v>
      </c>
      <c r="F39" s="40"/>
    </row>
    <row r="40" spans="1:6" s="15" customFormat="1" ht="20.45" customHeight="1">
      <c r="A40" s="81" t="s">
        <v>3396</v>
      </c>
      <c r="B40" s="245">
        <v>105</v>
      </c>
      <c r="C40" s="245">
        <v>3</v>
      </c>
      <c r="D40" s="245">
        <v>1</v>
      </c>
      <c r="E40" s="157">
        <f t="shared" si="0"/>
        <v>109</v>
      </c>
      <c r="F40" s="41"/>
    </row>
    <row r="41" spans="1:6" s="15" customFormat="1" ht="18" customHeight="1">
      <c r="A41" s="81" t="s">
        <v>3397</v>
      </c>
      <c r="B41" s="245">
        <v>14</v>
      </c>
      <c r="C41" s="245">
        <v>0</v>
      </c>
      <c r="D41" s="245">
        <v>1</v>
      </c>
      <c r="E41" s="157">
        <f t="shared" si="0"/>
        <v>15</v>
      </c>
      <c r="F41" s="41"/>
    </row>
    <row r="42" spans="1:6" s="15" customFormat="1" ht="18" customHeight="1">
      <c r="A42" s="81" t="s">
        <v>3587</v>
      </c>
      <c r="B42" s="245">
        <v>1</v>
      </c>
      <c r="C42" s="245">
        <v>0</v>
      </c>
      <c r="D42" s="245">
        <v>0</v>
      </c>
      <c r="E42" s="157">
        <f>SUM(B42:D42)</f>
        <v>1</v>
      </c>
      <c r="F42" s="41"/>
    </row>
    <row r="43" spans="1:6" s="15" customFormat="1" ht="12" customHeight="1">
      <c r="A43" s="81" t="s">
        <v>3430</v>
      </c>
      <c r="B43" s="245">
        <v>5</v>
      </c>
      <c r="C43" s="245">
        <v>0</v>
      </c>
      <c r="D43" s="245">
        <v>0</v>
      </c>
      <c r="E43" s="157">
        <f>SUM(B43:D43)</f>
        <v>5</v>
      </c>
      <c r="F43" s="41"/>
    </row>
    <row r="44" spans="1:6" s="15" customFormat="1" ht="12" customHeight="1">
      <c r="A44" s="81" t="s">
        <v>3398</v>
      </c>
      <c r="B44" s="245">
        <v>55</v>
      </c>
      <c r="C44" s="245">
        <v>0</v>
      </c>
      <c r="D44" s="245">
        <v>0</v>
      </c>
      <c r="E44" s="157">
        <f t="shared" ref="E44:E48" si="1">SUM(B44:D44)</f>
        <v>55</v>
      </c>
      <c r="F44" s="41"/>
    </row>
    <row r="45" spans="1:6" s="15" customFormat="1" ht="12" customHeight="1">
      <c r="A45" s="81" t="s">
        <v>3399</v>
      </c>
      <c r="B45" s="245">
        <v>26</v>
      </c>
      <c r="C45" s="245">
        <v>0</v>
      </c>
      <c r="D45" s="245">
        <v>0</v>
      </c>
      <c r="E45" s="157">
        <f t="shared" si="1"/>
        <v>26</v>
      </c>
      <c r="F45" s="41"/>
    </row>
    <row r="46" spans="1:6" s="15" customFormat="1" ht="12" customHeight="1">
      <c r="A46" s="81" t="s">
        <v>3507</v>
      </c>
      <c r="B46" s="245">
        <v>3</v>
      </c>
      <c r="C46" s="245">
        <v>0</v>
      </c>
      <c r="D46" s="245">
        <v>0</v>
      </c>
      <c r="E46" s="157">
        <f t="shared" si="1"/>
        <v>3</v>
      </c>
      <c r="F46" s="41"/>
    </row>
    <row r="47" spans="1:6" s="15" customFormat="1" ht="12" customHeight="1">
      <c r="A47" s="81" t="s">
        <v>3508</v>
      </c>
      <c r="B47" s="246">
        <v>8</v>
      </c>
      <c r="C47" s="246">
        <v>1</v>
      </c>
      <c r="D47" s="245">
        <v>0</v>
      </c>
      <c r="E47" s="157">
        <f t="shared" si="1"/>
        <v>9</v>
      </c>
      <c r="F47" s="41"/>
    </row>
    <row r="48" spans="1:6" s="15" customFormat="1" ht="12" customHeight="1">
      <c r="A48" s="81" t="s">
        <v>3400</v>
      </c>
      <c r="B48" s="245">
        <v>44</v>
      </c>
      <c r="C48" s="245">
        <v>0</v>
      </c>
      <c r="D48" s="245">
        <v>0</v>
      </c>
      <c r="E48" s="157">
        <f t="shared" si="1"/>
        <v>44</v>
      </c>
      <c r="F48" s="40"/>
    </row>
    <row r="49" spans="1:6" s="15" customFormat="1" ht="12" customHeight="1">
      <c r="A49" s="81" t="s">
        <v>3586</v>
      </c>
      <c r="B49" s="245">
        <v>1</v>
      </c>
      <c r="C49" s="245">
        <v>0</v>
      </c>
      <c r="D49" s="245">
        <v>0</v>
      </c>
      <c r="E49" s="157">
        <f>SUM(B49:D49)</f>
        <v>1</v>
      </c>
      <c r="F49" s="40"/>
    </row>
    <row r="50" spans="1:6" s="15" customFormat="1" ht="12" customHeight="1">
      <c r="A50" s="81" t="s">
        <v>3516</v>
      </c>
      <c r="B50" s="245">
        <v>1</v>
      </c>
      <c r="C50" s="245">
        <v>0</v>
      </c>
      <c r="D50" s="245">
        <v>0</v>
      </c>
      <c r="E50" s="157">
        <f>SUM(B50:D50)</f>
        <v>1</v>
      </c>
      <c r="F50" s="40"/>
    </row>
    <row r="51" spans="1:6" s="15" customFormat="1" ht="12" customHeight="1">
      <c r="A51" s="81" t="s">
        <v>3522</v>
      </c>
      <c r="B51" s="245">
        <v>1</v>
      </c>
      <c r="C51" s="245">
        <v>0</v>
      </c>
      <c r="D51" s="245">
        <v>0</v>
      </c>
      <c r="E51" s="157">
        <f>SUM(B51:D51)</f>
        <v>1</v>
      </c>
      <c r="F51" s="40"/>
    </row>
    <row r="52" spans="1:6" s="15" customFormat="1" ht="14.45" customHeight="1">
      <c r="A52" s="81" t="s">
        <v>3264</v>
      </c>
      <c r="B52" s="245">
        <v>2</v>
      </c>
      <c r="C52" s="245">
        <v>0</v>
      </c>
      <c r="D52" s="245">
        <v>0</v>
      </c>
      <c r="E52" s="157">
        <f>SUM(B52:D52)</f>
        <v>2</v>
      </c>
      <c r="F52" s="40"/>
    </row>
    <row r="53" spans="1:6" s="15" customFormat="1" ht="12" customHeight="1">
      <c r="A53" s="81"/>
      <c r="B53" s="245"/>
      <c r="C53" s="245"/>
      <c r="D53" s="245"/>
      <c r="E53" s="157"/>
      <c r="F53" s="40"/>
    </row>
    <row r="54" spans="1:6" s="15" customFormat="1" ht="12" customHeight="1">
      <c r="A54" s="81"/>
      <c r="B54" s="95"/>
      <c r="C54" s="95"/>
      <c r="D54" s="94"/>
      <c r="E54" s="65"/>
      <c r="F54" s="40"/>
    </row>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row r="481"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21" activePane="bottomLeft" state="frozen"/>
      <selection activeCell="A19" sqref="A19"/>
      <selection pane="bottomLeft" activeCell="E25" sqref="E25:E26"/>
    </sheetView>
  </sheetViews>
  <sheetFormatPr baseColWidth="10" defaultColWidth="11.42578125" defaultRowHeight="24.75" customHeight="1"/>
  <cols>
    <col min="1" max="1" width="72.5703125" style="11" customWidth="1"/>
    <col min="2" max="2" width="10.7109375" style="11" customWidth="1"/>
    <col min="3" max="5" width="9.7109375" style="11" customWidth="1"/>
    <col min="6" max="6" width="15.140625" style="11" customWidth="1"/>
    <col min="7" max="16384" width="11.42578125" style="11"/>
  </cols>
  <sheetData>
    <row r="1" spans="1:9" s="2" customFormat="1" ht="15.75" customHeight="1">
      <c r="A1" s="343" t="s">
        <v>33</v>
      </c>
      <c r="B1" s="365"/>
      <c r="C1" s="365"/>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308" t="s">
        <v>35</v>
      </c>
      <c r="C8" s="308" t="s">
        <v>36</v>
      </c>
      <c r="D8" s="308" t="s">
        <v>37</v>
      </c>
      <c r="E8" s="308" t="s">
        <v>38</v>
      </c>
    </row>
    <row r="9" spans="1:9" s="8" customFormat="1" ht="21" customHeight="1">
      <c r="A9" s="309" t="s">
        <v>38</v>
      </c>
      <c r="B9" s="310">
        <f>SUM(B12:B30)</f>
        <v>202</v>
      </c>
      <c r="C9" s="310">
        <f>SUM(C12:C30)</f>
        <v>0</v>
      </c>
      <c r="D9" s="310">
        <f>SUM(D12:D30)</f>
        <v>1</v>
      </c>
      <c r="E9" s="310">
        <f>SUM(E12:E30)</f>
        <v>203</v>
      </c>
      <c r="F9" s="10"/>
    </row>
    <row r="10" spans="1:9" s="8" customFormat="1" ht="9" customHeight="1">
      <c r="A10" s="62"/>
      <c r="B10" s="88"/>
      <c r="C10" s="66"/>
      <c r="D10" s="66"/>
      <c r="E10" s="310"/>
    </row>
    <row r="11" spans="1:9" s="8" customFormat="1" ht="12" customHeight="1">
      <c r="A11" s="309" t="s">
        <v>1</v>
      </c>
      <c r="B11" s="88"/>
      <c r="C11" s="66"/>
      <c r="D11" s="66"/>
      <c r="E11" s="310"/>
    </row>
    <row r="12" spans="1:9" s="88" customFormat="1" ht="15.6" customHeight="1">
      <c r="A12" s="81" t="s">
        <v>3378</v>
      </c>
      <c r="B12" s="96">
        <v>3</v>
      </c>
      <c r="C12" s="96">
        <v>0</v>
      </c>
      <c r="D12" s="96">
        <v>0</v>
      </c>
      <c r="E12" s="310">
        <f t="shared" ref="E12:E18" si="0">SUM(B12:D12)</f>
        <v>3</v>
      </c>
      <c r="F12" s="41"/>
      <c r="G12" s="11"/>
      <c r="H12" s="11"/>
      <c r="I12" s="11"/>
    </row>
    <row r="13" spans="1:9" s="15" customFormat="1" ht="15.6" customHeight="1">
      <c r="A13" s="81" t="s">
        <v>3381</v>
      </c>
      <c r="B13" s="94">
        <v>7</v>
      </c>
      <c r="C13" s="94">
        <v>0</v>
      </c>
      <c r="D13" s="96">
        <v>0</v>
      </c>
      <c r="E13" s="310">
        <f t="shared" si="0"/>
        <v>7</v>
      </c>
      <c r="F13" s="41"/>
      <c r="G13" s="11"/>
      <c r="H13" s="11"/>
      <c r="I13" s="11"/>
    </row>
    <row r="14" spans="1:9" s="15" customFormat="1" ht="15.6" customHeight="1">
      <c r="A14" s="81" t="s">
        <v>3505</v>
      </c>
      <c r="B14" s="94">
        <v>1</v>
      </c>
      <c r="C14" s="94">
        <v>0</v>
      </c>
      <c r="D14" s="96">
        <v>0</v>
      </c>
      <c r="E14" s="310">
        <f t="shared" si="0"/>
        <v>1</v>
      </c>
      <c r="F14" s="41"/>
      <c r="G14" s="11"/>
      <c r="H14" s="11"/>
      <c r="I14" s="11"/>
    </row>
    <row r="15" spans="1:9" s="15" customFormat="1" ht="15.6" customHeight="1">
      <c r="A15" s="81" t="s">
        <v>3391</v>
      </c>
      <c r="B15" s="94">
        <v>5</v>
      </c>
      <c r="C15" s="94">
        <v>0</v>
      </c>
      <c r="D15" s="96">
        <v>0</v>
      </c>
      <c r="E15" s="310">
        <f t="shared" si="0"/>
        <v>5</v>
      </c>
      <c r="F15" s="41"/>
      <c r="G15" s="11"/>
      <c r="H15" s="11"/>
      <c r="I15" s="11"/>
    </row>
    <row r="16" spans="1:9" s="15" customFormat="1" ht="15.6" customHeight="1">
      <c r="A16" s="81" t="s">
        <v>3394</v>
      </c>
      <c r="B16" s="94">
        <v>1</v>
      </c>
      <c r="C16" s="94">
        <v>0</v>
      </c>
      <c r="D16" s="96">
        <v>0</v>
      </c>
      <c r="E16" s="310">
        <f t="shared" si="0"/>
        <v>1</v>
      </c>
      <c r="F16" s="41"/>
      <c r="G16" s="11"/>
      <c r="H16" s="11"/>
      <c r="I16" s="11"/>
    </row>
    <row r="17" spans="1:9" s="15" customFormat="1" ht="30" customHeight="1">
      <c r="A17" s="81" t="s">
        <v>3396</v>
      </c>
      <c r="B17" s="94">
        <v>114</v>
      </c>
      <c r="C17" s="94">
        <v>0</v>
      </c>
      <c r="D17" s="96">
        <v>0</v>
      </c>
      <c r="E17" s="310">
        <f t="shared" si="0"/>
        <v>114</v>
      </c>
      <c r="F17" s="41"/>
      <c r="G17" s="11"/>
      <c r="H17" s="11"/>
      <c r="I17" s="11"/>
    </row>
    <row r="18" spans="1:9" s="15" customFormat="1" ht="30" customHeight="1">
      <c r="A18" s="81" t="s">
        <v>3397</v>
      </c>
      <c r="B18" s="94">
        <v>50</v>
      </c>
      <c r="C18" s="94">
        <v>0</v>
      </c>
      <c r="D18" s="96">
        <v>0</v>
      </c>
      <c r="E18" s="65">
        <f t="shared" si="0"/>
        <v>50</v>
      </c>
      <c r="F18" s="41"/>
      <c r="G18" s="11"/>
      <c r="H18" s="11"/>
      <c r="I18" s="11"/>
    </row>
    <row r="19" spans="1:9" s="15" customFormat="1" ht="15.6" customHeight="1">
      <c r="A19" s="81" t="s">
        <v>3587</v>
      </c>
      <c r="B19" s="94">
        <v>1</v>
      </c>
      <c r="C19" s="94">
        <v>0</v>
      </c>
      <c r="D19" s="96">
        <v>0</v>
      </c>
      <c r="E19" s="65">
        <f t="shared" ref="E19:E26" si="1">SUM(B19:D19)</f>
        <v>1</v>
      </c>
      <c r="F19" s="41"/>
      <c r="G19" s="11"/>
      <c r="H19" s="11"/>
      <c r="I19" s="11"/>
    </row>
    <row r="20" spans="1:9" s="15" customFormat="1" ht="15.6" customHeight="1">
      <c r="A20" s="81" t="s">
        <v>3430</v>
      </c>
      <c r="B20" s="94">
        <v>5</v>
      </c>
      <c r="C20" s="94">
        <v>0</v>
      </c>
      <c r="D20" s="96">
        <v>0</v>
      </c>
      <c r="E20" s="65">
        <f t="shared" si="1"/>
        <v>5</v>
      </c>
      <c r="F20" s="41"/>
      <c r="G20" s="11"/>
      <c r="H20" s="11"/>
      <c r="I20" s="11"/>
    </row>
    <row r="21" spans="1:9" s="15" customFormat="1" ht="15.6" customHeight="1">
      <c r="A21" s="81" t="s">
        <v>3398</v>
      </c>
      <c r="B21" s="94">
        <v>5</v>
      </c>
      <c r="C21" s="94">
        <v>0</v>
      </c>
      <c r="D21" s="96">
        <v>0</v>
      </c>
      <c r="E21" s="65">
        <f t="shared" si="1"/>
        <v>5</v>
      </c>
      <c r="F21" s="41"/>
      <c r="G21" s="11"/>
      <c r="H21" s="11"/>
      <c r="I21" s="11"/>
    </row>
    <row r="22" spans="1:9" s="15" customFormat="1" ht="15.6" customHeight="1">
      <c r="A22" s="81" t="s">
        <v>3399</v>
      </c>
      <c r="B22" s="94">
        <v>4</v>
      </c>
      <c r="C22" s="94">
        <v>0</v>
      </c>
      <c r="D22" s="96">
        <v>1</v>
      </c>
      <c r="E22" s="65">
        <f t="shared" si="1"/>
        <v>5</v>
      </c>
      <c r="F22" s="41"/>
      <c r="G22" s="11"/>
      <c r="H22" s="11"/>
      <c r="I22" s="11"/>
    </row>
    <row r="23" spans="1:9" s="15" customFormat="1" ht="15.6" customHeight="1">
      <c r="A23" s="81" t="s">
        <v>3507</v>
      </c>
      <c r="B23" s="94">
        <v>1</v>
      </c>
      <c r="C23" s="94">
        <v>0</v>
      </c>
      <c r="D23" s="96">
        <v>0</v>
      </c>
      <c r="E23" s="65">
        <f t="shared" si="1"/>
        <v>1</v>
      </c>
      <c r="F23" s="41"/>
      <c r="G23" s="11"/>
      <c r="H23" s="11"/>
      <c r="I23" s="11"/>
    </row>
    <row r="24" spans="1:9" s="15" customFormat="1" ht="15.6" customHeight="1">
      <c r="A24" s="81" t="s">
        <v>3400</v>
      </c>
      <c r="B24" s="94">
        <v>2</v>
      </c>
      <c r="C24" s="94">
        <v>0</v>
      </c>
      <c r="D24" s="96">
        <v>0</v>
      </c>
      <c r="E24" s="65">
        <f t="shared" si="1"/>
        <v>2</v>
      </c>
      <c r="F24" s="41"/>
      <c r="G24" s="11"/>
      <c r="H24" s="11"/>
      <c r="I24" s="11"/>
    </row>
    <row r="25" spans="1:9" s="15" customFormat="1" ht="15.6" customHeight="1">
      <c r="A25" s="81" t="s">
        <v>3655</v>
      </c>
      <c r="B25" s="94">
        <v>1</v>
      </c>
      <c r="C25" s="94">
        <v>0</v>
      </c>
      <c r="D25" s="96">
        <v>0</v>
      </c>
      <c r="E25" s="65">
        <f t="shared" si="1"/>
        <v>1</v>
      </c>
      <c r="F25" s="41"/>
      <c r="G25" s="11"/>
      <c r="H25" s="11"/>
      <c r="I25" s="11"/>
    </row>
    <row r="26" spans="1:9" s="15" customFormat="1" ht="15.6" customHeight="1">
      <c r="A26" s="81" t="s">
        <v>3264</v>
      </c>
      <c r="B26" s="94">
        <v>2</v>
      </c>
      <c r="C26" s="94">
        <v>0</v>
      </c>
      <c r="D26" s="96">
        <v>0</v>
      </c>
      <c r="E26" s="65">
        <f t="shared" si="1"/>
        <v>2</v>
      </c>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51"/>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3"/>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45" activePane="bottomLeft" state="frozen"/>
      <selection activeCell="A9" sqref="A9"/>
      <selection pane="bottomLeft" activeCell="A11" sqref="A11:D43"/>
    </sheetView>
  </sheetViews>
  <sheetFormatPr baseColWidth="10" defaultColWidth="11.42578125" defaultRowHeight="24.75" customHeight="1"/>
  <cols>
    <col min="1" max="1" width="73.7109375" style="11" customWidth="1"/>
    <col min="2" max="2" width="11.5703125" style="11" customWidth="1"/>
    <col min="3" max="5" width="9.7109375" style="11" customWidth="1"/>
    <col min="6" max="6" width="14.14062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SUM(B11:B59)</f>
        <v>2005</v>
      </c>
      <c r="C9" s="65">
        <f>SUM(C11:C59)</f>
        <v>18</v>
      </c>
      <c r="D9" s="65">
        <f>SUM(D11:D59)</f>
        <v>3</v>
      </c>
      <c r="E9" s="65">
        <f>SUM(E11:E59)</f>
        <v>2026</v>
      </c>
      <c r="F9" s="10"/>
    </row>
    <row r="10" spans="1:9" s="8" customFormat="1" ht="9" customHeight="1">
      <c r="A10" s="62"/>
      <c r="B10" s="66"/>
      <c r="C10" s="66"/>
      <c r="D10" s="66"/>
      <c r="E10" s="65"/>
    </row>
    <row r="11" spans="1:9" s="88" customFormat="1" ht="12" customHeight="1">
      <c r="A11" s="82" t="s">
        <v>3263</v>
      </c>
      <c r="B11" s="97">
        <v>5</v>
      </c>
      <c r="C11" s="97">
        <v>0</v>
      </c>
      <c r="D11" s="97">
        <v>0</v>
      </c>
      <c r="E11" s="65">
        <f t="shared" ref="E11:E43" si="0">SUM(B11:D11)</f>
        <v>5</v>
      </c>
      <c r="F11" s="40"/>
      <c r="G11" s="15"/>
      <c r="H11" s="15"/>
      <c r="I11" s="15"/>
    </row>
    <row r="12" spans="1:9" s="88" customFormat="1" ht="12" customHeight="1">
      <c r="A12" s="82" t="s">
        <v>3486</v>
      </c>
      <c r="B12" s="97">
        <v>9</v>
      </c>
      <c r="C12" s="97">
        <v>0</v>
      </c>
      <c r="D12" s="97">
        <v>0</v>
      </c>
      <c r="E12" s="65">
        <f t="shared" si="0"/>
        <v>9</v>
      </c>
      <c r="F12" s="41"/>
      <c r="G12" s="11"/>
      <c r="H12" s="11"/>
      <c r="I12" s="11"/>
    </row>
    <row r="13" spans="1:9" s="88" customFormat="1" ht="12" customHeight="1">
      <c r="A13" s="82" t="s">
        <v>3487</v>
      </c>
      <c r="B13" s="97">
        <v>41</v>
      </c>
      <c r="C13" s="97">
        <v>0</v>
      </c>
      <c r="D13" s="97">
        <v>0</v>
      </c>
      <c r="E13" s="65">
        <f t="shared" si="0"/>
        <v>41</v>
      </c>
      <c r="F13" s="41"/>
      <c r="G13" s="11"/>
      <c r="H13" s="11"/>
      <c r="I13" s="11"/>
    </row>
    <row r="14" spans="1:9" s="88" customFormat="1" ht="12" customHeight="1">
      <c r="A14" s="82" t="s">
        <v>3488</v>
      </c>
      <c r="B14" s="97">
        <v>40</v>
      </c>
      <c r="C14" s="97">
        <v>2</v>
      </c>
      <c r="D14" s="97">
        <v>0</v>
      </c>
      <c r="E14" s="65">
        <f t="shared" si="0"/>
        <v>42</v>
      </c>
      <c r="F14" s="41"/>
      <c r="G14" s="11"/>
      <c r="H14" s="11"/>
      <c r="I14" s="11"/>
    </row>
    <row r="15" spans="1:9" s="88" customFormat="1" ht="12" customHeight="1">
      <c r="A15" s="82" t="s">
        <v>3401</v>
      </c>
      <c r="B15" s="97">
        <v>40</v>
      </c>
      <c r="C15" s="97">
        <v>0</v>
      </c>
      <c r="D15" s="97">
        <v>0</v>
      </c>
      <c r="E15" s="65">
        <f t="shared" si="0"/>
        <v>40</v>
      </c>
      <c r="F15" s="41"/>
      <c r="G15" s="11"/>
      <c r="H15" s="11"/>
      <c r="I15" s="11"/>
    </row>
    <row r="16" spans="1:9" s="88" customFormat="1" ht="12" customHeight="1">
      <c r="A16" s="82" t="s">
        <v>3489</v>
      </c>
      <c r="B16" s="97">
        <v>219</v>
      </c>
      <c r="C16" s="97">
        <v>3</v>
      </c>
      <c r="D16" s="97">
        <v>1</v>
      </c>
      <c r="E16" s="65">
        <f t="shared" si="0"/>
        <v>223</v>
      </c>
      <c r="F16" s="41"/>
      <c r="G16" s="11"/>
      <c r="H16" s="11"/>
      <c r="I16" s="11"/>
    </row>
    <row r="17" spans="1:9" s="88" customFormat="1" ht="12" customHeight="1">
      <c r="A17" s="82" t="s">
        <v>3490</v>
      </c>
      <c r="B17" s="97">
        <v>69</v>
      </c>
      <c r="C17" s="97">
        <v>0</v>
      </c>
      <c r="D17" s="97">
        <v>0</v>
      </c>
      <c r="E17" s="65">
        <f t="shared" si="0"/>
        <v>69</v>
      </c>
      <c r="F17" s="40"/>
      <c r="G17" s="11"/>
      <c r="H17" s="11"/>
      <c r="I17" s="11"/>
    </row>
    <row r="18" spans="1:9" s="88" customFormat="1" ht="12" customHeight="1">
      <c r="A18" s="82" t="s">
        <v>3491</v>
      </c>
      <c r="B18" s="97">
        <v>16</v>
      </c>
      <c r="C18" s="97">
        <v>0</v>
      </c>
      <c r="D18" s="97">
        <v>0</v>
      </c>
      <c r="E18" s="65">
        <f t="shared" si="0"/>
        <v>16</v>
      </c>
      <c r="F18" s="41"/>
      <c r="G18" s="11"/>
      <c r="H18" s="11"/>
      <c r="I18" s="11"/>
    </row>
    <row r="19" spans="1:9" s="88" customFormat="1" ht="12" customHeight="1">
      <c r="A19" s="82" t="s">
        <v>3588</v>
      </c>
      <c r="B19" s="97">
        <v>48</v>
      </c>
      <c r="C19" s="97">
        <v>2</v>
      </c>
      <c r="D19" s="97">
        <v>1</v>
      </c>
      <c r="E19" s="65">
        <f t="shared" si="0"/>
        <v>51</v>
      </c>
      <c r="F19" s="41"/>
      <c r="G19" s="15"/>
      <c r="H19" s="15"/>
      <c r="I19" s="15"/>
    </row>
    <row r="20" spans="1:9" s="88" customFormat="1" ht="12" customHeight="1">
      <c r="A20" s="82" t="s">
        <v>3589</v>
      </c>
      <c r="B20" s="97">
        <v>9</v>
      </c>
      <c r="C20" s="97">
        <v>0</v>
      </c>
      <c r="D20" s="97">
        <v>0</v>
      </c>
      <c r="E20" s="65">
        <f t="shared" si="0"/>
        <v>9</v>
      </c>
      <c r="F20" s="41"/>
      <c r="G20" s="15"/>
      <c r="H20" s="15"/>
      <c r="I20" s="15"/>
    </row>
    <row r="21" spans="1:9" s="88" customFormat="1" ht="12" customHeight="1">
      <c r="A21" s="82" t="s">
        <v>3402</v>
      </c>
      <c r="B21" s="97">
        <v>3</v>
      </c>
      <c r="C21" s="97">
        <v>0</v>
      </c>
      <c r="D21" s="97">
        <v>0</v>
      </c>
      <c r="E21" s="65">
        <f t="shared" si="0"/>
        <v>3</v>
      </c>
      <c r="F21" s="41"/>
      <c r="G21" s="15"/>
      <c r="H21" s="15"/>
      <c r="I21" s="15"/>
    </row>
    <row r="22" spans="1:9" s="88" customFormat="1" ht="12" customHeight="1">
      <c r="A22" s="82" t="s">
        <v>3431</v>
      </c>
      <c r="B22" s="97">
        <v>3</v>
      </c>
      <c r="C22" s="97">
        <v>1</v>
      </c>
      <c r="D22" s="97">
        <v>0</v>
      </c>
      <c r="E22" s="65">
        <f t="shared" si="0"/>
        <v>4</v>
      </c>
      <c r="F22" s="41"/>
      <c r="G22" s="15"/>
      <c r="H22" s="15"/>
      <c r="I22" s="15"/>
    </row>
    <row r="23" spans="1:9" s="88" customFormat="1" ht="12" customHeight="1">
      <c r="A23" s="82" t="s">
        <v>3590</v>
      </c>
      <c r="B23" s="97">
        <v>389</v>
      </c>
      <c r="C23" s="97">
        <v>3</v>
      </c>
      <c r="D23" s="97">
        <v>0</v>
      </c>
      <c r="E23" s="65">
        <f t="shared" si="0"/>
        <v>392</v>
      </c>
      <c r="F23" s="41"/>
      <c r="G23" s="11"/>
      <c r="H23" s="11"/>
      <c r="I23" s="11"/>
    </row>
    <row r="24" spans="1:9" s="88" customFormat="1" ht="12" customHeight="1">
      <c r="A24" s="82" t="s">
        <v>3492</v>
      </c>
      <c r="B24" s="97">
        <v>22</v>
      </c>
      <c r="C24" s="97">
        <v>0</v>
      </c>
      <c r="D24" s="97">
        <v>0</v>
      </c>
      <c r="E24" s="65">
        <f t="shared" si="0"/>
        <v>22</v>
      </c>
      <c r="F24" s="41"/>
      <c r="G24" s="11"/>
      <c r="H24" s="11"/>
      <c r="I24" s="11"/>
    </row>
    <row r="25" spans="1:9" s="88" customFormat="1" ht="12" customHeight="1">
      <c r="A25" s="82" t="s">
        <v>3493</v>
      </c>
      <c r="B25" s="97">
        <v>42</v>
      </c>
      <c r="C25" s="97">
        <v>0</v>
      </c>
      <c r="D25" s="97">
        <v>0</v>
      </c>
      <c r="E25" s="65">
        <f t="shared" si="0"/>
        <v>42</v>
      </c>
      <c r="F25" s="41"/>
      <c r="G25" s="11"/>
      <c r="H25" s="11"/>
      <c r="I25" s="11"/>
    </row>
    <row r="26" spans="1:9" s="88" customFormat="1" ht="12" customHeight="1">
      <c r="A26" s="82" t="s">
        <v>3591</v>
      </c>
      <c r="B26" s="97">
        <v>2</v>
      </c>
      <c r="C26" s="97">
        <v>0</v>
      </c>
      <c r="D26" s="97">
        <v>0</v>
      </c>
      <c r="E26" s="65">
        <f t="shared" si="0"/>
        <v>2</v>
      </c>
      <c r="F26" s="41"/>
      <c r="G26" s="11"/>
      <c r="H26" s="11"/>
      <c r="I26" s="11"/>
    </row>
    <row r="27" spans="1:9" s="15" customFormat="1" ht="12" customHeight="1">
      <c r="A27" s="82" t="s">
        <v>3494</v>
      </c>
      <c r="B27" s="97">
        <v>14</v>
      </c>
      <c r="C27" s="97">
        <v>0</v>
      </c>
      <c r="D27" s="97">
        <v>0</v>
      </c>
      <c r="E27" s="65">
        <f t="shared" si="0"/>
        <v>14</v>
      </c>
      <c r="F27" s="41"/>
      <c r="G27" s="11"/>
      <c r="H27" s="11"/>
      <c r="I27" s="11"/>
    </row>
    <row r="28" spans="1:9" s="15" customFormat="1" ht="12" customHeight="1">
      <c r="A28" s="82" t="s">
        <v>3495</v>
      </c>
      <c r="B28" s="97">
        <v>18</v>
      </c>
      <c r="C28" s="97">
        <v>0</v>
      </c>
      <c r="D28" s="97">
        <v>1</v>
      </c>
      <c r="E28" s="65">
        <f t="shared" si="0"/>
        <v>19</v>
      </c>
      <c r="F28" s="41"/>
      <c r="G28" s="11"/>
      <c r="H28" s="11"/>
      <c r="I28" s="11"/>
    </row>
    <row r="29" spans="1:9" s="15" customFormat="1" ht="12" customHeight="1">
      <c r="A29" s="81" t="s">
        <v>3496</v>
      </c>
      <c r="B29" s="97">
        <v>8</v>
      </c>
      <c r="C29" s="97">
        <v>0</v>
      </c>
      <c r="D29" s="97">
        <v>0</v>
      </c>
      <c r="E29" s="65">
        <f t="shared" si="0"/>
        <v>8</v>
      </c>
      <c r="F29" s="41"/>
      <c r="G29" s="11"/>
      <c r="H29" s="11"/>
      <c r="I29" s="11"/>
    </row>
    <row r="30" spans="1:9" s="15" customFormat="1" ht="12" customHeight="1">
      <c r="A30" s="82" t="s">
        <v>3497</v>
      </c>
      <c r="B30" s="97">
        <v>44</v>
      </c>
      <c r="C30" s="97">
        <v>0</v>
      </c>
      <c r="D30" s="97">
        <v>0</v>
      </c>
      <c r="E30" s="65">
        <f t="shared" si="0"/>
        <v>44</v>
      </c>
      <c r="F30" s="41"/>
      <c r="G30" s="11"/>
      <c r="H30" s="11"/>
      <c r="I30" s="11"/>
    </row>
    <row r="31" spans="1:9" s="15" customFormat="1" ht="12" customHeight="1">
      <c r="A31" s="82" t="s">
        <v>3592</v>
      </c>
      <c r="B31" s="97">
        <v>106</v>
      </c>
      <c r="C31" s="97">
        <v>0</v>
      </c>
      <c r="D31" s="97">
        <v>0</v>
      </c>
      <c r="E31" s="65">
        <f t="shared" si="0"/>
        <v>106</v>
      </c>
      <c r="F31" s="41"/>
      <c r="G31" s="11"/>
      <c r="H31" s="11"/>
      <c r="I31" s="11"/>
    </row>
    <row r="32" spans="1:9" s="15" customFormat="1" ht="12" customHeight="1">
      <c r="A32" s="82" t="s">
        <v>3593</v>
      </c>
      <c r="B32" s="97">
        <v>41</v>
      </c>
      <c r="C32" s="97">
        <v>1</v>
      </c>
      <c r="D32" s="97">
        <v>0</v>
      </c>
      <c r="E32" s="65">
        <f t="shared" si="0"/>
        <v>42</v>
      </c>
      <c r="F32" s="41"/>
      <c r="G32" s="11"/>
      <c r="H32" s="11"/>
      <c r="I32" s="11"/>
    </row>
    <row r="33" spans="1:9" s="15" customFormat="1" ht="12" customHeight="1">
      <c r="A33" s="82" t="s">
        <v>3594</v>
      </c>
      <c r="B33" s="97">
        <v>60</v>
      </c>
      <c r="C33" s="97">
        <v>0</v>
      </c>
      <c r="D33" s="97">
        <v>0</v>
      </c>
      <c r="E33" s="65">
        <f t="shared" si="0"/>
        <v>60</v>
      </c>
      <c r="F33" s="41"/>
      <c r="G33" s="11"/>
      <c r="H33" s="11"/>
      <c r="I33" s="11"/>
    </row>
    <row r="34" spans="1:9" s="15" customFormat="1" ht="12" customHeight="1">
      <c r="A34" s="82" t="s">
        <v>3498</v>
      </c>
      <c r="B34" s="97">
        <v>9</v>
      </c>
      <c r="C34" s="97">
        <v>0</v>
      </c>
      <c r="D34" s="97">
        <v>0</v>
      </c>
      <c r="E34" s="65">
        <f t="shared" si="0"/>
        <v>9</v>
      </c>
      <c r="F34" s="41"/>
      <c r="G34" s="11"/>
      <c r="H34" s="11"/>
      <c r="I34" s="11"/>
    </row>
    <row r="35" spans="1:9" s="15" customFormat="1" ht="12" customHeight="1">
      <c r="A35" s="82" t="s">
        <v>3595</v>
      </c>
      <c r="B35" s="97">
        <v>415</v>
      </c>
      <c r="C35" s="97">
        <v>2</v>
      </c>
      <c r="D35" s="97">
        <v>0</v>
      </c>
      <c r="E35" s="65">
        <f t="shared" si="0"/>
        <v>417</v>
      </c>
      <c r="F35" s="40"/>
      <c r="G35" s="11"/>
      <c r="H35" s="11"/>
      <c r="I35" s="11"/>
    </row>
    <row r="36" spans="1:9" s="15" customFormat="1" ht="12" customHeight="1">
      <c r="A36" s="82" t="s">
        <v>3403</v>
      </c>
      <c r="B36" s="97">
        <v>20</v>
      </c>
      <c r="C36" s="97">
        <v>0</v>
      </c>
      <c r="D36" s="97">
        <v>0</v>
      </c>
      <c r="E36" s="65">
        <f t="shared" si="0"/>
        <v>20</v>
      </c>
      <c r="F36" s="41"/>
      <c r="G36" s="11"/>
      <c r="H36" s="11"/>
      <c r="I36" s="11"/>
    </row>
    <row r="37" spans="1:9" s="15" customFormat="1" ht="12" customHeight="1">
      <c r="A37" s="82" t="s">
        <v>3596</v>
      </c>
      <c r="B37" s="97">
        <v>6</v>
      </c>
      <c r="C37" s="97">
        <v>0</v>
      </c>
      <c r="D37" s="97">
        <v>0</v>
      </c>
      <c r="E37" s="65">
        <f t="shared" si="0"/>
        <v>6</v>
      </c>
      <c r="F37" s="41"/>
      <c r="G37" s="11"/>
      <c r="H37" s="11"/>
      <c r="I37" s="11"/>
    </row>
    <row r="38" spans="1:9" s="15" customFormat="1" ht="12" customHeight="1">
      <c r="A38" s="82" t="s">
        <v>3597</v>
      </c>
      <c r="B38" s="97">
        <v>2</v>
      </c>
      <c r="C38" s="97">
        <v>0</v>
      </c>
      <c r="D38" s="97">
        <v>0</v>
      </c>
      <c r="E38" s="65">
        <f t="shared" si="0"/>
        <v>2</v>
      </c>
      <c r="F38" s="41"/>
      <c r="G38" s="11"/>
      <c r="H38" s="11"/>
      <c r="I38" s="11"/>
    </row>
    <row r="39" spans="1:9" s="15" customFormat="1" ht="12" customHeight="1">
      <c r="A39" s="82" t="s">
        <v>3598</v>
      </c>
      <c r="B39" s="97">
        <v>16</v>
      </c>
      <c r="C39" s="97">
        <v>0</v>
      </c>
      <c r="D39" s="97">
        <v>0</v>
      </c>
      <c r="E39" s="65">
        <f t="shared" si="0"/>
        <v>16</v>
      </c>
      <c r="F39" s="41"/>
      <c r="G39" s="11"/>
      <c r="H39" s="11"/>
      <c r="I39" s="11"/>
    </row>
    <row r="40" spans="1:9" s="15" customFormat="1" ht="12" customHeight="1">
      <c r="A40" s="82" t="s">
        <v>3404</v>
      </c>
      <c r="B40" s="97">
        <v>158</v>
      </c>
      <c r="C40" s="97">
        <v>2</v>
      </c>
      <c r="D40" s="97">
        <v>0</v>
      </c>
      <c r="E40" s="65">
        <f t="shared" si="0"/>
        <v>160</v>
      </c>
      <c r="F40" s="41"/>
      <c r="G40" s="11"/>
      <c r="H40" s="11"/>
      <c r="I40" s="11"/>
    </row>
    <row r="41" spans="1:9" s="15" customFormat="1" ht="12" customHeight="1">
      <c r="A41" s="82" t="s">
        <v>3405</v>
      </c>
      <c r="B41" s="97">
        <v>21</v>
      </c>
      <c r="C41" s="97">
        <v>0</v>
      </c>
      <c r="D41" s="97">
        <v>0</v>
      </c>
      <c r="E41" s="65">
        <f t="shared" si="0"/>
        <v>21</v>
      </c>
      <c r="F41" s="41"/>
      <c r="G41" s="11"/>
      <c r="H41" s="11"/>
      <c r="I41" s="11"/>
    </row>
    <row r="42" spans="1:9" s="15" customFormat="1" ht="12" customHeight="1">
      <c r="A42" s="82" t="s">
        <v>3599</v>
      </c>
      <c r="B42" s="97">
        <v>100</v>
      </c>
      <c r="C42" s="97">
        <v>1</v>
      </c>
      <c r="D42" s="97">
        <v>0</v>
      </c>
      <c r="E42" s="65">
        <f t="shared" si="0"/>
        <v>101</v>
      </c>
      <c r="F42" s="41"/>
      <c r="G42" s="11"/>
      <c r="H42" s="11"/>
      <c r="I42" s="11"/>
    </row>
    <row r="43" spans="1:9" s="15" customFormat="1" ht="12" customHeight="1">
      <c r="A43" s="82" t="s">
        <v>3600</v>
      </c>
      <c r="B43" s="97">
        <v>10</v>
      </c>
      <c r="C43" s="97">
        <v>1</v>
      </c>
      <c r="D43" s="97">
        <v>0</v>
      </c>
      <c r="E43" s="65">
        <f t="shared" si="0"/>
        <v>11</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9" activePane="bottomLeft" state="frozen"/>
      <selection activeCell="A9" sqref="A9"/>
      <selection pane="bottomLeft" activeCell="C9" sqref="C9"/>
    </sheetView>
  </sheetViews>
  <sheetFormatPr baseColWidth="10" defaultColWidth="11.42578125" defaultRowHeight="24.75" customHeight="1"/>
  <cols>
    <col min="1" max="1" width="58.7109375" style="11" customWidth="1"/>
    <col min="2" max="2" width="11.570312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SUM(B11:B26)</f>
        <v>202</v>
      </c>
      <c r="C9" s="65">
        <f>SUM(C11:C26)</f>
        <v>0</v>
      </c>
      <c r="D9" s="65">
        <f>SUM(D11:D26)</f>
        <v>1</v>
      </c>
      <c r="E9" s="65">
        <f>SUM(E11:E26)</f>
        <v>203</v>
      </c>
      <c r="F9" s="10"/>
    </row>
    <row r="10" spans="1:9" s="8" customFormat="1" ht="9" customHeight="1">
      <c r="A10" s="62"/>
      <c r="B10" s="66"/>
      <c r="C10" s="66"/>
      <c r="D10" s="66"/>
      <c r="E10" s="65"/>
    </row>
    <row r="11" spans="1:9" s="88" customFormat="1" ht="12" customHeight="1">
      <c r="A11" s="82" t="s">
        <v>3263</v>
      </c>
      <c r="B11" s="97">
        <v>3</v>
      </c>
      <c r="C11" s="97">
        <v>0</v>
      </c>
      <c r="D11" s="97">
        <v>0</v>
      </c>
      <c r="E11" s="65">
        <f t="shared" ref="E11:E25" si="0">SUM(B11:D11)</f>
        <v>3</v>
      </c>
      <c r="F11" s="40"/>
      <c r="G11" s="15"/>
      <c r="H11" s="15"/>
      <c r="I11" s="15"/>
    </row>
    <row r="12" spans="1:9" s="88" customFormat="1" ht="12" customHeight="1">
      <c r="A12" s="93" t="s">
        <v>3588</v>
      </c>
      <c r="B12" s="97">
        <v>82</v>
      </c>
      <c r="C12" s="97">
        <v>0</v>
      </c>
      <c r="D12" s="97">
        <v>0</v>
      </c>
      <c r="E12" s="65">
        <f t="shared" si="0"/>
        <v>82</v>
      </c>
      <c r="F12" s="41"/>
      <c r="G12" s="15"/>
      <c r="H12" s="15"/>
      <c r="I12" s="15"/>
    </row>
    <row r="13" spans="1:9" s="88" customFormat="1" ht="12" customHeight="1">
      <c r="A13" s="93" t="s">
        <v>3589</v>
      </c>
      <c r="B13" s="97">
        <v>15</v>
      </c>
      <c r="C13" s="97">
        <v>0</v>
      </c>
      <c r="D13" s="97">
        <v>0</v>
      </c>
      <c r="E13" s="65">
        <f t="shared" si="0"/>
        <v>15</v>
      </c>
      <c r="F13" s="41"/>
      <c r="G13" s="15"/>
      <c r="H13" s="15"/>
      <c r="I13" s="15"/>
    </row>
    <row r="14" spans="1:9" s="88" customFormat="1" ht="12" customHeight="1">
      <c r="A14" s="82" t="s">
        <v>3402</v>
      </c>
      <c r="B14" s="97">
        <v>14</v>
      </c>
      <c r="C14" s="97">
        <v>0</v>
      </c>
      <c r="D14" s="97">
        <v>0</v>
      </c>
      <c r="E14" s="65">
        <f t="shared" si="0"/>
        <v>14</v>
      </c>
      <c r="F14" s="41"/>
      <c r="G14" s="15"/>
      <c r="H14" s="15"/>
      <c r="I14" s="15"/>
    </row>
    <row r="15" spans="1:9" s="88" customFormat="1" ht="12" customHeight="1">
      <c r="A15" s="93" t="s">
        <v>3431</v>
      </c>
      <c r="B15" s="97">
        <v>1</v>
      </c>
      <c r="C15" s="97">
        <v>0</v>
      </c>
      <c r="D15" s="97">
        <v>0</v>
      </c>
      <c r="E15" s="65">
        <f t="shared" si="0"/>
        <v>1</v>
      </c>
      <c r="F15" s="41"/>
      <c r="G15" s="15"/>
      <c r="H15" s="15"/>
      <c r="I15" s="15"/>
    </row>
    <row r="16" spans="1:9" s="88" customFormat="1" ht="12" customHeight="1">
      <c r="A16" s="93" t="s">
        <v>3590</v>
      </c>
      <c r="B16" s="97">
        <v>1</v>
      </c>
      <c r="C16" s="97">
        <v>0</v>
      </c>
      <c r="D16" s="97">
        <v>0</v>
      </c>
      <c r="E16" s="65">
        <f t="shared" si="0"/>
        <v>1</v>
      </c>
      <c r="F16" s="41"/>
      <c r="G16" s="15"/>
      <c r="H16" s="15"/>
      <c r="I16" s="15"/>
    </row>
    <row r="17" spans="1:9" s="15" customFormat="1" ht="12" customHeight="1">
      <c r="A17" s="93" t="s">
        <v>3494</v>
      </c>
      <c r="B17" s="97">
        <v>1</v>
      </c>
      <c r="C17" s="97">
        <v>0</v>
      </c>
      <c r="D17" s="97">
        <v>0</v>
      </c>
      <c r="E17" s="65">
        <f t="shared" si="0"/>
        <v>1</v>
      </c>
      <c r="F17" s="41"/>
      <c r="G17" s="11"/>
      <c r="H17" s="11"/>
      <c r="I17" s="11"/>
    </row>
    <row r="18" spans="1:9" s="15" customFormat="1" ht="12" customHeight="1">
      <c r="A18" s="93" t="s">
        <v>3497</v>
      </c>
      <c r="B18" s="97">
        <v>1</v>
      </c>
      <c r="C18" s="97">
        <v>0</v>
      </c>
      <c r="D18" s="97">
        <v>0</v>
      </c>
      <c r="E18" s="65">
        <f t="shared" si="0"/>
        <v>1</v>
      </c>
      <c r="F18" s="40"/>
      <c r="G18" s="11"/>
      <c r="H18" s="11"/>
      <c r="I18" s="11"/>
    </row>
    <row r="19" spans="1:9" s="15" customFormat="1" ht="12" customHeight="1">
      <c r="A19" s="82" t="s">
        <v>3498</v>
      </c>
      <c r="B19" s="97">
        <v>1</v>
      </c>
      <c r="C19" s="97">
        <v>0</v>
      </c>
      <c r="D19" s="97">
        <v>0</v>
      </c>
      <c r="E19" s="65">
        <f t="shared" si="0"/>
        <v>1</v>
      </c>
      <c r="F19" s="41"/>
      <c r="G19" s="11"/>
      <c r="H19" s="11"/>
      <c r="I19" s="11"/>
    </row>
    <row r="20" spans="1:9" s="15" customFormat="1" ht="12" customHeight="1">
      <c r="A20" s="82" t="s">
        <v>3595</v>
      </c>
      <c r="B20" s="97">
        <v>63</v>
      </c>
      <c r="C20" s="97">
        <v>0</v>
      </c>
      <c r="D20" s="97">
        <v>0</v>
      </c>
      <c r="E20" s="65">
        <f t="shared" si="0"/>
        <v>63</v>
      </c>
      <c r="F20" s="41"/>
      <c r="G20" s="11"/>
      <c r="H20" s="11"/>
      <c r="I20" s="11"/>
    </row>
    <row r="21" spans="1:9" s="15" customFormat="1" ht="12" customHeight="1">
      <c r="A21" s="93" t="s">
        <v>3403</v>
      </c>
      <c r="B21" s="252">
        <v>8</v>
      </c>
      <c r="C21" s="252">
        <v>0</v>
      </c>
      <c r="D21" s="252">
        <v>0</v>
      </c>
      <c r="E21" s="65">
        <f t="shared" si="0"/>
        <v>8</v>
      </c>
      <c r="F21" s="40"/>
      <c r="G21" s="11"/>
      <c r="H21" s="11"/>
      <c r="I21" s="11"/>
    </row>
    <row r="22" spans="1:9" s="15" customFormat="1" ht="12" customHeight="1">
      <c r="A22" s="93" t="s">
        <v>3598</v>
      </c>
      <c r="B22" s="252">
        <v>1</v>
      </c>
      <c r="C22" s="252">
        <v>0</v>
      </c>
      <c r="D22" s="252">
        <v>0</v>
      </c>
      <c r="E22" s="65">
        <f t="shared" si="0"/>
        <v>1</v>
      </c>
      <c r="F22" s="40"/>
      <c r="G22" s="11"/>
      <c r="H22" s="11"/>
      <c r="I22" s="11"/>
    </row>
    <row r="23" spans="1:9" s="15" customFormat="1" ht="12" customHeight="1">
      <c r="A23" s="93" t="s">
        <v>3405</v>
      </c>
      <c r="B23" s="252">
        <v>1</v>
      </c>
      <c r="C23" s="252">
        <v>0</v>
      </c>
      <c r="D23" s="252">
        <v>0</v>
      </c>
      <c r="E23" s="65">
        <f t="shared" si="0"/>
        <v>1</v>
      </c>
      <c r="F23" s="40"/>
      <c r="G23" s="11"/>
      <c r="H23" s="11"/>
      <c r="I23" s="11"/>
    </row>
    <row r="24" spans="1:9" s="15" customFormat="1" ht="12" customHeight="1">
      <c r="A24" s="93" t="s">
        <v>3599</v>
      </c>
      <c r="B24" s="252">
        <v>9</v>
      </c>
      <c r="C24" s="252">
        <v>0</v>
      </c>
      <c r="D24" s="252">
        <v>1</v>
      </c>
      <c r="E24" s="65">
        <f t="shared" si="0"/>
        <v>10</v>
      </c>
      <c r="F24" s="40"/>
      <c r="G24" s="11"/>
      <c r="H24" s="11"/>
      <c r="I24" s="11"/>
    </row>
    <row r="25" spans="1:9" s="15" customFormat="1" ht="12" customHeight="1">
      <c r="A25" s="93" t="s">
        <v>3600</v>
      </c>
      <c r="B25" s="252">
        <v>1</v>
      </c>
      <c r="C25" s="252">
        <v>0</v>
      </c>
      <c r="D25" s="252">
        <v>0</v>
      </c>
      <c r="E25" s="65">
        <f t="shared" si="0"/>
        <v>1</v>
      </c>
      <c r="F25" s="40"/>
      <c r="G25" s="11"/>
      <c r="H25" s="11"/>
      <c r="I25" s="11"/>
    </row>
    <row r="26" spans="1:9" s="15" customFormat="1" ht="12" customHeight="1">
      <c r="A26" s="93"/>
      <c r="B26" s="252"/>
      <c r="C26" s="252"/>
      <c r="D26" s="252"/>
      <c r="E26" s="65"/>
      <c r="F26" s="40"/>
      <c r="G26" s="11"/>
      <c r="H26" s="11"/>
      <c r="I26" s="11"/>
    </row>
    <row r="27" spans="1:9" ht="15" customHeight="1">
      <c r="E27" s="95"/>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3"/>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30" activePane="bottomLeft" state="frozen"/>
      <selection pane="bottomLeft" activeCell="A48" sqref="A48"/>
    </sheetView>
  </sheetViews>
  <sheetFormatPr baseColWidth="10" defaultColWidth="11.42578125" defaultRowHeight="24.75" customHeight="1"/>
  <cols>
    <col min="1" max="1" width="81" style="11" customWidth="1"/>
    <col min="2" max="2" width="11.7109375" style="11" customWidth="1"/>
    <col min="3" max="5" width="9.7109375" style="11" customWidth="1"/>
    <col min="6" max="6" width="13.570312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83">
        <f>SUM(B11:B56)</f>
        <v>2005</v>
      </c>
      <c r="C9" s="83">
        <f>SUM(C11:C56)</f>
        <v>18</v>
      </c>
      <c r="D9" s="83">
        <f>SUM(D11:D56)</f>
        <v>3</v>
      </c>
      <c r="E9" s="83">
        <f>SUM(E11:E56)</f>
        <v>2026</v>
      </c>
    </row>
    <row r="10" spans="1:9" s="8" customFormat="1" ht="9" customHeight="1">
      <c r="A10" s="62"/>
      <c r="B10" s="84"/>
      <c r="C10" s="84"/>
      <c r="D10" s="84"/>
      <c r="E10" s="65"/>
    </row>
    <row r="11" spans="1:9" s="88" customFormat="1" ht="12" customHeight="1">
      <c r="A11" s="81" t="s">
        <v>3263</v>
      </c>
      <c r="B11" s="96">
        <v>21</v>
      </c>
      <c r="C11" s="96">
        <v>1</v>
      </c>
      <c r="D11" s="96">
        <v>0</v>
      </c>
      <c r="E11" s="83">
        <f t="shared" ref="E11:E47" si="0">SUM(B11:D11)</f>
        <v>22</v>
      </c>
      <c r="F11" s="11"/>
      <c r="G11" s="11"/>
      <c r="H11" s="11"/>
      <c r="I11" s="11"/>
    </row>
    <row r="12" spans="1:9" s="88" customFormat="1" ht="12" customHeight="1">
      <c r="A12" s="81" t="s">
        <v>3601</v>
      </c>
      <c r="B12" s="96">
        <v>1</v>
      </c>
      <c r="C12" s="96">
        <v>0</v>
      </c>
      <c r="D12" s="96">
        <v>0</v>
      </c>
      <c r="E12" s="83">
        <f t="shared" si="0"/>
        <v>1</v>
      </c>
      <c r="F12" s="11"/>
      <c r="G12" s="11"/>
      <c r="H12" s="11"/>
      <c r="I12" s="11"/>
    </row>
    <row r="13" spans="1:9" s="88" customFormat="1" ht="12" customHeight="1">
      <c r="A13" s="81" t="s">
        <v>3602</v>
      </c>
      <c r="B13" s="96">
        <v>1</v>
      </c>
      <c r="C13" s="96">
        <v>0</v>
      </c>
      <c r="D13" s="96">
        <v>0</v>
      </c>
      <c r="E13" s="83">
        <f t="shared" si="0"/>
        <v>1</v>
      </c>
      <c r="F13" s="11"/>
      <c r="G13" s="11"/>
      <c r="H13" s="11"/>
      <c r="I13" s="11"/>
    </row>
    <row r="14" spans="1:9" s="88" customFormat="1" ht="12" customHeight="1">
      <c r="A14" s="81" t="s">
        <v>3509</v>
      </c>
      <c r="B14" s="96">
        <v>2</v>
      </c>
      <c r="C14" s="96">
        <v>1</v>
      </c>
      <c r="D14" s="96">
        <v>0</v>
      </c>
      <c r="E14" s="83">
        <f t="shared" si="0"/>
        <v>3</v>
      </c>
      <c r="F14" s="11"/>
      <c r="G14" s="11"/>
      <c r="H14" s="11"/>
      <c r="I14" s="11"/>
    </row>
    <row r="15" spans="1:9" s="88" customFormat="1" ht="12" customHeight="1">
      <c r="A15" s="81" t="s">
        <v>3603</v>
      </c>
      <c r="B15" s="96">
        <v>2</v>
      </c>
      <c r="C15" s="96">
        <v>0</v>
      </c>
      <c r="D15" s="96">
        <v>0</v>
      </c>
      <c r="E15" s="83">
        <f t="shared" si="0"/>
        <v>2</v>
      </c>
      <c r="F15" s="11"/>
      <c r="G15" s="11"/>
      <c r="H15" s="11"/>
      <c r="I15" s="11"/>
    </row>
    <row r="16" spans="1:9" s="88" customFormat="1" ht="12" customHeight="1">
      <c r="A16" s="81" t="s">
        <v>3265</v>
      </c>
      <c r="B16" s="96">
        <v>19</v>
      </c>
      <c r="C16" s="96">
        <v>1</v>
      </c>
      <c r="D16" s="96">
        <v>0</v>
      </c>
      <c r="E16" s="83">
        <f t="shared" si="0"/>
        <v>20</v>
      </c>
      <c r="F16" s="11"/>
      <c r="G16" s="11"/>
      <c r="H16" s="11"/>
      <c r="I16" s="11"/>
    </row>
    <row r="17" spans="1:9" s="88" customFormat="1" ht="12" customHeight="1">
      <c r="A17" s="81" t="s">
        <v>3604</v>
      </c>
      <c r="B17" s="96">
        <v>4</v>
      </c>
      <c r="C17" s="96">
        <v>0</v>
      </c>
      <c r="D17" s="96">
        <v>0</v>
      </c>
      <c r="E17" s="83">
        <f t="shared" si="0"/>
        <v>4</v>
      </c>
      <c r="F17" s="11"/>
      <c r="G17" s="11"/>
      <c r="H17" s="11"/>
      <c r="I17" s="11"/>
    </row>
    <row r="18" spans="1:9" s="88" customFormat="1" ht="12" customHeight="1">
      <c r="A18" s="81" t="s">
        <v>3605</v>
      </c>
      <c r="B18" s="96">
        <v>19</v>
      </c>
      <c r="C18" s="96">
        <v>0</v>
      </c>
      <c r="D18" s="96">
        <v>0</v>
      </c>
      <c r="E18" s="83">
        <f t="shared" si="0"/>
        <v>19</v>
      </c>
      <c r="F18" s="11"/>
      <c r="G18" s="11"/>
      <c r="H18" s="11"/>
      <c r="I18" s="11"/>
    </row>
    <row r="19" spans="1:9" s="88" customFormat="1" ht="12" customHeight="1">
      <c r="A19" s="81" t="s">
        <v>3606</v>
      </c>
      <c r="B19" s="94">
        <v>1</v>
      </c>
      <c r="C19" s="94">
        <v>0</v>
      </c>
      <c r="D19" s="96">
        <v>0</v>
      </c>
      <c r="E19" s="83">
        <f t="shared" si="0"/>
        <v>1</v>
      </c>
      <c r="F19" s="11"/>
      <c r="G19" s="11"/>
      <c r="H19" s="11"/>
      <c r="I19" s="11"/>
    </row>
    <row r="20" spans="1:9" s="88" customFormat="1" ht="12" customHeight="1">
      <c r="A20" s="81" t="s">
        <v>3607</v>
      </c>
      <c r="B20" s="94">
        <v>61</v>
      </c>
      <c r="C20" s="94">
        <v>1</v>
      </c>
      <c r="D20" s="96">
        <v>0</v>
      </c>
      <c r="E20" s="83">
        <f t="shared" si="0"/>
        <v>62</v>
      </c>
      <c r="F20" s="11"/>
      <c r="G20" s="11"/>
      <c r="H20" s="11"/>
      <c r="I20" s="11"/>
    </row>
    <row r="21" spans="1:9" s="88" customFormat="1" ht="12" customHeight="1">
      <c r="A21" s="81" t="s">
        <v>3517</v>
      </c>
      <c r="B21" s="94">
        <v>2</v>
      </c>
      <c r="C21" s="94">
        <v>0</v>
      </c>
      <c r="D21" s="96">
        <v>0</v>
      </c>
      <c r="E21" s="83">
        <f t="shared" si="0"/>
        <v>2</v>
      </c>
      <c r="F21" s="11"/>
      <c r="G21" s="11"/>
      <c r="H21" s="11"/>
      <c r="I21" s="11"/>
    </row>
    <row r="22" spans="1:9" s="88" customFormat="1" ht="12" customHeight="1">
      <c r="A22" s="81" t="s">
        <v>3459</v>
      </c>
      <c r="B22" s="94">
        <v>8</v>
      </c>
      <c r="C22" s="94">
        <v>0</v>
      </c>
      <c r="D22" s="96">
        <v>0</v>
      </c>
      <c r="E22" s="83">
        <f t="shared" si="0"/>
        <v>8</v>
      </c>
      <c r="F22" s="11"/>
      <c r="G22" s="11"/>
      <c r="H22" s="11"/>
      <c r="I22" s="11"/>
    </row>
    <row r="23" spans="1:9" s="88" customFormat="1" ht="12" customHeight="1">
      <c r="A23" s="81" t="s">
        <v>3266</v>
      </c>
      <c r="B23" s="94">
        <v>20</v>
      </c>
      <c r="C23" s="94">
        <v>1</v>
      </c>
      <c r="D23" s="96">
        <v>0</v>
      </c>
      <c r="E23" s="83">
        <f t="shared" si="0"/>
        <v>21</v>
      </c>
      <c r="F23" s="11"/>
      <c r="G23" s="11"/>
      <c r="H23" s="11"/>
      <c r="I23" s="11"/>
    </row>
    <row r="24" spans="1:9" s="88" customFormat="1" ht="12" customHeight="1">
      <c r="A24" s="81" t="s">
        <v>3608</v>
      </c>
      <c r="B24" s="96">
        <v>28</v>
      </c>
      <c r="C24" s="96">
        <v>0</v>
      </c>
      <c r="D24" s="96">
        <v>0</v>
      </c>
      <c r="E24" s="83">
        <f t="shared" si="0"/>
        <v>28</v>
      </c>
      <c r="F24" s="11"/>
      <c r="G24" s="11"/>
      <c r="H24" s="11"/>
      <c r="I24" s="11"/>
    </row>
    <row r="25" spans="1:9" s="15" customFormat="1" ht="19.899999999999999" customHeight="1">
      <c r="A25" s="81" t="s">
        <v>3609</v>
      </c>
      <c r="B25" s="96">
        <v>12</v>
      </c>
      <c r="C25" s="96">
        <v>2</v>
      </c>
      <c r="D25" s="96">
        <v>0</v>
      </c>
      <c r="E25" s="83">
        <f t="shared" si="0"/>
        <v>14</v>
      </c>
      <c r="F25" s="11"/>
      <c r="G25" s="11"/>
      <c r="H25" s="11"/>
      <c r="I25" s="11"/>
    </row>
    <row r="26" spans="1:9" s="15" customFormat="1" ht="19.899999999999999" customHeight="1">
      <c r="A26" s="81" t="s">
        <v>3610</v>
      </c>
      <c r="B26" s="96">
        <v>32</v>
      </c>
      <c r="C26" s="96">
        <v>0</v>
      </c>
      <c r="D26" s="96">
        <v>0</v>
      </c>
      <c r="E26" s="83">
        <f t="shared" si="0"/>
        <v>32</v>
      </c>
      <c r="F26" s="11"/>
      <c r="G26" s="11"/>
      <c r="H26" s="11"/>
      <c r="I26" s="11"/>
    </row>
    <row r="27" spans="1:9" s="15" customFormat="1" ht="30" customHeight="1">
      <c r="A27" s="81" t="s">
        <v>3267</v>
      </c>
      <c r="B27" s="96">
        <v>16</v>
      </c>
      <c r="C27" s="96">
        <v>0</v>
      </c>
      <c r="D27" s="96">
        <v>0</v>
      </c>
      <c r="E27" s="83">
        <f t="shared" si="0"/>
        <v>16</v>
      </c>
      <c r="F27" s="11"/>
      <c r="G27" s="11"/>
      <c r="H27" s="11"/>
      <c r="I27" s="11"/>
    </row>
    <row r="28" spans="1:9" s="15" customFormat="1" ht="22.15" customHeight="1">
      <c r="A28" s="81" t="s">
        <v>3611</v>
      </c>
      <c r="B28" s="96">
        <v>26</v>
      </c>
      <c r="C28" s="96">
        <v>2</v>
      </c>
      <c r="D28" s="96">
        <v>0</v>
      </c>
      <c r="E28" s="83">
        <f t="shared" si="0"/>
        <v>28</v>
      </c>
      <c r="F28" s="11"/>
      <c r="G28" s="11"/>
      <c r="H28" s="11"/>
      <c r="I28" s="11"/>
    </row>
    <row r="29" spans="1:9" s="15" customFormat="1" ht="12" customHeight="1">
      <c r="A29" s="81" t="s">
        <v>3612</v>
      </c>
      <c r="B29" s="96">
        <v>35</v>
      </c>
      <c r="C29" s="96">
        <v>1</v>
      </c>
      <c r="D29" s="96">
        <v>1</v>
      </c>
      <c r="E29" s="83">
        <f t="shared" si="0"/>
        <v>37</v>
      </c>
      <c r="F29" s="11"/>
      <c r="G29" s="11"/>
      <c r="H29" s="11"/>
      <c r="I29" s="11"/>
    </row>
    <row r="30" spans="1:9" s="15" customFormat="1" ht="12" customHeight="1">
      <c r="A30" s="81" t="s">
        <v>3613</v>
      </c>
      <c r="B30" s="96">
        <v>101</v>
      </c>
      <c r="C30" s="96">
        <v>0</v>
      </c>
      <c r="D30" s="96">
        <v>0</v>
      </c>
      <c r="E30" s="83">
        <f t="shared" si="0"/>
        <v>101</v>
      </c>
      <c r="F30" s="11"/>
      <c r="G30" s="11"/>
      <c r="H30" s="11"/>
      <c r="I30" s="11"/>
    </row>
    <row r="31" spans="1:9" s="15" customFormat="1" ht="12" customHeight="1">
      <c r="A31" s="81" t="s">
        <v>3614</v>
      </c>
      <c r="B31" s="96">
        <v>154</v>
      </c>
      <c r="C31" s="96">
        <v>2</v>
      </c>
      <c r="D31" s="96">
        <v>0</v>
      </c>
      <c r="E31" s="83">
        <f t="shared" si="0"/>
        <v>156</v>
      </c>
      <c r="F31" s="11"/>
      <c r="G31" s="11"/>
      <c r="H31" s="11"/>
      <c r="I31" s="11"/>
    </row>
    <row r="32" spans="1:9" s="15" customFormat="1" ht="12" customHeight="1">
      <c r="A32" s="81" t="s">
        <v>3615</v>
      </c>
      <c r="B32" s="96">
        <v>2</v>
      </c>
      <c r="C32" s="96">
        <v>0</v>
      </c>
      <c r="D32" s="96">
        <v>0</v>
      </c>
      <c r="E32" s="83">
        <f t="shared" si="0"/>
        <v>2</v>
      </c>
      <c r="F32" s="11"/>
      <c r="G32" s="11"/>
      <c r="H32" s="11"/>
      <c r="I32" s="11"/>
    </row>
    <row r="33" spans="1:9" s="15" customFormat="1" ht="12" customHeight="1">
      <c r="A33" s="81" t="s">
        <v>3268</v>
      </c>
      <c r="B33" s="96">
        <v>33</v>
      </c>
      <c r="C33" s="96">
        <v>1</v>
      </c>
      <c r="D33" s="96">
        <v>0</v>
      </c>
      <c r="E33" s="83">
        <f t="shared" si="0"/>
        <v>34</v>
      </c>
      <c r="F33" s="11"/>
      <c r="G33" s="11"/>
      <c r="H33" s="11"/>
      <c r="I33" s="11"/>
    </row>
    <row r="34" spans="1:9" s="15" customFormat="1" ht="12" customHeight="1">
      <c r="A34" s="81" t="s">
        <v>3616</v>
      </c>
      <c r="B34" s="96">
        <v>77</v>
      </c>
      <c r="C34" s="96">
        <v>1</v>
      </c>
      <c r="D34" s="96">
        <v>0</v>
      </c>
      <c r="E34" s="83">
        <f t="shared" si="0"/>
        <v>78</v>
      </c>
      <c r="F34" s="11"/>
      <c r="G34" s="11"/>
      <c r="H34" s="11"/>
      <c r="I34" s="11"/>
    </row>
    <row r="35" spans="1:9" s="15" customFormat="1" ht="12" customHeight="1">
      <c r="A35" s="81" t="s">
        <v>3617</v>
      </c>
      <c r="B35" s="96">
        <v>234</v>
      </c>
      <c r="C35" s="96">
        <v>1</v>
      </c>
      <c r="D35" s="96">
        <v>0</v>
      </c>
      <c r="E35" s="83">
        <f t="shared" si="0"/>
        <v>235</v>
      </c>
      <c r="F35" s="11"/>
      <c r="G35" s="11"/>
      <c r="H35" s="11"/>
      <c r="I35" s="11"/>
    </row>
    <row r="36" spans="1:9" s="15" customFormat="1" ht="12" customHeight="1">
      <c r="A36" s="81" t="s">
        <v>3269</v>
      </c>
      <c r="B36" s="96">
        <v>13</v>
      </c>
      <c r="C36" s="96">
        <v>0</v>
      </c>
      <c r="D36" s="96">
        <v>0</v>
      </c>
      <c r="E36" s="83">
        <f t="shared" si="0"/>
        <v>13</v>
      </c>
      <c r="F36" s="11"/>
      <c r="G36" s="11"/>
      <c r="H36" s="11"/>
      <c r="I36" s="11"/>
    </row>
    <row r="37" spans="1:9" s="15" customFormat="1" ht="12" customHeight="1">
      <c r="A37" s="81" t="s">
        <v>3270</v>
      </c>
      <c r="B37" s="96">
        <v>13</v>
      </c>
      <c r="C37" s="96">
        <v>0</v>
      </c>
      <c r="D37" s="96">
        <v>0</v>
      </c>
      <c r="E37" s="83">
        <f t="shared" si="0"/>
        <v>13</v>
      </c>
      <c r="F37" s="11"/>
      <c r="G37" s="11"/>
      <c r="H37" s="11"/>
      <c r="I37" s="11"/>
    </row>
    <row r="38" spans="1:9" s="15" customFormat="1" ht="12" customHeight="1">
      <c r="A38" s="81" t="s">
        <v>3271</v>
      </c>
      <c r="B38" s="96">
        <v>22</v>
      </c>
      <c r="C38" s="96">
        <v>0</v>
      </c>
      <c r="D38" s="96">
        <v>0</v>
      </c>
      <c r="E38" s="83">
        <f t="shared" si="0"/>
        <v>22</v>
      </c>
      <c r="F38" s="11"/>
      <c r="G38" s="11"/>
      <c r="H38" s="11"/>
      <c r="I38" s="11"/>
    </row>
    <row r="39" spans="1:9" s="15" customFormat="1" ht="12" customHeight="1">
      <c r="A39" s="81" t="s">
        <v>3272</v>
      </c>
      <c r="B39" s="96">
        <v>352</v>
      </c>
      <c r="C39" s="96">
        <v>0</v>
      </c>
      <c r="D39" s="96">
        <v>0</v>
      </c>
      <c r="E39" s="83">
        <f t="shared" si="0"/>
        <v>352</v>
      </c>
      <c r="F39" s="11"/>
      <c r="G39" s="11"/>
      <c r="H39" s="11"/>
      <c r="I39" s="11"/>
    </row>
    <row r="40" spans="1:9" s="15" customFormat="1" ht="12" customHeight="1">
      <c r="A40" s="81" t="s">
        <v>3273</v>
      </c>
      <c r="B40" s="96">
        <v>58</v>
      </c>
      <c r="C40" s="96">
        <v>1</v>
      </c>
      <c r="D40" s="96">
        <v>0</v>
      </c>
      <c r="E40" s="83">
        <f t="shared" si="0"/>
        <v>59</v>
      </c>
      <c r="F40" s="11"/>
      <c r="G40" s="11"/>
      <c r="H40" s="11"/>
      <c r="I40" s="11"/>
    </row>
    <row r="41" spans="1:9" s="15" customFormat="1" ht="12" customHeight="1">
      <c r="A41" s="81" t="s">
        <v>3274</v>
      </c>
      <c r="B41" s="96">
        <v>238</v>
      </c>
      <c r="C41" s="96">
        <v>0</v>
      </c>
      <c r="D41" s="96">
        <v>0</v>
      </c>
      <c r="E41" s="83">
        <f t="shared" si="0"/>
        <v>238</v>
      </c>
      <c r="F41" s="11"/>
      <c r="G41" s="11"/>
      <c r="H41" s="11"/>
      <c r="I41" s="11"/>
    </row>
    <row r="42" spans="1:9" s="15" customFormat="1" ht="12" customHeight="1">
      <c r="A42" s="81" t="s">
        <v>3275</v>
      </c>
      <c r="B42" s="96">
        <v>122</v>
      </c>
      <c r="C42" s="96">
        <v>1</v>
      </c>
      <c r="D42" s="96">
        <v>0</v>
      </c>
      <c r="E42" s="83">
        <f t="shared" si="0"/>
        <v>123</v>
      </c>
      <c r="F42" s="11"/>
      <c r="G42" s="11"/>
      <c r="H42" s="11"/>
      <c r="I42" s="11"/>
    </row>
    <row r="43" spans="1:9" s="15" customFormat="1" ht="12" customHeight="1">
      <c r="A43" s="81" t="s">
        <v>3276</v>
      </c>
      <c r="B43" s="96">
        <v>58</v>
      </c>
      <c r="C43" s="96">
        <v>0</v>
      </c>
      <c r="D43" s="96">
        <v>0</v>
      </c>
      <c r="E43" s="83">
        <f t="shared" si="0"/>
        <v>58</v>
      </c>
      <c r="F43" s="11"/>
      <c r="G43" s="11"/>
      <c r="H43" s="11"/>
      <c r="I43" s="11"/>
    </row>
    <row r="44" spans="1:9" s="15" customFormat="1" ht="12" customHeight="1">
      <c r="A44" s="81" t="s">
        <v>3277</v>
      </c>
      <c r="B44" s="96">
        <v>53</v>
      </c>
      <c r="C44" s="96">
        <v>0</v>
      </c>
      <c r="D44" s="96">
        <v>0</v>
      </c>
      <c r="E44" s="83">
        <f t="shared" si="0"/>
        <v>53</v>
      </c>
      <c r="F44" s="11"/>
      <c r="G44" s="11"/>
      <c r="H44" s="11"/>
      <c r="I44" s="11"/>
    </row>
    <row r="45" spans="1:9" s="15" customFormat="1" ht="22.15" customHeight="1">
      <c r="A45" s="81" t="s">
        <v>3618</v>
      </c>
      <c r="B45" s="96">
        <v>81</v>
      </c>
      <c r="C45" s="96">
        <v>1</v>
      </c>
      <c r="D45" s="96">
        <v>0</v>
      </c>
      <c r="E45" s="83">
        <f t="shared" si="0"/>
        <v>82</v>
      </c>
      <c r="F45" s="11"/>
      <c r="G45" s="11"/>
      <c r="H45" s="11"/>
      <c r="I45" s="11"/>
    </row>
    <row r="46" spans="1:9" s="15" customFormat="1" ht="22.15" customHeight="1">
      <c r="A46" s="81" t="s">
        <v>3278</v>
      </c>
      <c r="B46" s="96">
        <v>48</v>
      </c>
      <c r="C46" s="96">
        <v>0</v>
      </c>
      <c r="D46" s="96">
        <v>0</v>
      </c>
      <c r="E46" s="83">
        <f t="shared" si="0"/>
        <v>48</v>
      </c>
      <c r="F46" s="11"/>
      <c r="G46" s="11"/>
      <c r="H46" s="11"/>
      <c r="I46" s="11"/>
    </row>
    <row r="47" spans="1:9" s="15" customFormat="1" ht="12" customHeight="1">
      <c r="A47" s="81" t="s">
        <v>3461</v>
      </c>
      <c r="B47" s="96">
        <v>4</v>
      </c>
      <c r="C47" s="96">
        <v>0</v>
      </c>
      <c r="D47" s="96">
        <v>0</v>
      </c>
      <c r="E47" s="83">
        <f t="shared" si="0"/>
        <v>4</v>
      </c>
      <c r="F47" s="11"/>
      <c r="G47" s="11"/>
      <c r="H47" s="11"/>
      <c r="I47" s="11"/>
    </row>
    <row r="48" spans="1:9" s="15" customFormat="1" ht="22.15" customHeight="1">
      <c r="A48" s="81" t="s">
        <v>3619</v>
      </c>
      <c r="B48" s="96">
        <v>2</v>
      </c>
      <c r="C48" s="96">
        <v>0</v>
      </c>
      <c r="D48" s="96">
        <v>0</v>
      </c>
      <c r="E48" s="83">
        <f t="shared" ref="E48:E52" si="1">SUM(B48:D48)</f>
        <v>2</v>
      </c>
      <c r="F48" s="11"/>
      <c r="G48" s="11"/>
      <c r="H48" s="11"/>
      <c r="I48" s="11"/>
    </row>
    <row r="49" spans="1:9" s="15" customFormat="1" ht="25.9" customHeight="1">
      <c r="A49" s="81" t="s">
        <v>3620</v>
      </c>
      <c r="B49" s="96">
        <v>16</v>
      </c>
      <c r="C49" s="96">
        <v>0</v>
      </c>
      <c r="D49" s="96">
        <v>0</v>
      </c>
      <c r="E49" s="83">
        <f t="shared" si="1"/>
        <v>16</v>
      </c>
      <c r="F49" s="11"/>
      <c r="G49" s="11"/>
      <c r="H49" s="11"/>
      <c r="I49" s="11"/>
    </row>
    <row r="50" spans="1:9" s="15" customFormat="1" ht="13.9" customHeight="1">
      <c r="A50" s="81" t="s">
        <v>3621</v>
      </c>
      <c r="B50" s="96">
        <v>2</v>
      </c>
      <c r="C50" s="96">
        <v>0</v>
      </c>
      <c r="D50" s="96">
        <v>0</v>
      </c>
      <c r="E50" s="83">
        <f t="shared" si="1"/>
        <v>2</v>
      </c>
      <c r="F50" s="11"/>
      <c r="G50" s="11"/>
      <c r="H50" s="11"/>
      <c r="I50" s="11"/>
    </row>
    <row r="51" spans="1:9" s="15" customFormat="1" ht="12" customHeight="1">
      <c r="A51" s="81" t="s">
        <v>3519</v>
      </c>
      <c r="B51" s="96">
        <v>1</v>
      </c>
      <c r="C51" s="96">
        <v>0</v>
      </c>
      <c r="D51" s="96">
        <v>0</v>
      </c>
      <c r="E51" s="83">
        <f t="shared" si="1"/>
        <v>1</v>
      </c>
      <c r="F51" s="11"/>
      <c r="G51" s="11"/>
      <c r="H51" s="11"/>
      <c r="I51" s="11"/>
    </row>
    <row r="52" spans="1:9" s="15" customFormat="1" ht="12" customHeight="1">
      <c r="A52" s="81" t="s">
        <v>3279</v>
      </c>
      <c r="B52" s="96">
        <v>11</v>
      </c>
      <c r="C52" s="96">
        <v>0</v>
      </c>
      <c r="D52" s="96">
        <v>2</v>
      </c>
      <c r="E52" s="83">
        <f t="shared" si="1"/>
        <v>13</v>
      </c>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11" sqref="A11:D35"/>
    </sheetView>
  </sheetViews>
  <sheetFormatPr baseColWidth="10" defaultColWidth="11.42578125" defaultRowHeight="24.75" customHeight="1"/>
  <cols>
    <col min="1" max="1" width="79.42578125" style="11" customWidth="1"/>
    <col min="2" max="2" width="11.7109375" style="11" customWidth="1"/>
    <col min="3" max="5" width="9.7109375" style="11" customWidth="1"/>
    <col min="6" max="6" width="14.2851562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83">
        <f>SUM(B11:B50)</f>
        <v>202</v>
      </c>
      <c r="C9" s="83">
        <f>SUM(C11:C50)</f>
        <v>0</v>
      </c>
      <c r="D9" s="83">
        <f>SUM(D11:D50)</f>
        <v>1</v>
      </c>
      <c r="E9" s="83">
        <f>SUM(E11:E50)</f>
        <v>203</v>
      </c>
    </row>
    <row r="10" spans="1:9" s="8" customFormat="1" ht="9" customHeight="1">
      <c r="A10" s="62"/>
      <c r="B10" s="84"/>
      <c r="C10" s="84"/>
      <c r="D10" s="84"/>
      <c r="E10" s="65"/>
    </row>
    <row r="11" spans="1:9" s="88" customFormat="1" ht="12" customHeight="1">
      <c r="A11" s="81" t="s">
        <v>3263</v>
      </c>
      <c r="B11" s="96">
        <v>3</v>
      </c>
      <c r="C11" s="96">
        <v>0</v>
      </c>
      <c r="D11" s="96">
        <v>0</v>
      </c>
      <c r="E11" s="65">
        <f t="shared" ref="E11:E27" si="0">SUM(B11:D11)</f>
        <v>3</v>
      </c>
      <c r="F11" s="11"/>
      <c r="G11" s="11"/>
      <c r="H11" s="11"/>
      <c r="I11" s="11"/>
    </row>
    <row r="12" spans="1:9" s="88" customFormat="1" ht="12" customHeight="1">
      <c r="A12" s="81" t="s">
        <v>3459</v>
      </c>
      <c r="B12" s="96">
        <v>2</v>
      </c>
      <c r="C12" s="96">
        <v>0</v>
      </c>
      <c r="D12" s="96">
        <v>0</v>
      </c>
      <c r="E12" s="65">
        <f t="shared" si="0"/>
        <v>2</v>
      </c>
      <c r="F12" s="11"/>
      <c r="G12" s="11"/>
      <c r="H12" s="11"/>
      <c r="I12" s="11"/>
    </row>
    <row r="13" spans="1:9" s="88" customFormat="1" ht="12" customHeight="1">
      <c r="A13" s="81" t="s">
        <v>3266</v>
      </c>
      <c r="B13" s="96">
        <v>2</v>
      </c>
      <c r="C13" s="96">
        <v>0</v>
      </c>
      <c r="D13" s="96">
        <v>0</v>
      </c>
      <c r="E13" s="65">
        <f t="shared" si="0"/>
        <v>2</v>
      </c>
      <c r="F13" s="11"/>
      <c r="G13" s="11"/>
      <c r="H13" s="11"/>
      <c r="I13" s="11"/>
    </row>
    <row r="14" spans="1:9" s="88" customFormat="1" ht="12" customHeight="1">
      <c r="A14" s="81" t="s">
        <v>3609</v>
      </c>
      <c r="B14" s="96">
        <v>4</v>
      </c>
      <c r="C14" s="96">
        <v>0</v>
      </c>
      <c r="D14" s="96">
        <v>0</v>
      </c>
      <c r="E14" s="65">
        <f t="shared" si="0"/>
        <v>4</v>
      </c>
      <c r="F14" s="11"/>
      <c r="G14" s="11"/>
      <c r="H14" s="11"/>
      <c r="I14" s="11"/>
    </row>
    <row r="15" spans="1:9" s="88" customFormat="1" ht="21.6" customHeight="1">
      <c r="A15" s="81" t="s">
        <v>3610</v>
      </c>
      <c r="B15" s="96">
        <v>3</v>
      </c>
      <c r="C15" s="96">
        <v>0</v>
      </c>
      <c r="D15" s="96">
        <v>0</v>
      </c>
      <c r="E15" s="65">
        <f t="shared" si="0"/>
        <v>3</v>
      </c>
      <c r="F15" s="11"/>
      <c r="G15" s="11"/>
      <c r="H15" s="11"/>
      <c r="I15" s="11"/>
    </row>
    <row r="16" spans="1:9" s="88" customFormat="1" ht="21.6" customHeight="1">
      <c r="A16" s="81" t="s">
        <v>3611</v>
      </c>
      <c r="B16" s="96">
        <v>2</v>
      </c>
      <c r="C16" s="96">
        <v>0</v>
      </c>
      <c r="D16" s="96">
        <v>0</v>
      </c>
      <c r="E16" s="65">
        <f t="shared" si="0"/>
        <v>2</v>
      </c>
      <c r="F16" s="11"/>
      <c r="G16" s="11"/>
      <c r="H16" s="11"/>
      <c r="I16" s="11"/>
    </row>
    <row r="17" spans="1:9" s="88" customFormat="1" ht="21.6" customHeight="1">
      <c r="A17" s="81" t="s">
        <v>3612</v>
      </c>
      <c r="B17" s="96">
        <v>63</v>
      </c>
      <c r="C17" s="96">
        <v>0</v>
      </c>
      <c r="D17" s="96">
        <v>0</v>
      </c>
      <c r="E17" s="65">
        <f t="shared" si="0"/>
        <v>63</v>
      </c>
      <c r="F17" s="11"/>
      <c r="G17" s="11"/>
      <c r="H17" s="11"/>
      <c r="I17" s="11"/>
    </row>
    <row r="18" spans="1:9" s="88" customFormat="1" ht="21.6" customHeight="1">
      <c r="A18" s="81" t="s">
        <v>3613</v>
      </c>
      <c r="B18" s="96">
        <v>2</v>
      </c>
      <c r="C18" s="96">
        <v>0</v>
      </c>
      <c r="D18" s="96">
        <v>0</v>
      </c>
      <c r="E18" s="65">
        <f t="shared" si="0"/>
        <v>2</v>
      </c>
      <c r="F18" s="11"/>
      <c r="G18" s="11"/>
      <c r="H18" s="11"/>
      <c r="I18" s="11"/>
    </row>
    <row r="19" spans="1:9" s="88" customFormat="1" ht="13.9" customHeight="1">
      <c r="A19" s="81" t="s">
        <v>3614</v>
      </c>
      <c r="B19" s="96">
        <v>6</v>
      </c>
      <c r="C19" s="96">
        <v>0</v>
      </c>
      <c r="D19" s="96">
        <v>0</v>
      </c>
      <c r="E19" s="65">
        <f t="shared" si="0"/>
        <v>6</v>
      </c>
      <c r="F19" s="11"/>
      <c r="G19" s="11"/>
      <c r="H19" s="11"/>
      <c r="I19" s="11"/>
    </row>
    <row r="20" spans="1:9" s="88" customFormat="1" ht="25.15" customHeight="1">
      <c r="A20" s="81" t="s">
        <v>3268</v>
      </c>
      <c r="B20" s="96">
        <v>7</v>
      </c>
      <c r="C20" s="96">
        <v>0</v>
      </c>
      <c r="D20" s="96">
        <v>0</v>
      </c>
      <c r="E20" s="65">
        <f t="shared" si="0"/>
        <v>7</v>
      </c>
      <c r="F20" s="11"/>
      <c r="G20" s="11"/>
      <c r="H20" s="11"/>
      <c r="I20" s="11"/>
    </row>
    <row r="21" spans="1:9" s="88" customFormat="1" ht="12" customHeight="1">
      <c r="A21" s="81" t="s">
        <v>3616</v>
      </c>
      <c r="B21" s="96">
        <v>2</v>
      </c>
      <c r="C21" s="96">
        <v>0</v>
      </c>
      <c r="D21" s="96">
        <v>0</v>
      </c>
      <c r="E21" s="65">
        <f t="shared" si="0"/>
        <v>2</v>
      </c>
      <c r="F21" s="11"/>
      <c r="G21" s="11"/>
      <c r="H21" s="11"/>
      <c r="I21" s="11"/>
    </row>
    <row r="22" spans="1:9" s="88" customFormat="1" ht="12" customHeight="1">
      <c r="A22" s="81" t="s">
        <v>3617</v>
      </c>
      <c r="B22" s="96">
        <v>58</v>
      </c>
      <c r="C22" s="96">
        <v>0</v>
      </c>
      <c r="D22" s="96">
        <v>0</v>
      </c>
      <c r="E22" s="65">
        <f t="shared" si="0"/>
        <v>58</v>
      </c>
      <c r="F22" s="11"/>
      <c r="G22" s="11"/>
      <c r="H22" s="11"/>
      <c r="I22" s="11"/>
    </row>
    <row r="23" spans="1:9" s="88" customFormat="1" ht="12" customHeight="1">
      <c r="A23" s="81" t="s">
        <v>3269</v>
      </c>
      <c r="B23" s="96">
        <v>2</v>
      </c>
      <c r="C23" s="96">
        <v>0</v>
      </c>
      <c r="D23" s="96">
        <v>0</v>
      </c>
      <c r="E23" s="65">
        <f t="shared" si="0"/>
        <v>2</v>
      </c>
      <c r="F23" s="11"/>
      <c r="G23" s="11"/>
      <c r="H23" s="11"/>
      <c r="I23" s="11"/>
    </row>
    <row r="24" spans="1:9" s="88" customFormat="1" ht="12" customHeight="1">
      <c r="A24" s="81" t="s">
        <v>3270</v>
      </c>
      <c r="B24" s="96">
        <v>1</v>
      </c>
      <c r="C24" s="96">
        <v>0</v>
      </c>
      <c r="D24" s="96">
        <v>0</v>
      </c>
      <c r="E24" s="65">
        <f t="shared" si="0"/>
        <v>1</v>
      </c>
      <c r="F24" s="11"/>
      <c r="G24" s="11"/>
      <c r="H24" s="11"/>
      <c r="I24" s="11"/>
    </row>
    <row r="25" spans="1:9" s="88" customFormat="1" ht="12" customHeight="1">
      <c r="A25" s="81" t="s">
        <v>3271</v>
      </c>
      <c r="B25" s="96">
        <v>6</v>
      </c>
      <c r="C25" s="96">
        <v>0</v>
      </c>
      <c r="D25" s="96">
        <v>0</v>
      </c>
      <c r="E25" s="65">
        <f t="shared" si="0"/>
        <v>6</v>
      </c>
      <c r="F25" s="11"/>
      <c r="G25" s="11"/>
      <c r="H25" s="11"/>
      <c r="I25" s="11"/>
    </row>
    <row r="26" spans="1:9" s="88" customFormat="1" ht="12" customHeight="1">
      <c r="A26" s="81" t="s">
        <v>3272</v>
      </c>
      <c r="B26" s="96">
        <v>17</v>
      </c>
      <c r="C26" s="96">
        <v>0</v>
      </c>
      <c r="D26" s="96">
        <v>0</v>
      </c>
      <c r="E26" s="65">
        <f t="shared" si="0"/>
        <v>17</v>
      </c>
      <c r="F26" s="11"/>
      <c r="G26" s="11"/>
      <c r="H26" s="11"/>
      <c r="I26" s="11"/>
    </row>
    <row r="27" spans="1:9" s="88" customFormat="1" ht="12" customHeight="1">
      <c r="A27" s="81" t="s">
        <v>3273</v>
      </c>
      <c r="B27" s="96">
        <v>2</v>
      </c>
      <c r="C27" s="96">
        <v>0</v>
      </c>
      <c r="D27" s="96">
        <v>0</v>
      </c>
      <c r="E27" s="65">
        <f t="shared" si="0"/>
        <v>2</v>
      </c>
      <c r="F27" s="11"/>
      <c r="G27" s="11"/>
      <c r="H27" s="11"/>
      <c r="I27" s="11"/>
    </row>
    <row r="28" spans="1:9" s="88" customFormat="1" ht="12" customHeight="1">
      <c r="A28" s="81" t="s">
        <v>3275</v>
      </c>
      <c r="B28" s="96">
        <v>3</v>
      </c>
      <c r="C28" s="96">
        <v>0</v>
      </c>
      <c r="D28" s="96">
        <v>0</v>
      </c>
      <c r="E28" s="65">
        <f t="shared" ref="E28:E35" si="1">SUM(B28:D28)</f>
        <v>3</v>
      </c>
      <c r="F28" s="11"/>
      <c r="G28" s="11"/>
      <c r="H28" s="11"/>
      <c r="I28" s="11"/>
    </row>
    <row r="29" spans="1:9" s="88" customFormat="1" ht="12" customHeight="1">
      <c r="A29" s="81" t="s">
        <v>3276</v>
      </c>
      <c r="B29" s="96">
        <v>1</v>
      </c>
      <c r="C29" s="96">
        <v>0</v>
      </c>
      <c r="D29" s="96">
        <v>0</v>
      </c>
      <c r="E29" s="65">
        <f t="shared" si="1"/>
        <v>1</v>
      </c>
      <c r="F29" s="11"/>
      <c r="G29" s="11"/>
      <c r="H29" s="11"/>
      <c r="I29" s="11"/>
    </row>
    <row r="30" spans="1:9" s="88" customFormat="1" ht="12" customHeight="1">
      <c r="A30" s="81" t="s">
        <v>3618</v>
      </c>
      <c r="B30" s="96">
        <v>7</v>
      </c>
      <c r="C30" s="96">
        <v>0</v>
      </c>
      <c r="D30" s="96">
        <v>0</v>
      </c>
      <c r="E30" s="65">
        <f t="shared" si="1"/>
        <v>7</v>
      </c>
      <c r="F30" s="11"/>
      <c r="G30" s="11"/>
      <c r="H30" s="11"/>
      <c r="I30" s="11"/>
    </row>
    <row r="31" spans="1:9" s="88" customFormat="1" ht="12" customHeight="1">
      <c r="A31" s="81" t="s">
        <v>3278</v>
      </c>
      <c r="B31" s="96">
        <v>2</v>
      </c>
      <c r="C31" s="96">
        <v>0</v>
      </c>
      <c r="D31" s="96">
        <v>0</v>
      </c>
      <c r="E31" s="65">
        <f t="shared" si="1"/>
        <v>2</v>
      </c>
      <c r="F31" s="11"/>
      <c r="G31" s="11"/>
      <c r="H31" s="11"/>
      <c r="I31" s="11"/>
    </row>
    <row r="32" spans="1:9" s="88" customFormat="1" ht="12" customHeight="1">
      <c r="A32" s="81" t="s">
        <v>3461</v>
      </c>
      <c r="B32" s="96">
        <v>2</v>
      </c>
      <c r="C32" s="96">
        <v>0</v>
      </c>
      <c r="D32" s="96">
        <v>0</v>
      </c>
      <c r="E32" s="65">
        <f t="shared" si="1"/>
        <v>2</v>
      </c>
      <c r="F32" s="11"/>
      <c r="G32" s="11"/>
      <c r="H32" s="11"/>
      <c r="I32" s="11"/>
    </row>
    <row r="33" spans="1:9" s="88" customFormat="1" ht="12" customHeight="1">
      <c r="A33" s="81" t="s">
        <v>3518</v>
      </c>
      <c r="B33" s="96">
        <v>1</v>
      </c>
      <c r="C33" s="96">
        <v>0</v>
      </c>
      <c r="D33" s="96">
        <v>0</v>
      </c>
      <c r="E33" s="65">
        <f t="shared" si="1"/>
        <v>1</v>
      </c>
      <c r="F33" s="11"/>
      <c r="G33" s="11"/>
      <c r="H33" s="11"/>
      <c r="I33" s="11"/>
    </row>
    <row r="34" spans="1:9" s="88" customFormat="1" ht="12" customHeight="1">
      <c r="A34" s="81" t="s">
        <v>3519</v>
      </c>
      <c r="B34" s="96">
        <v>1</v>
      </c>
      <c r="C34" s="96">
        <v>0</v>
      </c>
      <c r="D34" s="96">
        <v>0</v>
      </c>
      <c r="E34" s="65">
        <f t="shared" si="1"/>
        <v>1</v>
      </c>
      <c r="F34" s="11"/>
      <c r="G34" s="11"/>
      <c r="H34" s="11"/>
      <c r="I34" s="11"/>
    </row>
    <row r="35" spans="1:9" s="88" customFormat="1" ht="21" customHeight="1">
      <c r="A35" s="81" t="s">
        <v>3279</v>
      </c>
      <c r="B35" s="96">
        <v>3</v>
      </c>
      <c r="C35" s="96">
        <v>0</v>
      </c>
      <c r="D35" s="96">
        <v>1</v>
      </c>
      <c r="E35" s="65">
        <f t="shared" si="1"/>
        <v>4</v>
      </c>
      <c r="F35" s="11"/>
      <c r="G35" s="11"/>
      <c r="H35" s="11"/>
      <c r="I35" s="11"/>
    </row>
    <row r="36" spans="1:9" s="88" customFormat="1" ht="25.15" customHeight="1">
      <c r="A36" s="81"/>
      <c r="B36" s="96"/>
      <c r="C36" s="96"/>
      <c r="D36" s="96"/>
      <c r="E36" s="65"/>
      <c r="F36" s="11"/>
      <c r="G36" s="11"/>
      <c r="H36" s="11"/>
      <c r="I36" s="11"/>
    </row>
    <row r="37" spans="1:9" s="88" customFormat="1" ht="12" customHeight="1">
      <c r="A37" s="81"/>
      <c r="B37" s="96"/>
      <c r="C37" s="96"/>
      <c r="D37" s="96"/>
      <c r="E37" s="65"/>
      <c r="F37" s="11"/>
      <c r="G37" s="11"/>
      <c r="H37" s="11"/>
      <c r="I37" s="11"/>
    </row>
    <row r="38" spans="1:9" s="88" customFormat="1" ht="12" customHeight="1">
      <c r="A38" s="81"/>
      <c r="B38" s="96"/>
      <c r="C38" s="96"/>
      <c r="D38" s="96"/>
      <c r="E38" s="65"/>
      <c r="F38" s="11"/>
      <c r="G38" s="11"/>
      <c r="H38" s="11"/>
      <c r="I38" s="11"/>
    </row>
    <row r="39" spans="1:9" ht="15" customHeight="1">
      <c r="E39" s="15"/>
    </row>
    <row r="40" spans="1:9" ht="15" customHeight="1"/>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9" activePane="bottomLeft" state="frozen"/>
      <selection pane="bottomLeft" activeCell="F28" sqref="F8:F28"/>
    </sheetView>
  </sheetViews>
  <sheetFormatPr baseColWidth="10" defaultColWidth="11.42578125" defaultRowHeight="24.75" customHeight="1"/>
  <cols>
    <col min="1" max="1" width="82.140625" style="11" customWidth="1"/>
    <col min="2" max="2" width="10.7109375" style="11" customWidth="1"/>
    <col min="3" max="5" width="9.7109375" style="11" customWidth="1"/>
    <col min="6" max="6" width="16"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114">
        <f>SUM(B11:B50)</f>
        <v>2005</v>
      </c>
      <c r="C9" s="114">
        <f>SUM(C11:C50)</f>
        <v>18</v>
      </c>
      <c r="D9" s="114">
        <f>SUM(D11:D50)</f>
        <v>3</v>
      </c>
      <c r="E9" s="114">
        <f>SUM(E11:E50)</f>
        <v>2026</v>
      </c>
      <c r="F9" s="10"/>
    </row>
    <row r="10" spans="1:9" s="8" customFormat="1" ht="9" customHeight="1">
      <c r="A10" s="62"/>
      <c r="B10" s="116"/>
      <c r="C10" s="116"/>
      <c r="D10" s="116"/>
      <c r="E10" s="114"/>
    </row>
    <row r="11" spans="1:9" s="88" customFormat="1" ht="12.6" customHeight="1">
      <c r="A11" s="81" t="s">
        <v>3263</v>
      </c>
      <c r="B11" s="145">
        <v>4</v>
      </c>
      <c r="C11" s="145">
        <v>0</v>
      </c>
      <c r="D11" s="145">
        <v>0</v>
      </c>
      <c r="E11" s="114">
        <f t="shared" ref="E11:E44" si="0">SUM(B11:D11)</f>
        <v>4</v>
      </c>
      <c r="F11" s="40"/>
      <c r="G11" s="11"/>
      <c r="H11" s="11"/>
      <c r="I11" s="11"/>
    </row>
    <row r="12" spans="1:9" s="88" customFormat="1" ht="12.6" customHeight="1">
      <c r="A12" s="81" t="s">
        <v>3510</v>
      </c>
      <c r="B12" s="145">
        <v>3</v>
      </c>
      <c r="C12" s="145">
        <v>0</v>
      </c>
      <c r="D12" s="145">
        <v>0</v>
      </c>
      <c r="E12" s="114">
        <f t="shared" si="0"/>
        <v>3</v>
      </c>
      <c r="F12" s="41"/>
      <c r="G12" s="11"/>
      <c r="H12" s="11"/>
      <c r="I12" s="11"/>
    </row>
    <row r="13" spans="1:9" s="88" customFormat="1" ht="12.6" customHeight="1">
      <c r="A13" s="81" t="s">
        <v>3622</v>
      </c>
      <c r="B13" s="145">
        <v>11</v>
      </c>
      <c r="C13" s="145">
        <v>1</v>
      </c>
      <c r="D13" s="145">
        <v>0</v>
      </c>
      <c r="E13" s="114">
        <f t="shared" si="0"/>
        <v>12</v>
      </c>
      <c r="F13" s="41"/>
      <c r="G13" s="11"/>
      <c r="H13" s="11"/>
      <c r="I13" s="11"/>
    </row>
    <row r="14" spans="1:9" s="88" customFormat="1" ht="12.6" customHeight="1">
      <c r="A14" s="81" t="s">
        <v>3623</v>
      </c>
      <c r="B14" s="145">
        <v>59</v>
      </c>
      <c r="C14" s="145">
        <v>0</v>
      </c>
      <c r="D14" s="145">
        <v>0</v>
      </c>
      <c r="E14" s="114">
        <f t="shared" si="0"/>
        <v>59</v>
      </c>
      <c r="F14" s="41"/>
      <c r="G14" s="11"/>
      <c r="H14" s="11"/>
      <c r="I14" s="11"/>
    </row>
    <row r="15" spans="1:9" s="88" customFormat="1" ht="12.6" customHeight="1">
      <c r="A15" s="81" t="s">
        <v>3624</v>
      </c>
      <c r="B15" s="145">
        <v>27</v>
      </c>
      <c r="C15" s="145">
        <v>0</v>
      </c>
      <c r="D15" s="145">
        <v>0</v>
      </c>
      <c r="E15" s="114">
        <f t="shared" si="0"/>
        <v>27</v>
      </c>
      <c r="F15" s="41"/>
      <c r="G15" s="11"/>
      <c r="H15" s="11"/>
      <c r="I15" s="11"/>
    </row>
    <row r="16" spans="1:9" s="88" customFormat="1" ht="12.6" customHeight="1">
      <c r="A16" s="81" t="s">
        <v>3625</v>
      </c>
      <c r="B16" s="145">
        <v>7</v>
      </c>
      <c r="C16" s="145">
        <v>0</v>
      </c>
      <c r="D16" s="145">
        <v>0</v>
      </c>
      <c r="E16" s="114">
        <f t="shared" si="0"/>
        <v>7</v>
      </c>
      <c r="F16" s="41"/>
      <c r="G16" s="11"/>
      <c r="H16" s="11"/>
      <c r="I16" s="11"/>
    </row>
    <row r="17" spans="1:9" s="88" customFormat="1" ht="12.6" customHeight="1">
      <c r="A17" s="81" t="s">
        <v>3626</v>
      </c>
      <c r="B17" s="145">
        <v>1</v>
      </c>
      <c r="C17" s="145">
        <v>0</v>
      </c>
      <c r="D17" s="145">
        <v>0</v>
      </c>
      <c r="E17" s="114">
        <f t="shared" si="0"/>
        <v>1</v>
      </c>
      <c r="F17" s="40"/>
      <c r="G17" s="11"/>
      <c r="H17" s="11"/>
      <c r="I17" s="11"/>
    </row>
    <row r="18" spans="1:9" s="88" customFormat="1" ht="12.6" customHeight="1">
      <c r="A18" s="81" t="s">
        <v>3280</v>
      </c>
      <c r="B18" s="145">
        <v>300</v>
      </c>
      <c r="C18" s="145">
        <v>4</v>
      </c>
      <c r="D18" s="145">
        <v>0</v>
      </c>
      <c r="E18" s="114">
        <f t="shared" si="0"/>
        <v>304</v>
      </c>
      <c r="F18" s="41"/>
      <c r="G18" s="11"/>
      <c r="H18" s="11"/>
      <c r="I18" s="11"/>
    </row>
    <row r="19" spans="1:9" s="88" customFormat="1" ht="12.6" customHeight="1">
      <c r="A19" s="81" t="s">
        <v>3281</v>
      </c>
      <c r="B19" s="145">
        <v>138</v>
      </c>
      <c r="C19" s="145">
        <v>0</v>
      </c>
      <c r="D19" s="145">
        <v>0</v>
      </c>
      <c r="E19" s="114">
        <f t="shared" si="0"/>
        <v>138</v>
      </c>
      <c r="F19" s="41"/>
      <c r="G19" s="11"/>
      <c r="H19" s="11"/>
      <c r="I19" s="11"/>
    </row>
    <row r="20" spans="1:9" s="88" customFormat="1" ht="12.6" customHeight="1">
      <c r="A20" s="81" t="s">
        <v>3627</v>
      </c>
      <c r="B20" s="145">
        <v>52</v>
      </c>
      <c r="C20" s="145">
        <v>0</v>
      </c>
      <c r="D20" s="145">
        <v>0</v>
      </c>
      <c r="E20" s="114">
        <f t="shared" si="0"/>
        <v>52</v>
      </c>
      <c r="F20" s="41"/>
      <c r="G20" s="11"/>
      <c r="H20" s="11"/>
      <c r="I20" s="11"/>
    </row>
    <row r="21" spans="1:9" s="88" customFormat="1" ht="12.6" customHeight="1">
      <c r="A21" s="81" t="s">
        <v>3628</v>
      </c>
      <c r="B21" s="145">
        <v>34</v>
      </c>
      <c r="C21" s="145">
        <v>1</v>
      </c>
      <c r="D21" s="145">
        <v>0</v>
      </c>
      <c r="E21" s="114">
        <f t="shared" si="0"/>
        <v>35</v>
      </c>
      <c r="F21" s="41"/>
      <c r="G21" s="11"/>
      <c r="H21" s="11"/>
      <c r="I21" s="11"/>
    </row>
    <row r="22" spans="1:9" s="88" customFormat="1" ht="12.6" customHeight="1">
      <c r="A22" s="81" t="s">
        <v>3629</v>
      </c>
      <c r="B22" s="145">
        <v>121</v>
      </c>
      <c r="C22" s="145">
        <v>0</v>
      </c>
      <c r="D22" s="145">
        <v>0</v>
      </c>
      <c r="E22" s="114">
        <f t="shared" si="0"/>
        <v>121</v>
      </c>
      <c r="F22" s="41"/>
      <c r="G22" s="11"/>
      <c r="H22" s="11"/>
      <c r="I22" s="11"/>
    </row>
    <row r="23" spans="1:9" s="88" customFormat="1" ht="12.6" customHeight="1">
      <c r="A23" s="81" t="s">
        <v>3630</v>
      </c>
      <c r="B23" s="145">
        <v>56</v>
      </c>
      <c r="C23" s="145">
        <v>1</v>
      </c>
      <c r="D23" s="145">
        <v>0</v>
      </c>
      <c r="E23" s="114">
        <f t="shared" si="0"/>
        <v>57</v>
      </c>
      <c r="F23" s="41"/>
      <c r="G23" s="11"/>
      <c r="H23" s="11"/>
      <c r="I23" s="11"/>
    </row>
    <row r="24" spans="1:9" s="88" customFormat="1" ht="12.6" customHeight="1">
      <c r="A24" s="81" t="s">
        <v>3631</v>
      </c>
      <c r="B24" s="145">
        <v>34</v>
      </c>
      <c r="C24" s="145">
        <v>0</v>
      </c>
      <c r="D24" s="145">
        <v>1</v>
      </c>
      <c r="E24" s="114">
        <f t="shared" si="0"/>
        <v>35</v>
      </c>
      <c r="F24" s="41"/>
      <c r="G24" s="11"/>
      <c r="H24" s="11"/>
      <c r="I24" s="11"/>
    </row>
    <row r="25" spans="1:9" s="88" customFormat="1" ht="12.6" customHeight="1">
      <c r="A25" s="81" t="s">
        <v>3632</v>
      </c>
      <c r="B25" s="145">
        <v>47</v>
      </c>
      <c r="C25" s="145">
        <v>0</v>
      </c>
      <c r="D25" s="145">
        <v>0</v>
      </c>
      <c r="E25" s="114">
        <f t="shared" si="0"/>
        <v>47</v>
      </c>
      <c r="F25" s="41"/>
      <c r="G25" s="11"/>
      <c r="H25" s="11"/>
      <c r="I25" s="11"/>
    </row>
    <row r="26" spans="1:9" s="88" customFormat="1" ht="12.6" customHeight="1">
      <c r="A26" s="81" t="s">
        <v>3633</v>
      </c>
      <c r="B26" s="145">
        <v>26</v>
      </c>
      <c r="C26" s="145">
        <v>0</v>
      </c>
      <c r="D26" s="145">
        <v>0</v>
      </c>
      <c r="E26" s="114">
        <f t="shared" si="0"/>
        <v>26</v>
      </c>
      <c r="F26" s="41"/>
      <c r="G26" s="11"/>
      <c r="H26" s="11"/>
      <c r="I26" s="11"/>
    </row>
    <row r="27" spans="1:9" s="88" customFormat="1" ht="12.6" customHeight="1">
      <c r="A27" s="81" t="s">
        <v>3634</v>
      </c>
      <c r="B27" s="145">
        <v>126</v>
      </c>
      <c r="C27" s="145">
        <v>0</v>
      </c>
      <c r="D27" s="145">
        <v>0</v>
      </c>
      <c r="E27" s="114">
        <f t="shared" si="0"/>
        <v>126</v>
      </c>
      <c r="F27" s="41"/>
      <c r="G27" s="11"/>
      <c r="H27" s="11"/>
      <c r="I27" s="11"/>
    </row>
    <row r="28" spans="1:9" s="88" customFormat="1" ht="12.6" customHeight="1">
      <c r="A28" s="81" t="s">
        <v>3635</v>
      </c>
      <c r="B28" s="145">
        <v>24</v>
      </c>
      <c r="C28" s="145">
        <v>2</v>
      </c>
      <c r="D28" s="145">
        <v>0</v>
      </c>
      <c r="E28" s="114">
        <f t="shared" si="0"/>
        <v>26</v>
      </c>
      <c r="F28" s="41"/>
      <c r="G28" s="11"/>
      <c r="H28" s="11"/>
      <c r="I28" s="11"/>
    </row>
    <row r="29" spans="1:9" s="88" customFormat="1" ht="12.6" customHeight="1">
      <c r="A29" s="81" t="s">
        <v>3636</v>
      </c>
      <c r="B29" s="145">
        <v>7</v>
      </c>
      <c r="C29" s="145">
        <v>0</v>
      </c>
      <c r="D29" s="145">
        <v>0</v>
      </c>
      <c r="E29" s="114">
        <f t="shared" si="0"/>
        <v>7</v>
      </c>
      <c r="F29" s="41"/>
      <c r="G29" s="11"/>
      <c r="H29" s="11"/>
      <c r="I29" s="11"/>
    </row>
    <row r="30" spans="1:9" s="88" customFormat="1" ht="12.6" customHeight="1">
      <c r="A30" s="81" t="s">
        <v>3637</v>
      </c>
      <c r="B30" s="145">
        <v>38</v>
      </c>
      <c r="C30" s="145">
        <v>1</v>
      </c>
      <c r="D30" s="145">
        <v>0</v>
      </c>
      <c r="E30" s="114">
        <f t="shared" si="0"/>
        <v>39</v>
      </c>
      <c r="F30" s="41"/>
      <c r="G30" s="11"/>
      <c r="H30" s="11"/>
      <c r="I30" s="11"/>
    </row>
    <row r="31" spans="1:9" s="88" customFormat="1" ht="12.6" customHeight="1">
      <c r="A31" s="81" t="s">
        <v>3638</v>
      </c>
      <c r="B31" s="145">
        <v>14</v>
      </c>
      <c r="C31" s="145">
        <v>1</v>
      </c>
      <c r="D31" s="145">
        <v>0</v>
      </c>
      <c r="E31" s="114">
        <f t="shared" si="0"/>
        <v>15</v>
      </c>
      <c r="F31" s="41"/>
      <c r="G31" s="11"/>
      <c r="H31" s="11"/>
      <c r="I31" s="11"/>
    </row>
    <row r="32" spans="1:9" s="88" customFormat="1" ht="12.6" customHeight="1">
      <c r="A32" s="81" t="s">
        <v>3639</v>
      </c>
      <c r="B32" s="145">
        <v>11</v>
      </c>
      <c r="C32" s="145">
        <v>0</v>
      </c>
      <c r="D32" s="145">
        <v>0</v>
      </c>
      <c r="E32" s="114">
        <f t="shared" si="0"/>
        <v>11</v>
      </c>
      <c r="F32" s="41"/>
      <c r="G32" s="11"/>
      <c r="H32" s="11"/>
      <c r="I32" s="11"/>
    </row>
    <row r="33" spans="1:9" s="88" customFormat="1" ht="12.6" customHeight="1">
      <c r="A33" s="81" t="s">
        <v>3640</v>
      </c>
      <c r="B33" s="145">
        <v>34</v>
      </c>
      <c r="C33" s="145">
        <v>1</v>
      </c>
      <c r="D33" s="145">
        <v>0</v>
      </c>
      <c r="E33" s="114">
        <f t="shared" si="0"/>
        <v>35</v>
      </c>
      <c r="F33" s="41"/>
      <c r="G33" s="11"/>
      <c r="H33" s="11"/>
      <c r="I33" s="11"/>
    </row>
    <row r="34" spans="1:9" s="88" customFormat="1" ht="12.6" customHeight="1">
      <c r="A34" s="81" t="s">
        <v>3511</v>
      </c>
      <c r="B34" s="145">
        <v>1</v>
      </c>
      <c r="C34" s="145">
        <v>3</v>
      </c>
      <c r="D34" s="145">
        <v>0</v>
      </c>
      <c r="E34" s="114">
        <f t="shared" si="0"/>
        <v>4</v>
      </c>
      <c r="F34" s="41"/>
      <c r="G34" s="11"/>
      <c r="H34" s="11"/>
      <c r="I34" s="11"/>
    </row>
    <row r="35" spans="1:9" s="88" customFormat="1" ht="12.6" customHeight="1">
      <c r="A35" s="81" t="s">
        <v>3641</v>
      </c>
      <c r="B35" s="145">
        <v>8</v>
      </c>
      <c r="C35" s="145">
        <v>1</v>
      </c>
      <c r="D35" s="145">
        <v>0</v>
      </c>
      <c r="E35" s="114">
        <f t="shared" si="0"/>
        <v>9</v>
      </c>
      <c r="F35" s="41"/>
      <c r="G35" s="11"/>
      <c r="H35" s="11"/>
      <c r="I35" s="11"/>
    </row>
    <row r="36" spans="1:9" s="88" customFormat="1" ht="12.6" customHeight="1">
      <c r="A36" s="81" t="s">
        <v>3642</v>
      </c>
      <c r="B36" s="145">
        <v>775</v>
      </c>
      <c r="C36" s="145">
        <v>1</v>
      </c>
      <c r="D36" s="145">
        <v>0</v>
      </c>
      <c r="E36" s="114">
        <f t="shared" si="0"/>
        <v>776</v>
      </c>
      <c r="F36" s="41"/>
      <c r="G36" s="11"/>
      <c r="H36" s="11"/>
      <c r="I36" s="11"/>
    </row>
    <row r="37" spans="1:9" s="88" customFormat="1" ht="12.6" customHeight="1">
      <c r="A37" s="81" t="s">
        <v>3523</v>
      </c>
      <c r="B37" s="145">
        <v>1</v>
      </c>
      <c r="C37" s="145">
        <v>0</v>
      </c>
      <c r="D37" s="145">
        <v>0</v>
      </c>
      <c r="E37" s="114">
        <f t="shared" si="0"/>
        <v>1</v>
      </c>
      <c r="F37" s="41"/>
      <c r="G37" s="11"/>
      <c r="H37" s="11"/>
      <c r="I37" s="11"/>
    </row>
    <row r="38" spans="1:9" s="88" customFormat="1" ht="12.6" customHeight="1">
      <c r="A38" s="81" t="s">
        <v>3524</v>
      </c>
      <c r="B38" s="145">
        <v>1</v>
      </c>
      <c r="C38" s="145">
        <v>0</v>
      </c>
      <c r="D38" s="145">
        <v>0</v>
      </c>
      <c r="E38" s="114">
        <f t="shared" si="0"/>
        <v>1</v>
      </c>
      <c r="F38" s="41"/>
      <c r="G38" s="11"/>
      <c r="H38" s="11"/>
      <c r="I38" s="11"/>
    </row>
    <row r="39" spans="1:9" s="88" customFormat="1" ht="12.6" customHeight="1">
      <c r="A39" s="81" t="s">
        <v>3643</v>
      </c>
      <c r="B39" s="145">
        <v>12</v>
      </c>
      <c r="C39" s="145">
        <v>0</v>
      </c>
      <c r="D39" s="145">
        <v>0</v>
      </c>
      <c r="E39" s="114">
        <f t="shared" si="0"/>
        <v>12</v>
      </c>
      <c r="F39" s="41"/>
      <c r="G39" s="11"/>
      <c r="H39" s="11"/>
      <c r="I39" s="11"/>
    </row>
    <row r="40" spans="1:9" s="88" customFormat="1" ht="12.6" customHeight="1">
      <c r="A40" s="81" t="s">
        <v>3656</v>
      </c>
      <c r="B40" s="145">
        <v>1</v>
      </c>
      <c r="C40" s="145">
        <v>0</v>
      </c>
      <c r="D40" s="145">
        <v>0</v>
      </c>
      <c r="E40" s="114">
        <f t="shared" si="0"/>
        <v>1</v>
      </c>
      <c r="F40" s="41"/>
      <c r="G40" s="11"/>
      <c r="H40" s="11"/>
      <c r="I40" s="11"/>
    </row>
    <row r="41" spans="1:9" s="88" customFormat="1" ht="12.6" customHeight="1">
      <c r="A41" s="81" t="s">
        <v>3512</v>
      </c>
      <c r="B41" s="145">
        <v>25</v>
      </c>
      <c r="C41" s="145">
        <v>0</v>
      </c>
      <c r="D41" s="145">
        <v>0</v>
      </c>
      <c r="E41" s="114">
        <f t="shared" si="0"/>
        <v>25</v>
      </c>
      <c r="F41" s="41"/>
      <c r="G41" s="11"/>
      <c r="H41" s="11"/>
      <c r="I41" s="11"/>
    </row>
    <row r="42" spans="1:9" s="88" customFormat="1" ht="12.6" customHeight="1">
      <c r="A42" s="81" t="s">
        <v>3644</v>
      </c>
      <c r="B42" s="145">
        <v>1</v>
      </c>
      <c r="C42" s="145">
        <v>0</v>
      </c>
      <c r="D42" s="145">
        <v>0</v>
      </c>
      <c r="E42" s="114">
        <f t="shared" si="0"/>
        <v>1</v>
      </c>
      <c r="F42" s="41"/>
      <c r="G42" s="11"/>
      <c r="H42" s="11"/>
      <c r="I42" s="11"/>
    </row>
    <row r="43" spans="1:9" s="88" customFormat="1" ht="12.6" customHeight="1">
      <c r="A43" s="81" t="s">
        <v>3462</v>
      </c>
      <c r="B43" s="145">
        <v>3</v>
      </c>
      <c r="C43" s="145">
        <v>1</v>
      </c>
      <c r="D43" s="145">
        <v>2</v>
      </c>
      <c r="E43" s="114">
        <f t="shared" si="0"/>
        <v>6</v>
      </c>
      <c r="F43" s="41"/>
      <c r="G43" s="11"/>
      <c r="H43" s="11"/>
      <c r="I43" s="11"/>
    </row>
    <row r="44" spans="1:9" s="88" customFormat="1" ht="12.6" customHeight="1">
      <c r="A44" s="81" t="s">
        <v>3645</v>
      </c>
      <c r="B44" s="145">
        <v>3</v>
      </c>
      <c r="C44" s="145">
        <v>0</v>
      </c>
      <c r="D44" s="145">
        <v>0</v>
      </c>
      <c r="E44" s="114">
        <f t="shared" si="0"/>
        <v>3</v>
      </c>
      <c r="F44" s="41"/>
      <c r="G44" s="11"/>
      <c r="H44" s="11"/>
      <c r="I44" s="11"/>
    </row>
    <row r="45" spans="1:9" s="88" customFormat="1" ht="12.6" customHeight="1">
      <c r="A45" s="81"/>
      <c r="B45" s="145"/>
      <c r="C45" s="145"/>
      <c r="D45" s="145"/>
      <c r="E45" s="114"/>
      <c r="F45" s="41"/>
      <c r="G45" s="11"/>
      <c r="H45" s="11"/>
      <c r="I45" s="11"/>
    </row>
    <row r="46" spans="1:9" s="88" customFormat="1" ht="12.6" customHeight="1">
      <c r="A46" s="81"/>
      <c r="B46" s="145"/>
      <c r="C46" s="145"/>
      <c r="D46" s="145"/>
      <c r="E46" s="114"/>
      <c r="F46" s="41"/>
      <c r="G46" s="11"/>
      <c r="H46" s="11"/>
      <c r="I46" s="11"/>
    </row>
    <row r="47" spans="1:9" s="88" customFormat="1" ht="12" customHeight="1">
      <c r="A47" s="81"/>
      <c r="B47" s="145"/>
      <c r="C47" s="145"/>
      <c r="D47" s="145"/>
      <c r="E47" s="114"/>
      <c r="F47" s="41"/>
      <c r="G47" s="11"/>
      <c r="H47" s="11"/>
      <c r="I47" s="11"/>
    </row>
    <row r="48" spans="1:9" s="88" customFormat="1" ht="12" customHeight="1">
      <c r="A48" s="81"/>
      <c r="B48" s="145"/>
      <c r="C48" s="145"/>
      <c r="D48" s="145"/>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15" activePane="bottomLeft" state="frozen"/>
      <selection pane="bottomLeft" activeCell="F19" sqref="F19"/>
    </sheetView>
  </sheetViews>
  <sheetFormatPr baseColWidth="10" defaultColWidth="11.42578125" defaultRowHeight="24.75" customHeight="1"/>
  <cols>
    <col min="1" max="1" width="82.42578125" style="11" customWidth="1"/>
    <col min="2" max="2" width="10.7109375" style="11" customWidth="1"/>
    <col min="3" max="5" width="9.7109375" style="11" customWidth="1"/>
    <col min="6" max="6" width="14.4257812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48" customFormat="1" ht="21.75" customHeight="1">
      <c r="A8" s="363"/>
      <c r="B8" s="45" t="s">
        <v>35</v>
      </c>
      <c r="C8" s="45" t="s">
        <v>36</v>
      </c>
      <c r="D8" s="45" t="s">
        <v>37</v>
      </c>
      <c r="E8" s="45" t="s">
        <v>38</v>
      </c>
    </row>
    <row r="9" spans="1:9" s="88" customFormat="1" ht="21" customHeight="1">
      <c r="A9" s="54" t="s">
        <v>38</v>
      </c>
      <c r="B9" s="65">
        <f>SUM(B11:B31)</f>
        <v>202</v>
      </c>
      <c r="C9" s="65">
        <f>SUM(C11:C31)</f>
        <v>0</v>
      </c>
      <c r="D9" s="65">
        <f>SUM(D11:D31)</f>
        <v>1</v>
      </c>
      <c r="E9" s="65">
        <f>SUM(E11:E31)</f>
        <v>203</v>
      </c>
      <c r="F9" s="117"/>
    </row>
    <row r="10" spans="1:9" s="8" customFormat="1" ht="9" customHeight="1">
      <c r="A10" s="62"/>
      <c r="B10" s="66"/>
      <c r="C10" s="66"/>
      <c r="D10" s="66"/>
      <c r="E10" s="65"/>
    </row>
    <row r="11" spans="1:9" s="88" customFormat="1" ht="12.6" customHeight="1">
      <c r="A11" s="81" t="s">
        <v>3263</v>
      </c>
      <c r="B11" s="98">
        <v>1</v>
      </c>
      <c r="C11" s="98">
        <v>0</v>
      </c>
      <c r="D11" s="98">
        <v>0</v>
      </c>
      <c r="E11" s="65">
        <f t="shared" ref="E11:E25" si="0">SUM(B11:D11)</f>
        <v>1</v>
      </c>
      <c r="F11" s="40"/>
      <c r="G11" s="11"/>
      <c r="H11" s="11"/>
      <c r="I11" s="11"/>
    </row>
    <row r="12" spans="1:9" s="88" customFormat="1" ht="12.6" customHeight="1">
      <c r="A12" s="81" t="s">
        <v>3280</v>
      </c>
      <c r="B12" s="98">
        <v>62</v>
      </c>
      <c r="C12" s="98">
        <v>0</v>
      </c>
      <c r="D12" s="98">
        <v>0</v>
      </c>
      <c r="E12" s="65">
        <f t="shared" si="0"/>
        <v>62</v>
      </c>
      <c r="F12" s="40"/>
      <c r="G12" s="11"/>
      <c r="H12" s="11"/>
      <c r="I12" s="11"/>
    </row>
    <row r="13" spans="1:9" s="88" customFormat="1" ht="12.6" customHeight="1">
      <c r="A13" s="81" t="s">
        <v>3281</v>
      </c>
      <c r="B13" s="98">
        <v>17</v>
      </c>
      <c r="C13" s="98">
        <v>0</v>
      </c>
      <c r="D13" s="98">
        <v>0</v>
      </c>
      <c r="E13" s="65">
        <f t="shared" si="0"/>
        <v>17</v>
      </c>
      <c r="F13" s="40"/>
      <c r="G13" s="11"/>
      <c r="H13" s="11"/>
      <c r="I13" s="11"/>
    </row>
    <row r="14" spans="1:9" s="88" customFormat="1" ht="12.6" customHeight="1">
      <c r="A14" s="81" t="s">
        <v>3627</v>
      </c>
      <c r="B14" s="98">
        <v>3</v>
      </c>
      <c r="C14" s="98">
        <v>0</v>
      </c>
      <c r="D14" s="98">
        <v>0</v>
      </c>
      <c r="E14" s="65">
        <f t="shared" ref="E14" si="1">SUM(B14:D14)</f>
        <v>3</v>
      </c>
      <c r="F14" s="40"/>
      <c r="G14" s="11"/>
      <c r="H14" s="11"/>
      <c r="I14" s="11"/>
    </row>
    <row r="15" spans="1:9" s="88" customFormat="1" ht="12.6" customHeight="1">
      <c r="A15" s="81" t="s">
        <v>3628</v>
      </c>
      <c r="B15" s="98">
        <v>2</v>
      </c>
      <c r="C15" s="98">
        <v>0</v>
      </c>
      <c r="D15" s="98">
        <v>0</v>
      </c>
      <c r="E15" s="65">
        <f t="shared" si="0"/>
        <v>2</v>
      </c>
      <c r="F15" s="40"/>
      <c r="G15" s="11"/>
      <c r="H15" s="11"/>
      <c r="I15" s="11"/>
    </row>
    <row r="16" spans="1:9" s="88" customFormat="1" ht="12.6" customHeight="1">
      <c r="A16" s="81" t="s">
        <v>3629</v>
      </c>
      <c r="B16" s="98">
        <v>2</v>
      </c>
      <c r="C16" s="98">
        <v>0</v>
      </c>
      <c r="D16" s="98">
        <v>0</v>
      </c>
      <c r="E16" s="65">
        <f t="shared" si="0"/>
        <v>2</v>
      </c>
      <c r="F16" s="40"/>
      <c r="G16" s="11"/>
      <c r="H16" s="11"/>
      <c r="I16" s="11"/>
    </row>
    <row r="17" spans="1:9" s="88" customFormat="1" ht="12.6" customHeight="1">
      <c r="A17" s="81" t="s">
        <v>3631</v>
      </c>
      <c r="B17" s="98">
        <v>58</v>
      </c>
      <c r="C17" s="98">
        <v>0</v>
      </c>
      <c r="D17" s="98">
        <v>0</v>
      </c>
      <c r="E17" s="65">
        <f t="shared" si="0"/>
        <v>58</v>
      </c>
      <c r="F17" s="40"/>
      <c r="G17" s="11"/>
      <c r="H17" s="11"/>
      <c r="I17" s="11"/>
    </row>
    <row r="18" spans="1:9" s="88" customFormat="1" ht="12.6" customHeight="1">
      <c r="A18" s="81" t="s">
        <v>3632</v>
      </c>
      <c r="B18" s="98">
        <v>38</v>
      </c>
      <c r="C18" s="98">
        <v>0</v>
      </c>
      <c r="D18" s="98">
        <v>0</v>
      </c>
      <c r="E18" s="65">
        <f t="shared" si="0"/>
        <v>38</v>
      </c>
      <c r="F18" s="40"/>
      <c r="G18" s="11"/>
      <c r="H18" s="11"/>
      <c r="I18" s="11"/>
    </row>
    <row r="19" spans="1:9" s="88" customFormat="1" ht="12.6" customHeight="1">
      <c r="A19" s="81" t="s">
        <v>3633</v>
      </c>
      <c r="B19" s="98">
        <v>5</v>
      </c>
      <c r="C19" s="98">
        <v>0</v>
      </c>
      <c r="D19" s="98">
        <v>0</v>
      </c>
      <c r="E19" s="65">
        <f t="shared" si="0"/>
        <v>5</v>
      </c>
      <c r="F19" s="40"/>
      <c r="G19" s="11"/>
      <c r="H19" s="11"/>
      <c r="I19" s="11"/>
    </row>
    <row r="20" spans="1:9" s="88" customFormat="1" ht="12.6" customHeight="1">
      <c r="A20" s="81" t="s">
        <v>3637</v>
      </c>
      <c r="B20" s="98">
        <v>1</v>
      </c>
      <c r="C20" s="98">
        <v>0</v>
      </c>
      <c r="D20" s="98">
        <v>0</v>
      </c>
      <c r="E20" s="65">
        <f t="shared" si="0"/>
        <v>1</v>
      </c>
      <c r="F20" s="40"/>
      <c r="G20" s="11"/>
      <c r="H20" s="11"/>
      <c r="I20" s="11"/>
    </row>
    <row r="21" spans="1:9" s="88" customFormat="1" ht="12.6" customHeight="1">
      <c r="A21" s="81" t="s">
        <v>3640</v>
      </c>
      <c r="B21" s="98">
        <v>1</v>
      </c>
      <c r="C21" s="98">
        <v>0</v>
      </c>
      <c r="D21" s="98">
        <v>0</v>
      </c>
      <c r="E21" s="65">
        <f t="shared" si="0"/>
        <v>1</v>
      </c>
      <c r="F21" s="40"/>
      <c r="G21" s="11"/>
    </row>
    <row r="22" spans="1:9" s="88" customFormat="1" ht="12.6" customHeight="1">
      <c r="A22" s="81" t="s">
        <v>3642</v>
      </c>
      <c r="B22" s="98">
        <v>10</v>
      </c>
      <c r="C22" s="98">
        <v>0</v>
      </c>
      <c r="D22" s="98">
        <v>0</v>
      </c>
      <c r="E22" s="65">
        <f t="shared" si="0"/>
        <v>10</v>
      </c>
      <c r="F22" s="40"/>
      <c r="G22" s="11"/>
    </row>
    <row r="23" spans="1:9" s="88" customFormat="1" ht="12.6" customHeight="1">
      <c r="A23" s="81" t="s">
        <v>3643</v>
      </c>
      <c r="B23" s="98">
        <v>1</v>
      </c>
      <c r="C23" s="98">
        <v>0</v>
      </c>
      <c r="D23" s="98">
        <v>0</v>
      </c>
      <c r="E23" s="65">
        <f t="shared" si="0"/>
        <v>1</v>
      </c>
      <c r="F23" s="40"/>
      <c r="G23" s="11"/>
    </row>
    <row r="24" spans="1:9" s="88" customFormat="1" ht="12.6" customHeight="1">
      <c r="A24" s="81" t="s">
        <v>3512</v>
      </c>
      <c r="B24" s="98">
        <v>1</v>
      </c>
      <c r="C24" s="98">
        <v>0</v>
      </c>
      <c r="D24" s="98">
        <v>0</v>
      </c>
      <c r="E24" s="65">
        <f t="shared" si="0"/>
        <v>1</v>
      </c>
      <c r="F24" s="40"/>
      <c r="G24" s="11"/>
    </row>
    <row r="25" spans="1:9" s="88" customFormat="1" ht="12.6" customHeight="1">
      <c r="A25" s="81" t="s">
        <v>3462</v>
      </c>
      <c r="B25" s="98">
        <v>0</v>
      </c>
      <c r="C25" s="98">
        <v>0</v>
      </c>
      <c r="D25" s="98">
        <v>1</v>
      </c>
      <c r="E25" s="65">
        <f t="shared" si="0"/>
        <v>1</v>
      </c>
      <c r="F25" s="40"/>
      <c r="G25" s="11"/>
    </row>
    <row r="26" spans="1:9" s="88" customFormat="1" ht="12.6" customHeight="1">
      <c r="A26" s="81"/>
      <c r="B26" s="98"/>
      <c r="C26" s="98"/>
      <c r="D26" s="98"/>
      <c r="E26" s="65"/>
      <c r="F26" s="40"/>
      <c r="G26" s="11"/>
    </row>
    <row r="27" spans="1:9" ht="15" customHeight="1">
      <c r="E27" s="65"/>
    </row>
    <row r="28" spans="1:9" ht="15" customHeight="1">
      <c r="E28" s="94"/>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3"/>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F31" sqref="F31"/>
    </sheetView>
  </sheetViews>
  <sheetFormatPr baseColWidth="10" defaultColWidth="11.42578125" defaultRowHeight="24.75" customHeight="1"/>
  <cols>
    <col min="1" max="1" width="60.5703125" style="11" customWidth="1"/>
    <col min="2" max="2" width="10.85546875" style="11" customWidth="1"/>
    <col min="3" max="5" width="9.7109375" style="11" customWidth="1"/>
    <col min="6" max="6" width="15.4257812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t="s">
        <v>34</v>
      </c>
      <c r="C7" s="364"/>
      <c r="D7" s="364"/>
      <c r="E7" s="132"/>
    </row>
    <row r="8" spans="1:9" s="67" customFormat="1" ht="21.75" customHeight="1">
      <c r="A8" s="363"/>
      <c r="B8" s="45" t="s">
        <v>35</v>
      </c>
      <c r="C8" s="45" t="s">
        <v>36</v>
      </c>
      <c r="D8" s="45" t="s">
        <v>37</v>
      </c>
      <c r="E8" s="45" t="s">
        <v>38</v>
      </c>
    </row>
    <row r="9" spans="1:9" s="8" customFormat="1" ht="21" customHeight="1">
      <c r="A9" s="54" t="s">
        <v>38</v>
      </c>
      <c r="B9" s="65">
        <f>SUM(B11:B42)</f>
        <v>2005</v>
      </c>
      <c r="C9" s="65">
        <f>SUM(C11:C42)</f>
        <v>18</v>
      </c>
      <c r="D9" s="65">
        <f>SUM(D11:D42)</f>
        <v>3</v>
      </c>
      <c r="E9" s="65">
        <f>SUM(E11:E42)</f>
        <v>2026</v>
      </c>
      <c r="F9" s="10"/>
    </row>
    <row r="10" spans="1:9" s="8" customFormat="1" ht="9" customHeight="1">
      <c r="A10" s="62"/>
      <c r="B10" s="66"/>
      <c r="C10" s="66"/>
      <c r="D10" s="66"/>
      <c r="E10" s="65"/>
    </row>
    <row r="11" spans="1:9" s="88" customFormat="1" ht="12" customHeight="1">
      <c r="A11" s="85" t="s">
        <v>3282</v>
      </c>
      <c r="B11" s="96">
        <v>47</v>
      </c>
      <c r="C11" s="96">
        <v>0</v>
      </c>
      <c r="D11" s="96">
        <v>0</v>
      </c>
      <c r="E11" s="65">
        <f t="shared" ref="E11:E39" si="0">SUM(B11:D11)</f>
        <v>47</v>
      </c>
      <c r="F11" s="40"/>
      <c r="G11" s="15"/>
      <c r="H11" s="15"/>
      <c r="I11" s="15"/>
    </row>
    <row r="12" spans="1:9" s="88" customFormat="1" ht="12" customHeight="1">
      <c r="A12" s="85" t="s">
        <v>3283</v>
      </c>
      <c r="B12" s="96">
        <v>235</v>
      </c>
      <c r="C12" s="96">
        <v>0</v>
      </c>
      <c r="D12" s="96">
        <v>0</v>
      </c>
      <c r="E12" s="65">
        <f t="shared" si="0"/>
        <v>235</v>
      </c>
      <c r="F12" s="41"/>
      <c r="G12" s="15"/>
      <c r="H12" s="15"/>
      <c r="I12" s="15"/>
    </row>
    <row r="13" spans="1:9" s="88" customFormat="1" ht="12" customHeight="1">
      <c r="A13" s="85" t="s">
        <v>3284</v>
      </c>
      <c r="B13" s="96">
        <v>212</v>
      </c>
      <c r="C13" s="96">
        <v>2</v>
      </c>
      <c r="D13" s="96">
        <v>0</v>
      </c>
      <c r="E13" s="65">
        <f t="shared" si="0"/>
        <v>214</v>
      </c>
      <c r="F13" s="41"/>
      <c r="G13" s="11"/>
      <c r="H13" s="11"/>
      <c r="I13" s="11"/>
    </row>
    <row r="14" spans="1:9" s="88" customFormat="1" ht="12" customHeight="1">
      <c r="A14" s="85" t="s">
        <v>3285</v>
      </c>
      <c r="B14" s="96">
        <v>312</v>
      </c>
      <c r="C14" s="96">
        <v>0</v>
      </c>
      <c r="D14" s="96">
        <v>0</v>
      </c>
      <c r="E14" s="65">
        <f t="shared" si="0"/>
        <v>312</v>
      </c>
      <c r="F14" s="41"/>
      <c r="G14" s="15"/>
      <c r="H14" s="15"/>
      <c r="I14" s="15"/>
    </row>
    <row r="15" spans="1:9" s="88" customFormat="1" ht="12" customHeight="1">
      <c r="A15" s="85" t="s">
        <v>3286</v>
      </c>
      <c r="B15" s="96">
        <v>93</v>
      </c>
      <c r="C15" s="96">
        <v>1</v>
      </c>
      <c r="D15" s="96">
        <v>0</v>
      </c>
      <c r="E15" s="65">
        <f t="shared" si="0"/>
        <v>94</v>
      </c>
      <c r="F15" s="41"/>
      <c r="G15" s="15"/>
      <c r="H15" s="15"/>
      <c r="I15" s="15"/>
    </row>
    <row r="16" spans="1:9" s="88" customFormat="1" ht="12" customHeight="1">
      <c r="A16" s="93" t="s">
        <v>3287</v>
      </c>
      <c r="B16" s="96">
        <v>8</v>
      </c>
      <c r="C16" s="96">
        <v>1</v>
      </c>
      <c r="D16" s="96">
        <v>0</v>
      </c>
      <c r="E16" s="65">
        <f t="shared" si="0"/>
        <v>9</v>
      </c>
      <c r="F16" s="41"/>
      <c r="G16" s="15"/>
      <c r="H16" s="15"/>
      <c r="I16" s="15"/>
    </row>
    <row r="17" spans="1:11" s="88" customFormat="1" ht="12" customHeight="1">
      <c r="A17" s="85" t="s">
        <v>3288</v>
      </c>
      <c r="B17" s="96">
        <v>18</v>
      </c>
      <c r="C17" s="96">
        <v>0</v>
      </c>
      <c r="D17" s="96">
        <v>0</v>
      </c>
      <c r="E17" s="65">
        <f t="shared" si="0"/>
        <v>18</v>
      </c>
      <c r="F17" s="41"/>
      <c r="G17" s="11"/>
      <c r="H17" s="11"/>
      <c r="I17" s="11"/>
    </row>
    <row r="18" spans="1:11" s="88" customFormat="1" ht="12" customHeight="1">
      <c r="A18" s="85" t="s">
        <v>3289</v>
      </c>
      <c r="B18" s="96">
        <v>128</v>
      </c>
      <c r="C18" s="96">
        <v>0</v>
      </c>
      <c r="D18" s="96">
        <v>0</v>
      </c>
      <c r="E18" s="65">
        <f t="shared" si="0"/>
        <v>128</v>
      </c>
      <c r="F18" s="40"/>
      <c r="G18" s="11"/>
      <c r="H18" s="11"/>
      <c r="I18" s="11"/>
    </row>
    <row r="19" spans="1:11" s="88" customFormat="1" ht="12" customHeight="1">
      <c r="A19" s="85" t="s">
        <v>3290</v>
      </c>
      <c r="B19" s="96">
        <v>376</v>
      </c>
      <c r="C19" s="96">
        <v>1</v>
      </c>
      <c r="D19" s="96">
        <v>0</v>
      </c>
      <c r="E19" s="65">
        <f t="shared" si="0"/>
        <v>377</v>
      </c>
      <c r="F19" s="41"/>
      <c r="G19" s="15"/>
      <c r="H19" s="15"/>
      <c r="I19" s="15"/>
    </row>
    <row r="20" spans="1:11" s="88" customFormat="1" ht="12" customHeight="1">
      <c r="A20" s="85" t="s">
        <v>3291</v>
      </c>
      <c r="B20" s="96">
        <v>237</v>
      </c>
      <c r="C20" s="96">
        <v>0</v>
      </c>
      <c r="D20" s="96">
        <v>0</v>
      </c>
      <c r="E20" s="65">
        <f t="shared" si="0"/>
        <v>237</v>
      </c>
      <c r="F20" s="41"/>
      <c r="G20" s="15"/>
      <c r="H20" s="15"/>
      <c r="I20" s="15"/>
    </row>
    <row r="21" spans="1:11" s="88" customFormat="1" ht="12" customHeight="1">
      <c r="A21" s="93" t="s">
        <v>3432</v>
      </c>
      <c r="B21" s="96">
        <v>8</v>
      </c>
      <c r="C21" s="96">
        <v>4</v>
      </c>
      <c r="D21" s="96">
        <v>0</v>
      </c>
      <c r="E21" s="65">
        <f t="shared" si="0"/>
        <v>12</v>
      </c>
      <c r="F21" s="41"/>
      <c r="G21" s="15"/>
      <c r="H21" s="15"/>
      <c r="I21" s="15"/>
    </row>
    <row r="22" spans="1:11" s="88" customFormat="1" ht="12" customHeight="1">
      <c r="A22" s="85" t="s">
        <v>3520</v>
      </c>
      <c r="B22" s="96">
        <v>2</v>
      </c>
      <c r="C22" s="96">
        <v>0</v>
      </c>
      <c r="D22" s="96">
        <v>0</v>
      </c>
      <c r="E22" s="65">
        <f t="shared" si="0"/>
        <v>2</v>
      </c>
      <c r="F22" s="41"/>
      <c r="G22" s="11"/>
      <c r="H22" s="11"/>
      <c r="I22" s="11"/>
    </row>
    <row r="23" spans="1:11" s="88" customFormat="1" ht="12" customHeight="1">
      <c r="A23" s="85" t="s">
        <v>3292</v>
      </c>
      <c r="B23" s="96">
        <v>177</v>
      </c>
      <c r="C23" s="96">
        <v>4</v>
      </c>
      <c r="D23" s="96">
        <v>0</v>
      </c>
      <c r="E23" s="65">
        <f t="shared" si="0"/>
        <v>181</v>
      </c>
      <c r="F23" s="41"/>
      <c r="G23" s="11"/>
      <c r="H23" s="11"/>
      <c r="I23" s="11"/>
    </row>
    <row r="24" spans="1:11" s="88" customFormat="1" ht="12" customHeight="1">
      <c r="A24" s="85" t="s">
        <v>3293</v>
      </c>
      <c r="B24" s="96">
        <v>18</v>
      </c>
      <c r="C24" s="96">
        <v>0</v>
      </c>
      <c r="D24" s="96">
        <v>0</v>
      </c>
      <c r="E24" s="65">
        <f t="shared" si="0"/>
        <v>18</v>
      </c>
      <c r="F24" s="41"/>
      <c r="G24" s="11"/>
      <c r="H24" s="11"/>
      <c r="I24" s="11"/>
    </row>
    <row r="25" spans="1:11" s="88" customFormat="1" ht="12" customHeight="1">
      <c r="A25" s="85" t="s">
        <v>3294</v>
      </c>
      <c r="B25" s="96">
        <v>13</v>
      </c>
      <c r="C25" s="96">
        <v>1</v>
      </c>
      <c r="D25" s="96">
        <v>0</v>
      </c>
      <c r="E25" s="65">
        <f t="shared" si="0"/>
        <v>14</v>
      </c>
      <c r="F25" s="41"/>
      <c r="G25" s="15"/>
      <c r="H25" s="15"/>
      <c r="I25" s="15"/>
    </row>
    <row r="26" spans="1:11" s="88" customFormat="1" ht="12" customHeight="1">
      <c r="A26" s="85" t="s">
        <v>3463</v>
      </c>
      <c r="B26" s="96">
        <v>3</v>
      </c>
      <c r="C26" s="96">
        <v>0</v>
      </c>
      <c r="D26" s="96">
        <v>0</v>
      </c>
      <c r="E26" s="65">
        <f t="shared" si="0"/>
        <v>3</v>
      </c>
      <c r="F26" s="41"/>
      <c r="G26" s="11"/>
      <c r="H26" s="11"/>
      <c r="I26" s="11"/>
      <c r="K26" s="15"/>
    </row>
    <row r="27" spans="1:11" s="88" customFormat="1" ht="12" customHeight="1">
      <c r="A27" s="85" t="s">
        <v>3465</v>
      </c>
      <c r="B27" s="96">
        <v>2</v>
      </c>
      <c r="C27" s="96">
        <v>0</v>
      </c>
      <c r="D27" s="96">
        <v>0</v>
      </c>
      <c r="E27" s="65">
        <f t="shared" si="0"/>
        <v>2</v>
      </c>
      <c r="F27" s="41"/>
      <c r="G27" s="11"/>
      <c r="H27" s="11"/>
      <c r="I27" s="11"/>
      <c r="K27" s="15"/>
    </row>
    <row r="28" spans="1:11" s="88" customFormat="1" ht="12" customHeight="1">
      <c r="A28" s="137" t="s">
        <v>3657</v>
      </c>
      <c r="B28" s="96">
        <v>1</v>
      </c>
      <c r="C28" s="96">
        <v>0</v>
      </c>
      <c r="D28" s="96">
        <v>0</v>
      </c>
      <c r="E28" s="65">
        <f t="shared" si="0"/>
        <v>1</v>
      </c>
      <c r="F28" s="41"/>
      <c r="G28" s="11"/>
      <c r="H28" s="11"/>
      <c r="I28" s="11"/>
      <c r="K28" s="15"/>
    </row>
    <row r="29" spans="1:11" s="15" customFormat="1" ht="12" customHeight="1">
      <c r="A29" s="85" t="s">
        <v>3521</v>
      </c>
      <c r="B29" s="96">
        <v>2</v>
      </c>
      <c r="C29" s="96">
        <v>0</v>
      </c>
      <c r="D29" s="96">
        <v>0</v>
      </c>
      <c r="E29" s="65">
        <f t="shared" si="0"/>
        <v>2</v>
      </c>
      <c r="F29" s="40"/>
      <c r="G29" s="11"/>
      <c r="H29" s="11"/>
      <c r="I29" s="11"/>
    </row>
    <row r="30" spans="1:11" s="15" customFormat="1" ht="12" customHeight="1">
      <c r="A30" s="93" t="s">
        <v>3646</v>
      </c>
      <c r="B30" s="96">
        <v>55</v>
      </c>
      <c r="C30" s="96">
        <v>0</v>
      </c>
      <c r="D30" s="96">
        <v>0</v>
      </c>
      <c r="E30" s="65">
        <f t="shared" si="0"/>
        <v>55</v>
      </c>
      <c r="F30" s="41"/>
      <c r="G30" s="11"/>
      <c r="H30" s="11"/>
      <c r="I30" s="11"/>
    </row>
    <row r="31" spans="1:11" s="15" customFormat="1" ht="12" customHeight="1">
      <c r="A31" s="93" t="s">
        <v>3500</v>
      </c>
      <c r="B31" s="96">
        <v>1</v>
      </c>
      <c r="C31" s="96">
        <v>0</v>
      </c>
      <c r="D31" s="96">
        <v>0</v>
      </c>
      <c r="E31" s="65">
        <f t="shared" si="0"/>
        <v>1</v>
      </c>
      <c r="F31" s="41"/>
      <c r="G31" s="11"/>
      <c r="H31" s="11"/>
      <c r="I31" s="11"/>
    </row>
    <row r="32" spans="1:11" s="15" customFormat="1" ht="12" customHeight="1">
      <c r="A32" s="85" t="s">
        <v>3525</v>
      </c>
      <c r="B32" s="96">
        <v>7</v>
      </c>
      <c r="C32" s="96">
        <v>1</v>
      </c>
      <c r="D32" s="96">
        <v>0</v>
      </c>
      <c r="E32" s="65">
        <f t="shared" si="0"/>
        <v>8</v>
      </c>
      <c r="F32" s="41"/>
      <c r="G32" s="11"/>
      <c r="H32" s="11"/>
      <c r="I32" s="11"/>
    </row>
    <row r="33" spans="1:9" s="15" customFormat="1" ht="19.899999999999999" customHeight="1">
      <c r="A33" s="85" t="s">
        <v>3647</v>
      </c>
      <c r="B33" s="96">
        <v>1</v>
      </c>
      <c r="C33" s="96">
        <v>0</v>
      </c>
      <c r="D33" s="96">
        <v>0</v>
      </c>
      <c r="E33" s="65">
        <f t="shared" si="0"/>
        <v>1</v>
      </c>
      <c r="F33" s="41"/>
      <c r="G33" s="11"/>
      <c r="H33" s="11"/>
      <c r="I33" s="11"/>
    </row>
    <row r="34" spans="1:9" s="15" customFormat="1" ht="12" customHeight="1">
      <c r="A34" s="85" t="s">
        <v>3658</v>
      </c>
      <c r="B34" s="96">
        <v>1</v>
      </c>
      <c r="C34" s="96">
        <v>0</v>
      </c>
      <c r="D34" s="96">
        <v>0</v>
      </c>
      <c r="E34" s="65">
        <f t="shared" si="0"/>
        <v>1</v>
      </c>
      <c r="F34" s="41"/>
      <c r="G34" s="11"/>
      <c r="H34" s="11"/>
      <c r="I34" s="11"/>
    </row>
    <row r="35" spans="1:9" s="15" customFormat="1" ht="12" customHeight="1">
      <c r="A35" s="85" t="s">
        <v>3659</v>
      </c>
      <c r="B35" s="96">
        <v>1</v>
      </c>
      <c r="C35" s="96">
        <v>0</v>
      </c>
      <c r="D35" s="96">
        <v>0</v>
      </c>
      <c r="E35" s="65">
        <f t="shared" si="0"/>
        <v>1</v>
      </c>
      <c r="F35" s="41"/>
      <c r="G35" s="11"/>
      <c r="H35" s="11"/>
      <c r="I35" s="11"/>
    </row>
    <row r="36" spans="1:9" s="15" customFormat="1" ht="12" customHeight="1">
      <c r="A36" s="85" t="s">
        <v>3648</v>
      </c>
      <c r="B36" s="96">
        <v>1</v>
      </c>
      <c r="C36" s="96">
        <v>0</v>
      </c>
      <c r="D36" s="96">
        <v>0</v>
      </c>
      <c r="E36" s="65">
        <f t="shared" si="0"/>
        <v>1</v>
      </c>
      <c r="F36" s="41"/>
      <c r="G36" s="11"/>
      <c r="H36" s="11"/>
      <c r="I36" s="11"/>
    </row>
    <row r="37" spans="1:9" s="15" customFormat="1" ht="12" customHeight="1">
      <c r="A37" s="85" t="s">
        <v>3295</v>
      </c>
      <c r="B37" s="96">
        <v>15</v>
      </c>
      <c r="C37" s="96">
        <v>2</v>
      </c>
      <c r="D37" s="96">
        <v>1</v>
      </c>
      <c r="E37" s="65">
        <f t="shared" si="0"/>
        <v>18</v>
      </c>
      <c r="F37" s="41"/>
      <c r="G37" s="11"/>
      <c r="H37" s="11"/>
      <c r="I37" s="11"/>
    </row>
    <row r="38" spans="1:9" s="15" customFormat="1" ht="12" customHeight="1">
      <c r="A38" s="85" t="s">
        <v>3464</v>
      </c>
      <c r="B38" s="96">
        <v>0</v>
      </c>
      <c r="C38" s="96">
        <v>1</v>
      </c>
      <c r="D38" s="96">
        <v>2</v>
      </c>
      <c r="E38" s="65">
        <f t="shared" si="0"/>
        <v>3</v>
      </c>
      <c r="F38" s="41"/>
      <c r="G38" s="11"/>
      <c r="H38" s="11"/>
      <c r="I38" s="11"/>
    </row>
    <row r="39" spans="1:9" s="15" customFormat="1" ht="12" customHeight="1">
      <c r="A39" s="85" t="s">
        <v>3296</v>
      </c>
      <c r="B39" s="96">
        <v>31</v>
      </c>
      <c r="C39" s="96">
        <v>0</v>
      </c>
      <c r="D39" s="96">
        <v>0</v>
      </c>
      <c r="E39" s="65">
        <f t="shared" si="0"/>
        <v>31</v>
      </c>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3"/>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21" activePane="bottomLeft" state="frozen"/>
      <selection pane="bottomLeft" activeCell="A10" sqref="A10:XFD10"/>
    </sheetView>
  </sheetViews>
  <sheetFormatPr baseColWidth="10" defaultColWidth="11.42578125" defaultRowHeight="24.75" customHeight="1"/>
  <cols>
    <col min="1" max="1" width="54.28515625" style="11" customWidth="1"/>
    <col min="2" max="2" width="11.14062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SUM(B11:B28)</f>
        <v>202</v>
      </c>
      <c r="C9" s="65">
        <f>SUM(C11:C28)</f>
        <v>0</v>
      </c>
      <c r="D9" s="65">
        <f>SUM(D11:D28)</f>
        <v>1</v>
      </c>
      <c r="E9" s="65">
        <f>SUM(E11:E28)</f>
        <v>203</v>
      </c>
      <c r="F9" s="10"/>
    </row>
    <row r="10" spans="1:9" s="8" customFormat="1" ht="9" customHeight="1">
      <c r="A10" s="62"/>
      <c r="B10" s="66"/>
      <c r="C10" s="66"/>
      <c r="D10" s="66"/>
      <c r="E10" s="65"/>
    </row>
    <row r="11" spans="1:9" s="88" customFormat="1" ht="12" customHeight="1">
      <c r="A11" s="85" t="s">
        <v>3282</v>
      </c>
      <c r="B11" s="96">
        <v>9</v>
      </c>
      <c r="C11" s="96">
        <v>0</v>
      </c>
      <c r="D11" s="96">
        <v>0</v>
      </c>
      <c r="E11" s="65">
        <f t="shared" ref="E11:E28" si="0">SUM(B11:D11)</f>
        <v>9</v>
      </c>
      <c r="F11" s="41"/>
      <c r="G11" s="15"/>
      <c r="H11" s="15"/>
      <c r="I11" s="15"/>
    </row>
    <row r="12" spans="1:9" s="88" customFormat="1" ht="12" customHeight="1">
      <c r="A12" s="85" t="s">
        <v>3283</v>
      </c>
      <c r="B12" s="96">
        <v>18</v>
      </c>
      <c r="C12" s="96">
        <v>0</v>
      </c>
      <c r="D12" s="96">
        <v>0</v>
      </c>
      <c r="E12" s="65">
        <f t="shared" si="0"/>
        <v>18</v>
      </c>
      <c r="F12" s="41"/>
      <c r="G12" s="15"/>
      <c r="H12" s="15"/>
      <c r="I12" s="15"/>
    </row>
    <row r="13" spans="1:9" s="88" customFormat="1" ht="12" customHeight="1">
      <c r="A13" s="85" t="s">
        <v>3284</v>
      </c>
      <c r="B13" s="96">
        <v>4</v>
      </c>
      <c r="C13" s="96">
        <v>0</v>
      </c>
      <c r="D13" s="96">
        <v>0</v>
      </c>
      <c r="E13" s="65">
        <f t="shared" si="0"/>
        <v>4</v>
      </c>
      <c r="F13" s="41"/>
      <c r="G13" s="15"/>
      <c r="H13" s="15"/>
      <c r="I13" s="15"/>
    </row>
    <row r="14" spans="1:9" s="88" customFormat="1" ht="12" customHeight="1">
      <c r="A14" s="85" t="s">
        <v>3285</v>
      </c>
      <c r="B14" s="96">
        <v>33</v>
      </c>
      <c r="C14" s="96">
        <v>0</v>
      </c>
      <c r="D14" s="96">
        <v>0</v>
      </c>
      <c r="E14" s="65">
        <f t="shared" si="0"/>
        <v>33</v>
      </c>
      <c r="F14" s="41"/>
      <c r="G14" s="15"/>
      <c r="H14" s="15"/>
      <c r="I14" s="15"/>
    </row>
    <row r="15" spans="1:9" s="88" customFormat="1" ht="12" customHeight="1">
      <c r="A15" s="85" t="s">
        <v>3286</v>
      </c>
      <c r="B15" s="96">
        <v>15</v>
      </c>
      <c r="C15" s="96">
        <v>0</v>
      </c>
      <c r="D15" s="96">
        <v>0</v>
      </c>
      <c r="E15" s="65">
        <f t="shared" si="0"/>
        <v>15</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4</v>
      </c>
      <c r="C17" s="96">
        <v>0</v>
      </c>
      <c r="D17" s="96">
        <v>0</v>
      </c>
      <c r="E17" s="65">
        <f t="shared" si="0"/>
        <v>4</v>
      </c>
      <c r="F17" s="41"/>
      <c r="G17" s="15"/>
      <c r="H17" s="15"/>
      <c r="I17" s="15"/>
    </row>
    <row r="18" spans="1:9" s="88" customFormat="1" ht="12" customHeight="1">
      <c r="A18" s="85" t="s">
        <v>3289</v>
      </c>
      <c r="B18" s="96">
        <v>10</v>
      </c>
      <c r="C18" s="96">
        <v>0</v>
      </c>
      <c r="D18" s="96">
        <v>0</v>
      </c>
      <c r="E18" s="65">
        <f t="shared" si="0"/>
        <v>10</v>
      </c>
      <c r="F18" s="41"/>
      <c r="G18" s="15"/>
      <c r="H18" s="15"/>
      <c r="I18" s="15"/>
    </row>
    <row r="19" spans="1:9" s="88" customFormat="1" ht="12" customHeight="1">
      <c r="A19" s="85" t="s">
        <v>3290</v>
      </c>
      <c r="B19" s="96">
        <v>47</v>
      </c>
      <c r="C19" s="96">
        <v>0</v>
      </c>
      <c r="D19" s="96">
        <v>0</v>
      </c>
      <c r="E19" s="65">
        <f t="shared" si="0"/>
        <v>47</v>
      </c>
      <c r="F19" s="41"/>
      <c r="G19" s="15"/>
      <c r="H19" s="15"/>
      <c r="I19" s="15"/>
    </row>
    <row r="20" spans="1:9" s="88" customFormat="1" ht="12" customHeight="1">
      <c r="A20" s="85" t="s">
        <v>3291</v>
      </c>
      <c r="B20" s="96">
        <v>23</v>
      </c>
      <c r="C20" s="96">
        <v>0</v>
      </c>
      <c r="D20" s="96">
        <v>0</v>
      </c>
      <c r="E20" s="65">
        <f t="shared" si="0"/>
        <v>23</v>
      </c>
      <c r="F20" s="41"/>
      <c r="G20" s="15"/>
      <c r="H20" s="15"/>
      <c r="I20" s="15"/>
    </row>
    <row r="21" spans="1:9" s="88" customFormat="1" ht="12" customHeight="1">
      <c r="A21" s="85" t="s">
        <v>3520</v>
      </c>
      <c r="B21" s="96">
        <v>1</v>
      </c>
      <c r="C21" s="96">
        <v>0</v>
      </c>
      <c r="D21" s="96">
        <v>0</v>
      </c>
      <c r="E21" s="65">
        <f t="shared" si="0"/>
        <v>1</v>
      </c>
      <c r="F21" s="41"/>
      <c r="G21" s="15"/>
      <c r="H21" s="15"/>
      <c r="I21" s="15"/>
    </row>
    <row r="22" spans="1:9" s="88" customFormat="1" ht="12" customHeight="1">
      <c r="A22" s="85" t="s">
        <v>3292</v>
      </c>
      <c r="B22" s="96">
        <v>21</v>
      </c>
      <c r="C22" s="217">
        <v>0</v>
      </c>
      <c r="D22" s="96">
        <v>0</v>
      </c>
      <c r="E22" s="65">
        <f t="shared" si="0"/>
        <v>21</v>
      </c>
      <c r="F22" s="218"/>
      <c r="G22" s="219"/>
      <c r="H22" s="219"/>
      <c r="I22" s="219"/>
    </row>
    <row r="23" spans="1:9" s="88" customFormat="1" ht="12" customHeight="1">
      <c r="A23" s="85" t="s">
        <v>3293</v>
      </c>
      <c r="B23" s="96">
        <v>4</v>
      </c>
      <c r="C23" s="96">
        <v>0</v>
      </c>
      <c r="D23" s="96">
        <v>0</v>
      </c>
      <c r="E23" s="65">
        <f t="shared" si="0"/>
        <v>4</v>
      </c>
      <c r="F23" s="41"/>
      <c r="G23" s="15"/>
      <c r="H23" s="15"/>
      <c r="I23" s="15"/>
    </row>
    <row r="24" spans="1:9" s="88" customFormat="1" ht="12" customHeight="1">
      <c r="A24" s="85" t="s">
        <v>3294</v>
      </c>
      <c r="B24" s="96">
        <v>1</v>
      </c>
      <c r="C24" s="96">
        <v>0</v>
      </c>
      <c r="D24" s="96">
        <v>0</v>
      </c>
      <c r="E24" s="65">
        <f t="shared" si="0"/>
        <v>1</v>
      </c>
      <c r="F24" s="41"/>
      <c r="G24" s="15"/>
      <c r="H24" s="15"/>
      <c r="I24" s="15"/>
    </row>
    <row r="25" spans="1:9" s="88" customFormat="1" ht="12" customHeight="1">
      <c r="A25" s="85" t="s">
        <v>3525</v>
      </c>
      <c r="B25" s="96">
        <v>1</v>
      </c>
      <c r="C25" s="96">
        <v>0</v>
      </c>
      <c r="D25" s="96">
        <v>0</v>
      </c>
      <c r="E25" s="65">
        <f t="shared" si="0"/>
        <v>1</v>
      </c>
      <c r="F25" s="41"/>
      <c r="G25" s="15"/>
      <c r="H25" s="15"/>
      <c r="I25" s="15"/>
    </row>
    <row r="26" spans="1:9" s="88" customFormat="1" ht="12" customHeight="1">
      <c r="A26" s="85" t="s">
        <v>3295</v>
      </c>
      <c r="B26" s="96">
        <v>7</v>
      </c>
      <c r="C26" s="96">
        <v>0</v>
      </c>
      <c r="D26" s="96">
        <v>0</v>
      </c>
      <c r="E26" s="65">
        <f t="shared" si="0"/>
        <v>7</v>
      </c>
      <c r="F26" s="41"/>
      <c r="G26" s="15"/>
      <c r="H26" s="15"/>
      <c r="I26" s="15"/>
    </row>
    <row r="27" spans="1:9" s="88" customFormat="1" ht="12" customHeight="1">
      <c r="A27" s="85" t="s">
        <v>3464</v>
      </c>
      <c r="B27" s="96">
        <v>0</v>
      </c>
      <c r="C27" s="96">
        <v>0</v>
      </c>
      <c r="D27" s="96">
        <v>1</v>
      </c>
      <c r="E27" s="65">
        <f t="shared" si="0"/>
        <v>1</v>
      </c>
      <c r="F27" s="41"/>
      <c r="G27" s="15"/>
      <c r="H27" s="15"/>
      <c r="I27" s="15"/>
    </row>
    <row r="28" spans="1:9" s="88" customFormat="1" ht="12" customHeight="1">
      <c r="A28" s="85" t="s">
        <v>3296</v>
      </c>
      <c r="B28" s="96">
        <v>3</v>
      </c>
      <c r="C28" s="96">
        <v>0</v>
      </c>
      <c r="D28" s="96">
        <v>0</v>
      </c>
      <c r="E28" s="65">
        <f t="shared" si="0"/>
        <v>3</v>
      </c>
      <c r="F28" s="41"/>
      <c r="G28" s="15"/>
      <c r="H28" s="15"/>
      <c r="I28" s="15"/>
    </row>
    <row r="29" spans="1:9" ht="15" customHeight="1">
      <c r="E29" s="96"/>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3"/>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11" sqref="A11:D42"/>
    </sheetView>
  </sheetViews>
  <sheetFormatPr baseColWidth="10" defaultColWidth="11.42578125" defaultRowHeight="24.75" customHeight="1"/>
  <cols>
    <col min="1" max="1" width="66"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SUM(B11:B45)</f>
        <v>2005</v>
      </c>
      <c r="C9" s="65">
        <f>SUM(C11:C45)</f>
        <v>18</v>
      </c>
      <c r="D9" s="65">
        <f>SUM(D11:D45)</f>
        <v>3</v>
      </c>
      <c r="E9" s="65">
        <f>SUM(E11:E45)</f>
        <v>2026</v>
      </c>
      <c r="F9" s="10"/>
    </row>
    <row r="10" spans="1:9" s="8" customFormat="1" ht="9" customHeight="1">
      <c r="A10" s="62"/>
      <c r="B10" s="66"/>
      <c r="C10" s="66"/>
      <c r="D10" s="66"/>
      <c r="E10" s="65"/>
    </row>
    <row r="11" spans="1:9" s="88" customFormat="1" ht="12" customHeight="1">
      <c r="A11" s="82" t="s">
        <v>3297</v>
      </c>
      <c r="B11" s="96">
        <v>9</v>
      </c>
      <c r="C11" s="96">
        <v>2</v>
      </c>
      <c r="D11" s="96">
        <v>0</v>
      </c>
      <c r="E11" s="65">
        <f t="shared" ref="E11:E42" si="0">SUM(B11:D11)</f>
        <v>11</v>
      </c>
      <c r="F11" s="40"/>
      <c r="G11" s="11"/>
      <c r="H11" s="11"/>
      <c r="I11" s="11"/>
    </row>
    <row r="12" spans="1:9" s="88" customFormat="1" ht="12" customHeight="1">
      <c r="A12" s="82" t="s">
        <v>3298</v>
      </c>
      <c r="B12" s="96">
        <v>26</v>
      </c>
      <c r="C12" s="96">
        <v>0</v>
      </c>
      <c r="D12" s="96">
        <v>0</v>
      </c>
      <c r="E12" s="65">
        <f t="shared" si="0"/>
        <v>26</v>
      </c>
      <c r="F12" s="41"/>
      <c r="G12" s="11"/>
      <c r="H12" s="11"/>
      <c r="I12" s="11"/>
    </row>
    <row r="13" spans="1:9" s="88" customFormat="1" ht="12" customHeight="1">
      <c r="A13" s="82" t="s">
        <v>3299</v>
      </c>
      <c r="B13" s="96">
        <v>49</v>
      </c>
      <c r="C13" s="96">
        <v>3</v>
      </c>
      <c r="D13" s="96">
        <v>0</v>
      </c>
      <c r="E13" s="65">
        <f t="shared" si="0"/>
        <v>52</v>
      </c>
      <c r="F13" s="41"/>
      <c r="G13" s="11"/>
      <c r="H13" s="11"/>
      <c r="I13" s="11"/>
    </row>
    <row r="14" spans="1:9" s="88" customFormat="1" ht="12" customHeight="1">
      <c r="A14" s="82" t="s">
        <v>3649</v>
      </c>
      <c r="B14" s="96">
        <v>1</v>
      </c>
      <c r="C14" s="96">
        <v>0</v>
      </c>
      <c r="D14" s="96">
        <v>0</v>
      </c>
      <c r="E14" s="65">
        <f t="shared" si="0"/>
        <v>1</v>
      </c>
      <c r="F14" s="41"/>
      <c r="G14" s="11"/>
      <c r="H14" s="11"/>
      <c r="I14" s="11"/>
    </row>
    <row r="15" spans="1:9" s="88" customFormat="1" ht="12" customHeight="1">
      <c r="A15" s="82" t="s">
        <v>3300</v>
      </c>
      <c r="B15" s="96">
        <v>4</v>
      </c>
      <c r="C15" s="96">
        <v>0</v>
      </c>
      <c r="D15" s="96">
        <v>0</v>
      </c>
      <c r="E15" s="65">
        <f t="shared" si="0"/>
        <v>4</v>
      </c>
      <c r="F15" s="41"/>
      <c r="G15" s="11"/>
      <c r="H15" s="11"/>
      <c r="I15" s="11"/>
    </row>
    <row r="16" spans="1:9" s="88" customFormat="1" ht="12" customHeight="1">
      <c r="A16" s="82" t="s">
        <v>3301</v>
      </c>
      <c r="B16" s="96">
        <v>22</v>
      </c>
      <c r="C16" s="96">
        <v>1</v>
      </c>
      <c r="D16" s="96">
        <v>0</v>
      </c>
      <c r="E16" s="65">
        <f t="shared" si="0"/>
        <v>23</v>
      </c>
      <c r="F16" s="41"/>
      <c r="G16" s="11"/>
      <c r="H16" s="11"/>
      <c r="I16" s="11"/>
    </row>
    <row r="17" spans="1:9" s="88" customFormat="1" ht="12" customHeight="1">
      <c r="A17" s="82" t="s">
        <v>3302</v>
      </c>
      <c r="B17" s="96">
        <v>30</v>
      </c>
      <c r="C17" s="96">
        <v>0</v>
      </c>
      <c r="D17" s="96">
        <v>0</v>
      </c>
      <c r="E17" s="65">
        <f t="shared" si="0"/>
        <v>30</v>
      </c>
      <c r="F17" s="40"/>
      <c r="G17" s="11"/>
      <c r="H17" s="11"/>
      <c r="I17" s="11"/>
    </row>
    <row r="18" spans="1:9" s="88" customFormat="1" ht="12" customHeight="1">
      <c r="A18" s="82" t="s">
        <v>3303</v>
      </c>
      <c r="B18" s="96">
        <v>10</v>
      </c>
      <c r="C18" s="96">
        <v>0</v>
      </c>
      <c r="D18" s="96">
        <v>0</v>
      </c>
      <c r="E18" s="65">
        <f t="shared" si="0"/>
        <v>10</v>
      </c>
      <c r="F18" s="41"/>
      <c r="G18" s="11"/>
      <c r="H18" s="11"/>
      <c r="I18" s="11"/>
    </row>
    <row r="19" spans="1:9" s="88" customFormat="1" ht="12" customHeight="1">
      <c r="A19" s="82" t="s">
        <v>3304</v>
      </c>
      <c r="B19" s="96">
        <v>228</v>
      </c>
      <c r="C19" s="96">
        <v>1</v>
      </c>
      <c r="D19" s="96">
        <v>0</v>
      </c>
      <c r="E19" s="65">
        <f t="shared" si="0"/>
        <v>229</v>
      </c>
      <c r="F19" s="41"/>
      <c r="G19" s="11"/>
      <c r="H19" s="11"/>
      <c r="I19" s="11"/>
    </row>
    <row r="20" spans="1:9" s="88" customFormat="1" ht="12" customHeight="1">
      <c r="A20" s="82" t="s">
        <v>3305</v>
      </c>
      <c r="B20" s="96">
        <v>106</v>
      </c>
      <c r="C20" s="96">
        <v>0</v>
      </c>
      <c r="D20" s="96">
        <v>0</v>
      </c>
      <c r="E20" s="65">
        <f t="shared" si="0"/>
        <v>106</v>
      </c>
      <c r="F20" s="41"/>
      <c r="G20" s="11"/>
      <c r="H20" s="11"/>
      <c r="I20" s="11"/>
    </row>
    <row r="21" spans="1:9" s="88" customFormat="1" ht="12" customHeight="1">
      <c r="A21" s="82" t="s">
        <v>3306</v>
      </c>
      <c r="B21" s="96">
        <v>71</v>
      </c>
      <c r="C21" s="96">
        <v>0</v>
      </c>
      <c r="D21" s="96">
        <v>0</v>
      </c>
      <c r="E21" s="65">
        <f t="shared" si="0"/>
        <v>71</v>
      </c>
      <c r="F21" s="41"/>
      <c r="G21" s="11"/>
      <c r="H21" s="11"/>
      <c r="I21" s="11"/>
    </row>
    <row r="22" spans="1:9" s="88" customFormat="1" ht="12" customHeight="1">
      <c r="A22" s="81" t="s">
        <v>3307</v>
      </c>
      <c r="B22" s="96">
        <v>8</v>
      </c>
      <c r="C22" s="96">
        <v>0</v>
      </c>
      <c r="D22" s="96">
        <v>2</v>
      </c>
      <c r="E22" s="65">
        <f t="shared" si="0"/>
        <v>10</v>
      </c>
      <c r="F22" s="41"/>
      <c r="G22" s="11"/>
      <c r="H22" s="11"/>
      <c r="I22" s="11"/>
    </row>
    <row r="23" spans="1:9" s="88" customFormat="1" ht="12" customHeight="1">
      <c r="A23" s="82" t="s">
        <v>3513</v>
      </c>
      <c r="B23" s="96">
        <v>2</v>
      </c>
      <c r="C23" s="96">
        <v>0</v>
      </c>
      <c r="D23" s="96">
        <v>0</v>
      </c>
      <c r="E23" s="65">
        <f t="shared" si="0"/>
        <v>2</v>
      </c>
      <c r="F23" s="41"/>
      <c r="G23" s="11"/>
      <c r="H23" s="11"/>
      <c r="I23" s="11"/>
    </row>
    <row r="24" spans="1:9" s="88" customFormat="1" ht="12" customHeight="1">
      <c r="A24" s="82" t="s">
        <v>3514</v>
      </c>
      <c r="B24" s="96">
        <v>3</v>
      </c>
      <c r="C24" s="96">
        <v>0</v>
      </c>
      <c r="D24" s="96">
        <v>0</v>
      </c>
      <c r="E24" s="65">
        <f t="shared" si="0"/>
        <v>3</v>
      </c>
      <c r="F24" s="41"/>
      <c r="G24" s="11"/>
      <c r="H24" s="11"/>
      <c r="I24" s="11"/>
    </row>
    <row r="25" spans="1:9" s="88" customFormat="1" ht="12" customHeight="1">
      <c r="A25" s="82" t="s">
        <v>3308</v>
      </c>
      <c r="B25" s="96">
        <v>9</v>
      </c>
      <c r="C25" s="96">
        <v>0</v>
      </c>
      <c r="D25" s="96">
        <v>0</v>
      </c>
      <c r="E25" s="65">
        <f t="shared" si="0"/>
        <v>9</v>
      </c>
      <c r="F25" s="41"/>
      <c r="G25" s="11"/>
      <c r="H25" s="11"/>
      <c r="I25" s="11"/>
    </row>
    <row r="26" spans="1:9" s="15" customFormat="1" ht="12" customHeight="1">
      <c r="A26" s="82" t="s">
        <v>3309</v>
      </c>
      <c r="B26" s="96">
        <v>124</v>
      </c>
      <c r="C26" s="96">
        <v>0</v>
      </c>
      <c r="D26" s="96">
        <v>0</v>
      </c>
      <c r="E26" s="65">
        <f t="shared" si="0"/>
        <v>124</v>
      </c>
      <c r="F26" s="40"/>
      <c r="G26" s="11"/>
      <c r="H26" s="11"/>
      <c r="I26" s="11"/>
    </row>
    <row r="27" spans="1:9" s="15" customFormat="1" ht="12" customHeight="1">
      <c r="A27" s="82" t="s">
        <v>3310</v>
      </c>
      <c r="B27" s="96">
        <v>115</v>
      </c>
      <c r="C27" s="96">
        <v>0</v>
      </c>
      <c r="D27" s="96">
        <v>0</v>
      </c>
      <c r="E27" s="65">
        <f t="shared" si="0"/>
        <v>115</v>
      </c>
      <c r="F27" s="41"/>
      <c r="G27" s="11"/>
      <c r="H27" s="11"/>
      <c r="I27" s="11"/>
    </row>
    <row r="28" spans="1:9" s="15" customFormat="1" ht="12" customHeight="1">
      <c r="A28" s="82" t="s">
        <v>3311</v>
      </c>
      <c r="B28" s="96">
        <v>132</v>
      </c>
      <c r="C28" s="96">
        <v>1</v>
      </c>
      <c r="D28" s="96">
        <v>0</v>
      </c>
      <c r="E28" s="65">
        <f t="shared" si="0"/>
        <v>133</v>
      </c>
      <c r="F28" s="41"/>
      <c r="G28" s="11"/>
      <c r="H28" s="11"/>
      <c r="I28" s="11"/>
    </row>
    <row r="29" spans="1:9" s="15" customFormat="1" ht="12" customHeight="1">
      <c r="A29" s="82" t="s">
        <v>3312</v>
      </c>
      <c r="B29" s="96">
        <v>260</v>
      </c>
      <c r="C29" s="96">
        <v>5</v>
      </c>
      <c r="D29" s="96">
        <v>0</v>
      </c>
      <c r="E29" s="65">
        <f t="shared" si="0"/>
        <v>265</v>
      </c>
      <c r="F29" s="41"/>
      <c r="G29" s="11"/>
      <c r="H29" s="11"/>
      <c r="I29" s="11"/>
    </row>
    <row r="30" spans="1:9" s="15" customFormat="1" ht="12" customHeight="1">
      <c r="A30" s="82" t="s">
        <v>3313</v>
      </c>
      <c r="B30" s="96">
        <v>106</v>
      </c>
      <c r="C30" s="96">
        <v>0</v>
      </c>
      <c r="D30" s="96">
        <v>0</v>
      </c>
      <c r="E30" s="65">
        <f t="shared" si="0"/>
        <v>106</v>
      </c>
      <c r="F30" s="41"/>
      <c r="G30" s="11"/>
      <c r="H30" s="11"/>
      <c r="I30" s="11"/>
    </row>
    <row r="31" spans="1:9" s="15" customFormat="1" ht="12" customHeight="1">
      <c r="A31" s="82" t="s">
        <v>3515</v>
      </c>
      <c r="B31" s="96">
        <v>7</v>
      </c>
      <c r="C31" s="96">
        <v>0</v>
      </c>
      <c r="D31" s="96">
        <v>0</v>
      </c>
      <c r="E31" s="65">
        <f t="shared" si="0"/>
        <v>7</v>
      </c>
      <c r="F31" s="41"/>
      <c r="G31" s="11"/>
      <c r="H31" s="11"/>
      <c r="I31" s="11"/>
    </row>
    <row r="32" spans="1:9" s="15" customFormat="1" ht="12" customHeight="1">
      <c r="A32" s="82" t="s">
        <v>3314</v>
      </c>
      <c r="B32" s="96">
        <v>22</v>
      </c>
      <c r="C32" s="96">
        <v>0</v>
      </c>
      <c r="D32" s="96">
        <v>0</v>
      </c>
      <c r="E32" s="65">
        <f t="shared" si="0"/>
        <v>22</v>
      </c>
      <c r="F32" s="41"/>
      <c r="G32" s="11"/>
      <c r="H32" s="11"/>
      <c r="I32" s="11"/>
    </row>
    <row r="33" spans="1:9" s="15" customFormat="1" ht="12" customHeight="1">
      <c r="A33" s="82" t="s">
        <v>3315</v>
      </c>
      <c r="B33" s="96">
        <v>12</v>
      </c>
      <c r="C33" s="96">
        <v>1</v>
      </c>
      <c r="D33" s="96">
        <v>0</v>
      </c>
      <c r="E33" s="65">
        <f t="shared" si="0"/>
        <v>13</v>
      </c>
      <c r="F33" s="41"/>
      <c r="G33" s="11"/>
      <c r="H33" s="11"/>
      <c r="I33" s="11"/>
    </row>
    <row r="34" spans="1:9" s="15" customFormat="1" ht="12" customHeight="1">
      <c r="A34" s="82" t="s">
        <v>3316</v>
      </c>
      <c r="B34" s="96">
        <v>256</v>
      </c>
      <c r="C34" s="96">
        <v>0</v>
      </c>
      <c r="D34" s="96">
        <v>0</v>
      </c>
      <c r="E34" s="65">
        <f t="shared" si="0"/>
        <v>256</v>
      </c>
      <c r="F34" s="41"/>
      <c r="G34" s="11"/>
      <c r="H34" s="11"/>
      <c r="I34" s="11"/>
    </row>
    <row r="35" spans="1:9" s="15" customFormat="1" ht="12" customHeight="1">
      <c r="A35" s="82" t="s">
        <v>3317</v>
      </c>
      <c r="B35" s="96">
        <v>123</v>
      </c>
      <c r="C35" s="96">
        <v>1</v>
      </c>
      <c r="D35" s="96">
        <v>0</v>
      </c>
      <c r="E35" s="65">
        <f t="shared" si="0"/>
        <v>124</v>
      </c>
      <c r="F35" s="40"/>
      <c r="G35" s="11"/>
      <c r="H35" s="11"/>
      <c r="I35" s="11"/>
    </row>
    <row r="36" spans="1:9" s="15" customFormat="1" ht="12" customHeight="1">
      <c r="A36" s="82" t="s">
        <v>3318</v>
      </c>
      <c r="B36" s="96">
        <v>100</v>
      </c>
      <c r="C36" s="96">
        <v>0</v>
      </c>
      <c r="D36" s="96">
        <v>0</v>
      </c>
      <c r="E36" s="65">
        <f t="shared" si="0"/>
        <v>100</v>
      </c>
      <c r="F36" s="41"/>
      <c r="G36" s="11"/>
      <c r="H36" s="11"/>
      <c r="I36" s="11"/>
    </row>
    <row r="37" spans="1:9" s="15" customFormat="1" ht="12" customHeight="1">
      <c r="A37" s="82" t="s">
        <v>3319</v>
      </c>
      <c r="B37" s="96">
        <v>11</v>
      </c>
      <c r="C37" s="96">
        <v>0</v>
      </c>
      <c r="D37" s="96">
        <v>0</v>
      </c>
      <c r="E37" s="65">
        <f t="shared" si="0"/>
        <v>11</v>
      </c>
      <c r="F37" s="41"/>
      <c r="G37" s="11"/>
      <c r="H37" s="11"/>
      <c r="I37" s="11"/>
    </row>
    <row r="38" spans="1:9" s="15" customFormat="1" ht="12" customHeight="1">
      <c r="A38" s="81" t="s">
        <v>3320</v>
      </c>
      <c r="B38" s="96">
        <v>13</v>
      </c>
      <c r="C38" s="96">
        <v>1</v>
      </c>
      <c r="D38" s="96">
        <v>0</v>
      </c>
      <c r="E38" s="65">
        <f t="shared" si="0"/>
        <v>14</v>
      </c>
      <c r="F38" s="41"/>
      <c r="G38" s="11"/>
      <c r="H38" s="11"/>
      <c r="I38" s="11"/>
    </row>
    <row r="39" spans="1:9" s="15" customFormat="1" ht="12" customHeight="1">
      <c r="A39" s="82" t="s">
        <v>3321</v>
      </c>
      <c r="B39" s="96">
        <v>34</v>
      </c>
      <c r="C39" s="96">
        <v>0</v>
      </c>
      <c r="D39" s="96">
        <v>0</v>
      </c>
      <c r="E39" s="65">
        <f t="shared" si="0"/>
        <v>34</v>
      </c>
      <c r="F39" s="41"/>
      <c r="G39" s="11"/>
      <c r="H39" s="11"/>
      <c r="I39" s="11"/>
    </row>
    <row r="40" spans="1:9" s="15" customFormat="1" ht="12" customHeight="1">
      <c r="A40" s="82" t="s">
        <v>3460</v>
      </c>
      <c r="B40" s="96">
        <v>58</v>
      </c>
      <c r="C40" s="96">
        <v>0</v>
      </c>
      <c r="D40" s="96">
        <v>0</v>
      </c>
      <c r="E40" s="65">
        <f t="shared" si="0"/>
        <v>58</v>
      </c>
      <c r="F40" s="41"/>
      <c r="G40" s="11"/>
      <c r="H40" s="11"/>
      <c r="I40" s="11"/>
    </row>
    <row r="41" spans="1:9" s="15" customFormat="1" ht="12" customHeight="1">
      <c r="A41" s="82" t="s">
        <v>3322</v>
      </c>
      <c r="B41" s="96">
        <v>52</v>
      </c>
      <c r="C41" s="96">
        <v>2</v>
      </c>
      <c r="D41" s="96">
        <v>1</v>
      </c>
      <c r="E41" s="65">
        <f t="shared" si="0"/>
        <v>55</v>
      </c>
      <c r="F41" s="41"/>
      <c r="G41" s="11"/>
      <c r="H41" s="11"/>
      <c r="I41" s="11"/>
    </row>
    <row r="42" spans="1:9" s="15" customFormat="1" ht="12" customHeight="1">
      <c r="A42" s="82" t="s">
        <v>3421</v>
      </c>
      <c r="B42" s="96">
        <v>2</v>
      </c>
      <c r="C42" s="96">
        <v>0</v>
      </c>
      <c r="D42" s="96">
        <v>0</v>
      </c>
      <c r="E42" s="65">
        <f t="shared" si="0"/>
        <v>2</v>
      </c>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9" activePane="bottomLeft" state="frozen"/>
      <selection pane="bottomLeft" activeCell="A11" sqref="A11:D35"/>
    </sheetView>
  </sheetViews>
  <sheetFormatPr baseColWidth="10" defaultColWidth="11.42578125" defaultRowHeight="24.75" customHeight="1"/>
  <cols>
    <col min="1" max="1" width="54" style="11" customWidth="1"/>
    <col min="2" max="2" width="10.7109375" style="11" customWidth="1"/>
    <col min="3" max="5" width="9.7109375" style="11" customWidth="1"/>
    <col min="6" max="6" width="17" style="11" customWidth="1"/>
    <col min="7" max="16384" width="11.42578125" style="11"/>
  </cols>
  <sheetData>
    <row r="1" spans="1:9" s="2" customFormat="1" ht="15.75" customHeight="1">
      <c r="A1" s="343" t="s">
        <v>33</v>
      </c>
      <c r="B1" s="365"/>
      <c r="C1" s="365"/>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SUM(B11:B38)</f>
        <v>202</v>
      </c>
      <c r="C9" s="65">
        <f>SUM(C11:C38)</f>
        <v>0</v>
      </c>
      <c r="D9" s="65">
        <f>SUM(D11:D38)</f>
        <v>1</v>
      </c>
      <c r="E9" s="65">
        <f>SUM(E11:E38)</f>
        <v>203</v>
      </c>
      <c r="F9" s="10"/>
    </row>
    <row r="10" spans="1:9" s="8" customFormat="1" ht="9" customHeight="1">
      <c r="A10" s="62"/>
      <c r="B10" s="66"/>
      <c r="C10" s="66"/>
      <c r="D10" s="66"/>
      <c r="E10" s="65"/>
    </row>
    <row r="11" spans="1:9" s="88" customFormat="1" ht="12" customHeight="1">
      <c r="A11" s="82" t="s">
        <v>3297</v>
      </c>
      <c r="B11" s="96">
        <v>2</v>
      </c>
      <c r="C11" s="96">
        <v>0</v>
      </c>
      <c r="D11" s="96">
        <v>1</v>
      </c>
      <c r="E11" s="65">
        <f t="shared" ref="E11:E35" si="0">SUM(B11:D11)</f>
        <v>3</v>
      </c>
      <c r="F11" s="40"/>
      <c r="G11" s="11"/>
      <c r="H11" s="11"/>
      <c r="I11" s="11"/>
    </row>
    <row r="12" spans="1:9" s="88" customFormat="1" ht="12" customHeight="1">
      <c r="A12" s="82" t="s">
        <v>3298</v>
      </c>
      <c r="B12" s="96">
        <v>3</v>
      </c>
      <c r="C12" s="96">
        <v>0</v>
      </c>
      <c r="D12" s="96">
        <v>0</v>
      </c>
      <c r="E12" s="65">
        <f t="shared" si="0"/>
        <v>3</v>
      </c>
      <c r="F12" s="40"/>
      <c r="G12" s="11"/>
      <c r="H12" s="11"/>
      <c r="I12" s="11"/>
    </row>
    <row r="13" spans="1:9" s="88" customFormat="1" ht="12" customHeight="1">
      <c r="A13" s="82" t="s">
        <v>3300</v>
      </c>
      <c r="B13" s="96">
        <v>3</v>
      </c>
      <c r="C13" s="96">
        <v>0</v>
      </c>
      <c r="D13" s="96">
        <v>0</v>
      </c>
      <c r="E13" s="65">
        <f t="shared" si="0"/>
        <v>3</v>
      </c>
      <c r="F13" s="40"/>
      <c r="G13" s="11"/>
      <c r="H13" s="11"/>
      <c r="I13" s="11"/>
    </row>
    <row r="14" spans="1:9" s="88" customFormat="1" ht="12" customHeight="1">
      <c r="A14" s="82" t="s">
        <v>3302</v>
      </c>
      <c r="B14" s="96">
        <v>43</v>
      </c>
      <c r="C14" s="96">
        <v>0</v>
      </c>
      <c r="D14" s="96">
        <v>0</v>
      </c>
      <c r="E14" s="65">
        <f t="shared" si="0"/>
        <v>43</v>
      </c>
      <c r="F14" s="40"/>
      <c r="G14" s="11"/>
      <c r="H14" s="11"/>
      <c r="I14" s="11"/>
    </row>
    <row r="15" spans="1:9" s="88" customFormat="1" ht="12" customHeight="1">
      <c r="A15" s="82" t="s">
        <v>3303</v>
      </c>
      <c r="B15" s="96">
        <v>12</v>
      </c>
      <c r="C15" s="96">
        <v>0</v>
      </c>
      <c r="D15" s="96">
        <v>0</v>
      </c>
      <c r="E15" s="65">
        <f t="shared" si="0"/>
        <v>12</v>
      </c>
      <c r="F15" s="40"/>
      <c r="G15" s="11"/>
      <c r="H15" s="11"/>
      <c r="I15" s="11"/>
    </row>
    <row r="16" spans="1:9" s="88" customFormat="1" ht="12" customHeight="1">
      <c r="A16" s="82" t="s">
        <v>3304</v>
      </c>
      <c r="B16" s="96">
        <v>16</v>
      </c>
      <c r="C16" s="96">
        <v>0</v>
      </c>
      <c r="D16" s="96">
        <v>0</v>
      </c>
      <c r="E16" s="65">
        <f t="shared" si="0"/>
        <v>16</v>
      </c>
      <c r="F16" s="40"/>
      <c r="G16" s="11"/>
      <c r="H16" s="11"/>
      <c r="I16" s="11"/>
    </row>
    <row r="17" spans="1:9" s="88" customFormat="1" ht="12" customHeight="1">
      <c r="A17" s="82" t="s">
        <v>3305</v>
      </c>
      <c r="B17" s="96">
        <v>8</v>
      </c>
      <c r="C17" s="96">
        <v>0</v>
      </c>
      <c r="D17" s="96">
        <v>0</v>
      </c>
      <c r="E17" s="65">
        <f t="shared" si="0"/>
        <v>8</v>
      </c>
      <c r="F17" s="40"/>
      <c r="G17" s="11"/>
      <c r="H17" s="11"/>
      <c r="I17" s="11"/>
    </row>
    <row r="18" spans="1:9" s="88" customFormat="1" ht="12" customHeight="1">
      <c r="A18" s="82" t="s">
        <v>3306</v>
      </c>
      <c r="B18" s="96">
        <v>3</v>
      </c>
      <c r="C18" s="96">
        <v>0</v>
      </c>
      <c r="D18" s="96">
        <v>0</v>
      </c>
      <c r="E18" s="65">
        <f t="shared" si="0"/>
        <v>3</v>
      </c>
      <c r="F18" s="40"/>
      <c r="G18" s="11"/>
      <c r="H18" s="11"/>
      <c r="I18" s="11"/>
    </row>
    <row r="19" spans="1:9" s="88" customFormat="1" ht="12" customHeight="1">
      <c r="A19" s="82" t="s">
        <v>3513</v>
      </c>
      <c r="B19" s="96">
        <v>1</v>
      </c>
      <c r="C19" s="96">
        <v>0</v>
      </c>
      <c r="D19" s="96">
        <v>0</v>
      </c>
      <c r="E19" s="65">
        <f t="shared" si="0"/>
        <v>1</v>
      </c>
      <c r="F19" s="40"/>
      <c r="G19" s="11"/>
      <c r="H19" s="11"/>
      <c r="I19" s="11"/>
    </row>
    <row r="20" spans="1:9" s="88" customFormat="1" ht="12" customHeight="1">
      <c r="A20" s="82" t="s">
        <v>3308</v>
      </c>
      <c r="B20" s="96">
        <v>1</v>
      </c>
      <c r="C20" s="96">
        <v>0</v>
      </c>
      <c r="D20" s="96">
        <v>0</v>
      </c>
      <c r="E20" s="65">
        <f t="shared" si="0"/>
        <v>1</v>
      </c>
      <c r="F20" s="40"/>
      <c r="G20" s="11"/>
      <c r="H20" s="11"/>
      <c r="I20" s="11"/>
    </row>
    <row r="21" spans="1:9" s="88" customFormat="1" ht="12" customHeight="1">
      <c r="A21" s="82" t="s">
        <v>3309</v>
      </c>
      <c r="B21" s="96">
        <v>7</v>
      </c>
      <c r="C21" s="96">
        <v>0</v>
      </c>
      <c r="D21" s="96">
        <v>0</v>
      </c>
      <c r="E21" s="65">
        <f t="shared" si="0"/>
        <v>7</v>
      </c>
      <c r="F21" s="40"/>
      <c r="G21" s="11"/>
      <c r="H21" s="11"/>
      <c r="I21" s="11"/>
    </row>
    <row r="22" spans="1:9" s="88" customFormat="1" ht="12" customHeight="1">
      <c r="A22" s="82" t="s">
        <v>3310</v>
      </c>
      <c r="B22" s="96">
        <v>13</v>
      </c>
      <c r="C22" s="96">
        <v>0</v>
      </c>
      <c r="D22" s="96">
        <v>0</v>
      </c>
      <c r="E22" s="65">
        <f t="shared" si="0"/>
        <v>13</v>
      </c>
      <c r="F22" s="40"/>
      <c r="G22" s="11"/>
      <c r="H22" s="11"/>
      <c r="I22" s="11"/>
    </row>
    <row r="23" spans="1:9" s="88" customFormat="1" ht="12" customHeight="1">
      <c r="A23" s="82" t="s">
        <v>3311</v>
      </c>
      <c r="B23" s="96">
        <v>5</v>
      </c>
      <c r="C23" s="96">
        <v>0</v>
      </c>
      <c r="D23" s="96">
        <v>0</v>
      </c>
      <c r="E23" s="65">
        <f t="shared" si="0"/>
        <v>5</v>
      </c>
      <c r="F23" s="40"/>
      <c r="G23" s="11"/>
      <c r="H23" s="11"/>
      <c r="I23" s="11"/>
    </row>
    <row r="24" spans="1:9" s="88" customFormat="1" ht="12" customHeight="1">
      <c r="A24" s="82" t="s">
        <v>3312</v>
      </c>
      <c r="B24" s="96">
        <v>5</v>
      </c>
      <c r="C24" s="96">
        <v>0</v>
      </c>
      <c r="D24" s="96">
        <v>0</v>
      </c>
      <c r="E24" s="65">
        <f t="shared" si="0"/>
        <v>5</v>
      </c>
      <c r="F24" s="40"/>
      <c r="G24" s="11"/>
      <c r="H24" s="11"/>
      <c r="I24" s="11"/>
    </row>
    <row r="25" spans="1:9" s="88" customFormat="1" ht="12" customHeight="1">
      <c r="A25" s="82" t="s">
        <v>3313</v>
      </c>
      <c r="B25" s="96">
        <v>7</v>
      </c>
      <c r="C25" s="96">
        <v>0</v>
      </c>
      <c r="D25" s="96">
        <v>0</v>
      </c>
      <c r="E25" s="65">
        <f t="shared" si="0"/>
        <v>7</v>
      </c>
      <c r="F25" s="40"/>
      <c r="G25" s="11"/>
      <c r="H25" s="11"/>
      <c r="I25" s="11"/>
    </row>
    <row r="26" spans="1:9" s="88" customFormat="1" ht="12" customHeight="1">
      <c r="A26" s="82" t="s">
        <v>3515</v>
      </c>
      <c r="B26" s="96">
        <v>2</v>
      </c>
      <c r="C26" s="96">
        <v>0</v>
      </c>
      <c r="D26" s="96">
        <v>0</v>
      </c>
      <c r="E26" s="65">
        <f t="shared" si="0"/>
        <v>2</v>
      </c>
      <c r="F26" s="40"/>
      <c r="G26" s="11"/>
      <c r="H26" s="11"/>
      <c r="I26" s="11"/>
    </row>
    <row r="27" spans="1:9" s="88" customFormat="1" ht="12" customHeight="1">
      <c r="A27" s="82" t="s">
        <v>3314</v>
      </c>
      <c r="B27" s="96">
        <v>4</v>
      </c>
      <c r="C27" s="96">
        <v>0</v>
      </c>
      <c r="D27" s="96">
        <v>0</v>
      </c>
      <c r="E27" s="65">
        <f t="shared" si="0"/>
        <v>4</v>
      </c>
      <c r="F27" s="40"/>
      <c r="G27" s="11"/>
      <c r="H27" s="11"/>
      <c r="I27" s="11"/>
    </row>
    <row r="28" spans="1:9" s="88" customFormat="1" ht="12" customHeight="1">
      <c r="A28" s="82" t="s">
        <v>3315</v>
      </c>
      <c r="B28" s="96">
        <v>1</v>
      </c>
      <c r="C28" s="96">
        <v>0</v>
      </c>
      <c r="D28" s="96">
        <v>0</v>
      </c>
      <c r="E28" s="65">
        <f t="shared" si="0"/>
        <v>1</v>
      </c>
      <c r="F28" s="40"/>
      <c r="G28" s="11"/>
      <c r="H28" s="11"/>
      <c r="I28" s="11"/>
    </row>
    <row r="29" spans="1:9" s="88" customFormat="1" ht="12" customHeight="1">
      <c r="A29" s="82" t="s">
        <v>3316</v>
      </c>
      <c r="B29" s="96">
        <v>18</v>
      </c>
      <c r="C29" s="96">
        <v>0</v>
      </c>
      <c r="D29" s="96">
        <v>0</v>
      </c>
      <c r="E29" s="65">
        <f t="shared" si="0"/>
        <v>18</v>
      </c>
      <c r="F29" s="40"/>
      <c r="G29" s="11"/>
      <c r="H29" s="11"/>
      <c r="I29" s="11"/>
    </row>
    <row r="30" spans="1:9" s="88" customFormat="1" ht="12" customHeight="1">
      <c r="A30" s="82" t="s">
        <v>3317</v>
      </c>
      <c r="B30" s="96">
        <v>13</v>
      </c>
      <c r="C30" s="96">
        <v>0</v>
      </c>
      <c r="D30" s="96">
        <v>0</v>
      </c>
      <c r="E30" s="65">
        <f t="shared" si="0"/>
        <v>13</v>
      </c>
      <c r="F30" s="40"/>
      <c r="G30" s="11"/>
      <c r="H30" s="11"/>
      <c r="I30" s="11"/>
    </row>
    <row r="31" spans="1:9" s="88" customFormat="1" ht="12" customHeight="1">
      <c r="A31" s="82" t="s">
        <v>3318</v>
      </c>
      <c r="B31" s="96">
        <v>4</v>
      </c>
      <c r="C31" s="96">
        <v>0</v>
      </c>
      <c r="D31" s="96">
        <v>0</v>
      </c>
      <c r="E31" s="65">
        <f t="shared" si="0"/>
        <v>4</v>
      </c>
      <c r="F31" s="40"/>
      <c r="G31" s="11"/>
      <c r="H31" s="11"/>
      <c r="I31" s="11"/>
    </row>
    <row r="32" spans="1:9" s="88" customFormat="1" ht="12" customHeight="1">
      <c r="A32" s="82" t="s">
        <v>3319</v>
      </c>
      <c r="B32" s="96">
        <v>2</v>
      </c>
      <c r="C32" s="96">
        <v>0</v>
      </c>
      <c r="D32" s="96">
        <v>0</v>
      </c>
      <c r="E32" s="65">
        <f t="shared" si="0"/>
        <v>2</v>
      </c>
      <c r="F32" s="40"/>
      <c r="G32" s="11"/>
      <c r="H32" s="11"/>
      <c r="I32" s="11"/>
    </row>
    <row r="33" spans="1:9" s="88" customFormat="1" ht="12" customHeight="1">
      <c r="A33" s="82" t="s">
        <v>3320</v>
      </c>
      <c r="B33" s="96">
        <v>1</v>
      </c>
      <c r="C33" s="96">
        <v>0</v>
      </c>
      <c r="D33" s="96">
        <v>0</v>
      </c>
      <c r="E33" s="65">
        <f t="shared" si="0"/>
        <v>1</v>
      </c>
      <c r="F33" s="40"/>
      <c r="G33" s="11"/>
      <c r="H33" s="11"/>
      <c r="I33" s="11"/>
    </row>
    <row r="34" spans="1:9" s="88" customFormat="1" ht="12" customHeight="1">
      <c r="A34" s="82" t="s">
        <v>3321</v>
      </c>
      <c r="B34" s="96">
        <v>2</v>
      </c>
      <c r="C34" s="96">
        <v>0</v>
      </c>
      <c r="D34" s="96">
        <v>0</v>
      </c>
      <c r="E34" s="65">
        <f t="shared" si="0"/>
        <v>2</v>
      </c>
      <c r="F34" s="40"/>
      <c r="G34" s="11"/>
      <c r="H34" s="11"/>
      <c r="I34" s="11"/>
    </row>
    <row r="35" spans="1:9" s="88" customFormat="1" ht="12" customHeight="1">
      <c r="A35" s="82" t="s">
        <v>3322</v>
      </c>
      <c r="B35" s="96">
        <v>26</v>
      </c>
      <c r="C35" s="96">
        <v>0</v>
      </c>
      <c r="D35" s="96">
        <v>0</v>
      </c>
      <c r="E35" s="65">
        <f t="shared" si="0"/>
        <v>26</v>
      </c>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ht="15" customHeight="1"/>
    <row r="40" spans="1:9" ht="15" customHeight="1">
      <c r="E40" s="15"/>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11" sqref="A11:D17"/>
    </sheetView>
  </sheetViews>
  <sheetFormatPr baseColWidth="10" defaultColWidth="11.42578125" defaultRowHeight="12.75"/>
  <cols>
    <col min="1" max="1" width="35.710937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SUM(B11:B41)</f>
        <v>2005</v>
      </c>
      <c r="C9" s="65">
        <f>SUM(C11:C41)</f>
        <v>18</v>
      </c>
      <c r="D9" s="65">
        <f>SUM(D11:D41)</f>
        <v>3</v>
      </c>
      <c r="E9" s="65">
        <f>SUM(B9:D9)</f>
        <v>2026</v>
      </c>
      <c r="F9" s="10"/>
    </row>
    <row r="10" spans="1:9" s="8" customFormat="1" ht="9" customHeight="1">
      <c r="A10" s="62"/>
      <c r="B10" s="66"/>
      <c r="C10" s="66"/>
      <c r="D10" s="66"/>
      <c r="E10" s="65"/>
    </row>
    <row r="11" spans="1:9" s="88" customFormat="1" ht="12" customHeight="1">
      <c r="A11" s="82" t="s">
        <v>3323</v>
      </c>
      <c r="B11" s="96">
        <v>1164</v>
      </c>
      <c r="C11" s="96">
        <v>12</v>
      </c>
      <c r="D11" s="96">
        <v>2</v>
      </c>
      <c r="E11" s="65">
        <f t="shared" ref="E11:E17" si="0">SUM(B11:D11)</f>
        <v>1178</v>
      </c>
      <c r="F11" s="40"/>
      <c r="G11" s="11"/>
      <c r="H11" s="11"/>
      <c r="I11" s="11"/>
    </row>
    <row r="12" spans="1:9" s="88" customFormat="1" ht="12" customHeight="1">
      <c r="A12" s="82" t="s">
        <v>3324</v>
      </c>
      <c r="B12" s="96">
        <v>97</v>
      </c>
      <c r="C12" s="96">
        <v>1</v>
      </c>
      <c r="D12" s="96">
        <v>0</v>
      </c>
      <c r="E12" s="65">
        <f t="shared" si="0"/>
        <v>98</v>
      </c>
      <c r="F12" s="41"/>
      <c r="G12" s="11"/>
      <c r="H12" s="11"/>
      <c r="I12" s="11"/>
    </row>
    <row r="13" spans="1:9" s="88" customFormat="1" ht="12" customHeight="1">
      <c r="A13" s="82" t="s">
        <v>3325</v>
      </c>
      <c r="B13" s="96">
        <v>515</v>
      </c>
      <c r="C13" s="96">
        <v>4</v>
      </c>
      <c r="D13" s="96">
        <v>0</v>
      </c>
      <c r="E13" s="65">
        <f t="shared" si="0"/>
        <v>519</v>
      </c>
      <c r="F13" s="41"/>
      <c r="G13" s="11"/>
      <c r="H13" s="11"/>
      <c r="I13" s="11"/>
    </row>
    <row r="14" spans="1:9" s="88" customFormat="1" ht="12" customHeight="1">
      <c r="A14" s="82" t="s">
        <v>3326</v>
      </c>
      <c r="B14" s="96">
        <v>69</v>
      </c>
      <c r="C14" s="96">
        <v>0</v>
      </c>
      <c r="D14" s="96">
        <v>1</v>
      </c>
      <c r="E14" s="65">
        <f t="shared" si="0"/>
        <v>70</v>
      </c>
      <c r="F14" s="41"/>
      <c r="G14" s="11"/>
      <c r="H14" s="11"/>
      <c r="I14" s="11"/>
    </row>
    <row r="15" spans="1:9" s="88" customFormat="1" ht="12" customHeight="1">
      <c r="A15" s="82" t="s">
        <v>3409</v>
      </c>
      <c r="B15" s="96">
        <v>36</v>
      </c>
      <c r="C15" s="96">
        <v>0</v>
      </c>
      <c r="D15" s="96">
        <v>0</v>
      </c>
      <c r="E15" s="65">
        <f t="shared" si="0"/>
        <v>36</v>
      </c>
      <c r="F15" s="41"/>
      <c r="G15" s="11"/>
      <c r="H15" s="11"/>
      <c r="I15" s="11"/>
    </row>
    <row r="16" spans="1:9" s="88" customFormat="1" ht="12" customHeight="1">
      <c r="A16" s="82" t="s">
        <v>3650</v>
      </c>
      <c r="B16" s="96">
        <v>122</v>
      </c>
      <c r="C16" s="96">
        <v>1</v>
      </c>
      <c r="D16" s="96">
        <v>0</v>
      </c>
      <c r="E16" s="65">
        <f t="shared" si="0"/>
        <v>123</v>
      </c>
      <c r="F16" s="41"/>
      <c r="G16" s="11"/>
      <c r="H16" s="11"/>
      <c r="I16" s="11"/>
    </row>
    <row r="17" spans="1:9" s="88" customFormat="1" ht="12" customHeight="1">
      <c r="A17" s="82" t="s">
        <v>3651</v>
      </c>
      <c r="B17" s="96">
        <v>2</v>
      </c>
      <c r="C17" s="96">
        <v>0</v>
      </c>
      <c r="D17" s="96">
        <v>0</v>
      </c>
      <c r="E17" s="65">
        <f t="shared" si="0"/>
        <v>2</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5"/>
      <c r="B24" s="96"/>
      <c r="C24" s="96"/>
      <c r="D24" s="96"/>
      <c r="E24" s="95"/>
      <c r="F24" s="40"/>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5"/>
      <c r="F26" s="41"/>
      <c r="G26" s="11"/>
      <c r="H26" s="11"/>
      <c r="I26" s="11"/>
    </row>
    <row r="27" spans="1:9" s="15" customFormat="1" ht="12" customHeight="1">
      <c r="A27" s="235"/>
      <c r="B27" s="96"/>
      <c r="C27" s="96"/>
      <c r="D27" s="96"/>
      <c r="E27" s="95"/>
      <c r="F27" s="41"/>
      <c r="G27" s="11"/>
      <c r="H27" s="11"/>
      <c r="I27" s="11"/>
    </row>
    <row r="28" spans="1:9" s="15" customFormat="1" ht="12" customHeight="1">
      <c r="A28" s="235"/>
      <c r="B28" s="96"/>
      <c r="C28" s="96"/>
      <c r="D28" s="96"/>
      <c r="E28" s="95"/>
      <c r="F28" s="41"/>
      <c r="G28" s="11"/>
      <c r="H28" s="11"/>
      <c r="I28" s="11"/>
    </row>
    <row r="29" spans="1:9" s="15" customFormat="1" ht="12" customHeight="1">
      <c r="A29" s="235"/>
      <c r="B29" s="96"/>
      <c r="C29" s="96"/>
      <c r="D29" s="96"/>
      <c r="E29" s="96"/>
      <c r="F29" s="41"/>
      <c r="G29" s="11"/>
      <c r="H29" s="11"/>
      <c r="I29" s="11"/>
    </row>
    <row r="30" spans="1:9" s="15" customFormat="1" ht="12" customHeight="1">
      <c r="A30" s="236"/>
      <c r="B30" s="96"/>
      <c r="C30" s="96"/>
      <c r="D30" s="96"/>
      <c r="E30" s="94"/>
      <c r="F30" s="41"/>
      <c r="G30" s="11"/>
      <c r="H30" s="11"/>
      <c r="I30" s="11"/>
    </row>
    <row r="31" spans="1:9" s="15" customFormat="1" ht="12" customHeight="1">
      <c r="A31" s="237"/>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75"/>
      <c r="B43" s="376"/>
      <c r="C43" s="376"/>
      <c r="D43" s="376"/>
      <c r="E43" s="376"/>
    </row>
    <row r="44" spans="1:9" s="15" customFormat="1" ht="12" customHeight="1">
      <c r="A44" s="373"/>
      <c r="B44" s="374"/>
      <c r="C44" s="374"/>
      <c r="D44" s="374"/>
      <c r="E44" s="374"/>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3"/>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A11" sqref="A11:D17"/>
    </sheetView>
  </sheetViews>
  <sheetFormatPr baseColWidth="10" defaultColWidth="11.42578125" defaultRowHeight="12.75"/>
  <cols>
    <col min="1" max="1" width="33"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132"/>
    </row>
    <row r="8" spans="1:9" s="67" customFormat="1" ht="21.75" customHeight="1">
      <c r="A8" s="363"/>
      <c r="B8" s="45" t="s">
        <v>35</v>
      </c>
      <c r="C8" s="45" t="s">
        <v>36</v>
      </c>
      <c r="D8" s="45" t="s">
        <v>37</v>
      </c>
      <c r="E8" s="45" t="s">
        <v>38</v>
      </c>
    </row>
    <row r="9" spans="1:9" s="8" customFormat="1" ht="21" customHeight="1">
      <c r="A9" s="54" t="s">
        <v>38</v>
      </c>
      <c r="B9" s="65">
        <f>SUM(B11:B38)</f>
        <v>202</v>
      </c>
      <c r="C9" s="65">
        <f>SUM(C11:C38)</f>
        <v>0</v>
      </c>
      <c r="D9" s="65">
        <f>SUM(D11:D38)</f>
        <v>1</v>
      </c>
      <c r="E9" s="65">
        <f>SUM(B9:D9)</f>
        <v>203</v>
      </c>
      <c r="F9" s="10"/>
    </row>
    <row r="10" spans="1:9" s="8" customFormat="1" ht="9" customHeight="1">
      <c r="A10" s="62"/>
      <c r="B10" s="66"/>
      <c r="C10" s="66"/>
      <c r="D10" s="66"/>
      <c r="E10" s="65"/>
    </row>
    <row r="11" spans="1:9" s="88" customFormat="1" ht="12" customHeight="1">
      <c r="A11" s="82" t="s">
        <v>3323</v>
      </c>
      <c r="B11" s="96">
        <v>106</v>
      </c>
      <c r="C11" s="96">
        <v>0</v>
      </c>
      <c r="D11" s="96">
        <v>1</v>
      </c>
      <c r="E11" s="65">
        <f t="shared" ref="E11:E17" si="0">SUM(B11:D11)</f>
        <v>107</v>
      </c>
      <c r="F11" s="40"/>
      <c r="G11" s="11"/>
      <c r="H11" s="11"/>
      <c r="I11" s="11"/>
    </row>
    <row r="12" spans="1:9" s="88" customFormat="1" ht="12" customHeight="1">
      <c r="A12" s="82" t="s">
        <v>3324</v>
      </c>
      <c r="B12" s="96">
        <v>12</v>
      </c>
      <c r="C12" s="96">
        <v>0</v>
      </c>
      <c r="D12" s="96">
        <v>0</v>
      </c>
      <c r="E12" s="65">
        <f t="shared" si="0"/>
        <v>12</v>
      </c>
      <c r="F12" s="41"/>
      <c r="G12" s="11"/>
      <c r="H12" s="11"/>
      <c r="I12" s="11"/>
    </row>
    <row r="13" spans="1:9" s="88" customFormat="1" ht="12" customHeight="1">
      <c r="A13" s="82" t="s">
        <v>3325</v>
      </c>
      <c r="B13" s="96">
        <v>55</v>
      </c>
      <c r="C13" s="96">
        <v>0</v>
      </c>
      <c r="D13" s="96">
        <v>0</v>
      </c>
      <c r="E13" s="65">
        <f t="shared" si="0"/>
        <v>55</v>
      </c>
      <c r="F13" s="41"/>
      <c r="G13" s="11"/>
      <c r="H13" s="11"/>
      <c r="I13" s="11"/>
    </row>
    <row r="14" spans="1:9" s="88" customFormat="1" ht="12" customHeight="1">
      <c r="A14" s="82" t="s">
        <v>3326</v>
      </c>
      <c r="B14" s="96">
        <v>12</v>
      </c>
      <c r="C14" s="96">
        <v>0</v>
      </c>
      <c r="D14" s="96">
        <v>0</v>
      </c>
      <c r="E14" s="65">
        <f t="shared" si="0"/>
        <v>12</v>
      </c>
      <c r="F14" s="41"/>
      <c r="G14" s="11"/>
      <c r="H14" s="11"/>
      <c r="I14" s="11"/>
    </row>
    <row r="15" spans="1:9" s="88" customFormat="1" ht="12" customHeight="1">
      <c r="A15" s="82" t="s">
        <v>3409</v>
      </c>
      <c r="B15" s="96">
        <v>5</v>
      </c>
      <c r="C15" s="96">
        <v>0</v>
      </c>
      <c r="D15" s="96">
        <v>0</v>
      </c>
      <c r="E15" s="65">
        <f t="shared" si="0"/>
        <v>5</v>
      </c>
      <c r="F15" s="41"/>
      <c r="G15" s="11"/>
      <c r="H15" s="11"/>
      <c r="I15" s="11"/>
    </row>
    <row r="16" spans="1:9" s="88" customFormat="1" ht="12" customHeight="1">
      <c r="A16" s="82" t="s">
        <v>3650</v>
      </c>
      <c r="B16" s="96">
        <v>11</v>
      </c>
      <c r="C16" s="96">
        <v>0</v>
      </c>
      <c r="D16" s="96">
        <v>0</v>
      </c>
      <c r="E16" s="65">
        <f t="shared" si="0"/>
        <v>11</v>
      </c>
      <c r="F16" s="41"/>
      <c r="G16" s="11"/>
      <c r="H16" s="11"/>
      <c r="I16" s="11"/>
    </row>
    <row r="17" spans="1:9" s="88" customFormat="1" ht="12" customHeight="1">
      <c r="A17" s="81" t="s">
        <v>3651</v>
      </c>
      <c r="B17" s="96">
        <v>1</v>
      </c>
      <c r="C17" s="96">
        <v>0</v>
      </c>
      <c r="D17" s="96">
        <v>0</v>
      </c>
      <c r="E17" s="65">
        <f t="shared" si="0"/>
        <v>1</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5"/>
      <c r="B23" s="96"/>
      <c r="C23" s="96"/>
      <c r="D23" s="96"/>
      <c r="E23" s="95"/>
      <c r="F23" s="41"/>
      <c r="G23" s="11"/>
      <c r="H23" s="11"/>
      <c r="I23" s="11"/>
    </row>
    <row r="24" spans="1:9" s="15" customFormat="1" ht="12" customHeight="1">
      <c r="A24" s="235"/>
      <c r="B24" s="96"/>
      <c r="C24" s="96"/>
      <c r="D24" s="96"/>
      <c r="E24" s="95"/>
      <c r="F24" s="41"/>
      <c r="G24" s="11"/>
      <c r="H24" s="11"/>
      <c r="I24" s="11"/>
    </row>
    <row r="25" spans="1:9" s="15" customFormat="1" ht="12" customHeight="1">
      <c r="A25" s="235"/>
      <c r="B25" s="96"/>
      <c r="C25" s="96"/>
      <c r="D25" s="96"/>
      <c r="E25" s="95"/>
      <c r="F25" s="41"/>
      <c r="G25" s="11"/>
      <c r="H25" s="11"/>
      <c r="I25" s="11"/>
    </row>
    <row r="26" spans="1:9" s="15" customFormat="1" ht="12" customHeight="1">
      <c r="A26" s="235"/>
      <c r="B26" s="96"/>
      <c r="C26" s="96"/>
      <c r="D26" s="96"/>
      <c r="E26" s="96"/>
      <c r="F26" s="41"/>
      <c r="G26" s="11"/>
      <c r="H26" s="11"/>
      <c r="I26" s="11"/>
    </row>
    <row r="27" spans="1:9" s="15" customFormat="1" ht="12" customHeight="1">
      <c r="A27" s="235"/>
      <c r="B27" s="96"/>
      <c r="C27" s="96"/>
      <c r="D27" s="96"/>
      <c r="E27" s="94"/>
      <c r="F27" s="41"/>
      <c r="G27" s="11"/>
      <c r="H27" s="11"/>
      <c r="I27" s="11"/>
    </row>
    <row r="28" spans="1:9" s="15" customFormat="1" ht="12" customHeight="1">
      <c r="A28" s="235"/>
      <c r="B28" s="96"/>
      <c r="C28" s="96"/>
      <c r="D28" s="96"/>
      <c r="E28" s="95"/>
      <c r="F28" s="41"/>
      <c r="G28" s="11"/>
      <c r="H28" s="11"/>
      <c r="I28" s="11"/>
    </row>
    <row r="29" spans="1:9" s="15" customFormat="1" ht="12" customHeight="1">
      <c r="A29" s="236"/>
      <c r="B29" s="96"/>
      <c r="C29" s="96"/>
      <c r="D29" s="96"/>
      <c r="E29" s="95"/>
      <c r="F29" s="41"/>
      <c r="G29" s="11"/>
      <c r="H29" s="11"/>
      <c r="I29" s="11"/>
    </row>
    <row r="30" spans="1:9" s="15" customFormat="1" ht="12" customHeight="1">
      <c r="A30" s="237"/>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75"/>
      <c r="B40" s="376"/>
      <c r="C40" s="376"/>
      <c r="D40" s="376"/>
      <c r="E40" s="376"/>
    </row>
    <row r="41" spans="1:9" s="15" customFormat="1" ht="12" customHeight="1">
      <c r="A41" s="373"/>
      <c r="B41" s="374"/>
      <c r="C41" s="374"/>
      <c r="D41" s="374"/>
      <c r="E41" s="374"/>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3"/>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topLeftCell="A7" workbookViewId="0">
      <selection activeCell="A12" sqref="A12:XFD12"/>
    </sheetView>
  </sheetViews>
  <sheetFormatPr baseColWidth="10" defaultColWidth="11.42578125" defaultRowHeight="12.75"/>
  <cols>
    <col min="1" max="1" width="26.14062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3" t="s">
        <v>33</v>
      </c>
      <c r="B1" s="365"/>
      <c r="C1" s="365"/>
      <c r="D1" s="37"/>
      <c r="E1" s="38"/>
      <c r="F1" s="143" t="s">
        <v>102</v>
      </c>
    </row>
    <row r="2" spans="1:11" s="2" customFormat="1" ht="5.25" customHeight="1">
      <c r="A2" s="1"/>
      <c r="B2" s="1"/>
      <c r="C2" s="1"/>
      <c r="D2" s="1"/>
      <c r="E2" s="1"/>
    </row>
    <row r="3" spans="1:11" s="67" customFormat="1" ht="15" customHeight="1">
      <c r="A3" s="42" t="s">
        <v>3408</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60" t="s">
        <v>3652</v>
      </c>
      <c r="B6" s="361"/>
      <c r="C6" s="9"/>
      <c r="D6" s="9"/>
      <c r="E6" s="9"/>
    </row>
    <row r="7" spans="1:11" s="67" customFormat="1" ht="21.75" customHeight="1">
      <c r="A7" s="362"/>
      <c r="B7" s="364"/>
      <c r="C7" s="364"/>
      <c r="D7" s="364"/>
      <c r="E7" s="142"/>
    </row>
    <row r="8" spans="1:11" s="67" customFormat="1" ht="21.75" customHeight="1">
      <c r="A8" s="363"/>
      <c r="B8" s="45" t="s">
        <v>35</v>
      </c>
      <c r="C8" s="45" t="s">
        <v>36</v>
      </c>
      <c r="D8" s="45" t="s">
        <v>37</v>
      </c>
      <c r="E8" s="45" t="s">
        <v>38</v>
      </c>
    </row>
    <row r="9" spans="1:11" s="8" customFormat="1" ht="21" customHeight="1">
      <c r="A9" s="54" t="s">
        <v>38</v>
      </c>
      <c r="B9" s="65">
        <f>SUM(B11:B26)</f>
        <v>2005</v>
      </c>
      <c r="C9" s="65">
        <f>SUM(C11:C26)</f>
        <v>18</v>
      </c>
      <c r="D9" s="65">
        <f>SUM(D11:D26)</f>
        <v>3</v>
      </c>
      <c r="E9" s="65">
        <f>SUM(B9:D9)</f>
        <v>2026</v>
      </c>
      <c r="F9" s="10"/>
    </row>
    <row r="10" spans="1:11" s="8" customFormat="1" ht="9" customHeight="1">
      <c r="A10" s="62"/>
      <c r="B10" s="66"/>
      <c r="C10" s="66"/>
      <c r="D10" s="66"/>
      <c r="E10" s="65"/>
    </row>
    <row r="11" spans="1:11" s="88" customFormat="1" ht="12" customHeight="1">
      <c r="A11" s="82" t="s">
        <v>3410</v>
      </c>
      <c r="B11" s="96">
        <v>146</v>
      </c>
      <c r="C11" s="96">
        <v>1</v>
      </c>
      <c r="D11" s="96">
        <v>0</v>
      </c>
      <c r="E11" s="65">
        <f t="shared" ref="E11:E21" si="0">SUM(B11:D11)</f>
        <v>147</v>
      </c>
      <c r="F11" s="40"/>
      <c r="G11" s="238"/>
      <c r="H11" s="238"/>
      <c r="I11" s="238"/>
      <c r="J11" s="238"/>
      <c r="K11" s="238"/>
    </row>
    <row r="12" spans="1:11" s="88" customFormat="1" ht="12" customHeight="1">
      <c r="A12" s="82" t="s">
        <v>3411</v>
      </c>
      <c r="B12" s="96">
        <v>222</v>
      </c>
      <c r="C12" s="96">
        <v>3</v>
      </c>
      <c r="D12" s="96">
        <v>0</v>
      </c>
      <c r="E12" s="65">
        <f t="shared" si="0"/>
        <v>225</v>
      </c>
      <c r="F12" s="41"/>
      <c r="G12" s="238"/>
      <c r="H12" s="238"/>
      <c r="I12" s="238"/>
      <c r="J12" s="238"/>
      <c r="K12" s="238"/>
    </row>
    <row r="13" spans="1:11" s="88" customFormat="1" ht="12" customHeight="1">
      <c r="A13" s="82" t="s">
        <v>3412</v>
      </c>
      <c r="B13" s="96">
        <v>126</v>
      </c>
      <c r="C13" s="96">
        <v>0</v>
      </c>
      <c r="D13" s="96">
        <v>1</v>
      </c>
      <c r="E13" s="65">
        <f t="shared" si="0"/>
        <v>127</v>
      </c>
      <c r="F13" s="41"/>
      <c r="G13" s="238"/>
      <c r="H13" s="238"/>
      <c r="I13" s="238"/>
      <c r="J13" s="238"/>
      <c r="K13" s="238"/>
    </row>
    <row r="14" spans="1:11" s="88" customFormat="1" ht="12" customHeight="1">
      <c r="A14" s="82" t="s">
        <v>3413</v>
      </c>
      <c r="B14" s="96">
        <v>145</v>
      </c>
      <c r="C14" s="96">
        <v>1</v>
      </c>
      <c r="D14" s="96">
        <v>0</v>
      </c>
      <c r="E14" s="65">
        <f t="shared" si="0"/>
        <v>146</v>
      </c>
      <c r="F14" s="41"/>
      <c r="G14" s="238"/>
      <c r="H14" s="238"/>
      <c r="I14" s="238"/>
      <c r="J14" s="238"/>
      <c r="K14" s="238"/>
    </row>
    <row r="15" spans="1:11" s="88" customFormat="1" ht="12" customHeight="1">
      <c r="A15" s="82" t="s">
        <v>3414</v>
      </c>
      <c r="B15" s="96">
        <v>264</v>
      </c>
      <c r="C15" s="96">
        <v>1</v>
      </c>
      <c r="D15" s="96">
        <v>1</v>
      </c>
      <c r="E15" s="65">
        <f t="shared" si="0"/>
        <v>266</v>
      </c>
      <c r="F15" s="41"/>
      <c r="G15" s="238"/>
      <c r="H15" s="238"/>
      <c r="I15" s="238"/>
      <c r="J15" s="238"/>
      <c r="K15" s="238"/>
    </row>
    <row r="16" spans="1:11" s="88" customFormat="1" ht="12" customHeight="1">
      <c r="A16" s="82" t="s">
        <v>3415</v>
      </c>
      <c r="B16" s="96">
        <v>411</v>
      </c>
      <c r="C16" s="96">
        <v>7</v>
      </c>
      <c r="D16" s="96">
        <v>0</v>
      </c>
      <c r="E16" s="65">
        <f t="shared" si="0"/>
        <v>418</v>
      </c>
      <c r="F16" s="41"/>
      <c r="G16" s="238"/>
      <c r="H16" s="238"/>
      <c r="I16" s="238"/>
      <c r="J16" s="238"/>
      <c r="K16" s="238"/>
    </row>
    <row r="17" spans="1:11" s="88" customFormat="1" ht="12" customHeight="1">
      <c r="A17" s="82" t="s">
        <v>3416</v>
      </c>
      <c r="B17" s="96">
        <v>212</v>
      </c>
      <c r="C17" s="96">
        <v>1</v>
      </c>
      <c r="D17" s="96">
        <v>1</v>
      </c>
      <c r="E17" s="65">
        <f t="shared" si="0"/>
        <v>214</v>
      </c>
      <c r="F17" s="40"/>
      <c r="G17" s="238"/>
      <c r="H17" s="238"/>
      <c r="I17" s="238"/>
      <c r="J17" s="238"/>
      <c r="K17" s="238"/>
    </row>
    <row r="18" spans="1:11" s="88" customFormat="1" ht="12" customHeight="1">
      <c r="A18" s="82" t="s">
        <v>3417</v>
      </c>
      <c r="B18" s="96">
        <v>176</v>
      </c>
      <c r="C18" s="96">
        <v>1</v>
      </c>
      <c r="D18" s="96">
        <v>0</v>
      </c>
      <c r="E18" s="65">
        <f t="shared" si="0"/>
        <v>177</v>
      </c>
      <c r="F18" s="41"/>
      <c r="G18" s="238"/>
      <c r="H18" s="238"/>
      <c r="I18" s="238"/>
      <c r="J18" s="238"/>
      <c r="K18" s="238"/>
    </row>
    <row r="19" spans="1:11" s="88" customFormat="1" ht="12" customHeight="1">
      <c r="A19" s="82" t="s">
        <v>3418</v>
      </c>
      <c r="B19" s="96">
        <v>145</v>
      </c>
      <c r="C19" s="96">
        <v>0</v>
      </c>
      <c r="D19" s="96">
        <v>0</v>
      </c>
      <c r="E19" s="65">
        <f t="shared" si="0"/>
        <v>145</v>
      </c>
      <c r="F19" s="41"/>
      <c r="G19" s="238"/>
      <c r="H19" s="238"/>
      <c r="I19" s="238"/>
      <c r="J19" s="238"/>
      <c r="K19" s="238"/>
    </row>
    <row r="20" spans="1:11" s="88" customFormat="1" ht="12" customHeight="1">
      <c r="A20" s="82" t="s">
        <v>3419</v>
      </c>
      <c r="B20" s="96">
        <v>70</v>
      </c>
      <c r="C20" s="96">
        <v>1</v>
      </c>
      <c r="D20" s="96">
        <v>0</v>
      </c>
      <c r="E20" s="65">
        <f t="shared" si="0"/>
        <v>71</v>
      </c>
      <c r="F20" s="41"/>
      <c r="G20" s="238"/>
      <c r="H20" s="238"/>
      <c r="I20" s="238"/>
      <c r="J20" s="238"/>
      <c r="K20" s="238"/>
    </row>
    <row r="21" spans="1:11" s="88" customFormat="1" ht="12" customHeight="1">
      <c r="A21" s="82" t="s">
        <v>3420</v>
      </c>
      <c r="B21" s="96">
        <v>88</v>
      </c>
      <c r="C21" s="96">
        <v>2</v>
      </c>
      <c r="D21" s="96">
        <v>0</v>
      </c>
      <c r="E21" s="65">
        <f t="shared" si="0"/>
        <v>90</v>
      </c>
      <c r="F21" s="41"/>
      <c r="G21" s="238"/>
      <c r="H21" s="238"/>
      <c r="I21" s="238"/>
      <c r="J21" s="238"/>
      <c r="K21" s="238"/>
    </row>
    <row r="22" spans="1:11" s="88" customFormat="1" ht="12" customHeight="1">
      <c r="A22" s="81"/>
      <c r="B22" s="96"/>
      <c r="C22" s="96"/>
      <c r="D22" s="96"/>
      <c r="E22" s="96"/>
      <c r="F22" s="41"/>
      <c r="G22" s="238"/>
      <c r="H22" s="238"/>
      <c r="I22" s="238"/>
      <c r="J22" s="238"/>
      <c r="K22" s="238"/>
    </row>
    <row r="23" spans="1:11" s="88" customFormat="1" ht="12" customHeight="1">
      <c r="A23" s="82"/>
      <c r="B23" s="96"/>
      <c r="C23" s="96"/>
      <c r="D23" s="96"/>
      <c r="E23" s="94"/>
      <c r="F23" s="41"/>
      <c r="G23" s="238"/>
      <c r="H23" s="238"/>
      <c r="I23" s="238"/>
      <c r="J23" s="238"/>
      <c r="K23" s="238"/>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75"/>
      <c r="B28" s="376"/>
      <c r="C28" s="376"/>
      <c r="D28" s="376"/>
      <c r="E28" s="376"/>
    </row>
    <row r="29" spans="1:11" s="15" customFormat="1" ht="12" customHeight="1">
      <c r="A29" s="373"/>
      <c r="B29" s="374"/>
      <c r="C29" s="374"/>
      <c r="D29" s="374"/>
      <c r="E29" s="374"/>
    </row>
    <row r="30" spans="1:11" s="15" customFormat="1" ht="15" customHeight="1">
      <c r="A30" s="311"/>
      <c r="E30" s="96"/>
    </row>
    <row r="31" spans="1:11" s="15" customFormat="1" ht="15" customHeight="1">
      <c r="A31" s="235"/>
      <c r="E31" s="94"/>
    </row>
    <row r="32" spans="1:11" s="15" customFormat="1" ht="15" customHeight="1">
      <c r="A32" s="235"/>
      <c r="E32" s="95"/>
    </row>
    <row r="33" spans="1:5" s="15" customFormat="1" ht="15" customHeight="1">
      <c r="A33" s="235"/>
      <c r="E33" s="95"/>
    </row>
    <row r="34" spans="1:5" s="15" customFormat="1" ht="15" customHeight="1">
      <c r="A34" s="235"/>
      <c r="E34" s="91"/>
    </row>
    <row r="35" spans="1:5" s="15" customFormat="1" ht="15" customHeight="1">
      <c r="A35" s="235"/>
      <c r="E35" s="144"/>
    </row>
    <row r="36" spans="1:5" s="15" customFormat="1" ht="15" customHeight="1">
      <c r="A36" s="235"/>
      <c r="E36" s="11"/>
    </row>
    <row r="37" spans="1:5" s="15" customFormat="1" ht="15" customHeight="1">
      <c r="A37" s="235"/>
    </row>
    <row r="38" spans="1:5" s="15" customFormat="1" ht="15" customHeight="1">
      <c r="A38" s="235"/>
      <c r="E38" s="11"/>
    </row>
    <row r="39" spans="1:5" s="15" customFormat="1" ht="15" customHeight="1">
      <c r="A39" s="235"/>
      <c r="E39" s="11"/>
    </row>
    <row r="40" spans="1:5" s="15" customFormat="1" ht="15" customHeight="1">
      <c r="A40" s="235"/>
      <c r="E40" s="11"/>
    </row>
    <row r="41" spans="1:5" s="15" customFormat="1" ht="15" customHeight="1">
      <c r="A41" s="235"/>
      <c r="E41" s="11"/>
    </row>
    <row r="42" spans="1:5" s="15" customFormat="1" ht="15" customHeight="1">
      <c r="A42" s="235"/>
      <c r="E42" s="11"/>
    </row>
    <row r="43" spans="1:5" s="15" customFormat="1" ht="15" customHeight="1">
      <c r="A43" s="236"/>
      <c r="E43" s="11"/>
    </row>
    <row r="44" spans="1:5" s="15" customFormat="1" ht="15" customHeight="1">
      <c r="A44" s="237"/>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topLeftCell="A4" workbookViewId="0">
      <selection activeCell="A11" sqref="A11:D21"/>
    </sheetView>
  </sheetViews>
  <sheetFormatPr baseColWidth="10" defaultColWidth="11.42578125" defaultRowHeight="12.75"/>
  <cols>
    <col min="1" max="1" width="23.7109375" style="11" customWidth="1"/>
    <col min="2" max="2" width="10.7109375" style="11" customWidth="1"/>
    <col min="3" max="5" width="9.7109375" style="11" customWidth="1"/>
    <col min="6" max="6" width="15" style="11" customWidth="1"/>
    <col min="7" max="16384" width="11.42578125" style="11"/>
  </cols>
  <sheetData>
    <row r="1" spans="1:11" s="2" customFormat="1" ht="15.75" customHeight="1">
      <c r="A1" s="343" t="s">
        <v>33</v>
      </c>
      <c r="B1" s="365"/>
      <c r="C1" s="365"/>
      <c r="D1" s="37"/>
      <c r="E1" s="38"/>
      <c r="F1" s="143"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3406</v>
      </c>
      <c r="B4" s="68"/>
      <c r="C4" s="68"/>
      <c r="D4" s="68"/>
      <c r="E4" s="68"/>
      <c r="F4" s="69"/>
    </row>
    <row r="5" spans="1:11" s="71" customFormat="1" ht="6" customHeight="1">
      <c r="A5" s="50"/>
      <c r="B5" s="70"/>
      <c r="C5" s="70"/>
      <c r="D5" s="70"/>
      <c r="E5" s="70"/>
    </row>
    <row r="6" spans="1:11" s="8" customFormat="1" ht="15" customHeight="1" thickBot="1">
      <c r="A6" s="360" t="s">
        <v>3652</v>
      </c>
      <c r="B6" s="361"/>
      <c r="C6" s="9"/>
      <c r="D6" s="9"/>
      <c r="E6" s="9"/>
    </row>
    <row r="7" spans="1:11" s="67" customFormat="1" ht="21.75" customHeight="1">
      <c r="A7" s="362"/>
      <c r="B7" s="364"/>
      <c r="C7" s="364"/>
      <c r="D7" s="364"/>
      <c r="E7" s="142"/>
    </row>
    <row r="8" spans="1:11" s="67" customFormat="1" ht="21.75" customHeight="1">
      <c r="A8" s="363"/>
      <c r="B8" s="45" t="s">
        <v>35</v>
      </c>
      <c r="C8" s="45" t="s">
        <v>36</v>
      </c>
      <c r="D8" s="45" t="s">
        <v>37</v>
      </c>
      <c r="E8" s="45" t="s">
        <v>38</v>
      </c>
    </row>
    <row r="9" spans="1:11" s="8" customFormat="1" ht="21" customHeight="1">
      <c r="A9" s="54" t="s">
        <v>38</v>
      </c>
      <c r="B9" s="65">
        <f>SUM(B11:B28)</f>
        <v>202</v>
      </c>
      <c r="C9" s="65">
        <f>SUM(C11:C28)</f>
        <v>0</v>
      </c>
      <c r="D9" s="65">
        <f>SUM(D11:D28)</f>
        <v>1</v>
      </c>
      <c r="E9" s="65">
        <f>SUM(B9:D9)</f>
        <v>203</v>
      </c>
      <c r="F9" s="10"/>
    </row>
    <row r="10" spans="1:11" s="8" customFormat="1" ht="9" customHeight="1">
      <c r="A10" s="62"/>
      <c r="B10" s="66"/>
      <c r="C10" s="66"/>
      <c r="D10" s="66"/>
      <c r="E10" s="65"/>
    </row>
    <row r="11" spans="1:11" s="88" customFormat="1" ht="12" customHeight="1">
      <c r="A11" s="82" t="s">
        <v>3410</v>
      </c>
      <c r="B11" s="96">
        <v>18</v>
      </c>
      <c r="C11" s="96">
        <v>0</v>
      </c>
      <c r="D11" s="96">
        <v>0</v>
      </c>
      <c r="E11" s="65">
        <f t="shared" ref="E11:E21" si="0">SUM(B11:D11)</f>
        <v>18</v>
      </c>
      <c r="F11" s="40"/>
      <c r="G11" s="239"/>
      <c r="H11" s="240"/>
      <c r="I11" s="240"/>
      <c r="J11" s="241"/>
      <c r="K11" s="241"/>
    </row>
    <row r="12" spans="1:11" s="88" customFormat="1" ht="12" customHeight="1">
      <c r="A12" s="82" t="s">
        <v>3411</v>
      </c>
      <c r="B12" s="96">
        <v>27</v>
      </c>
      <c r="C12" s="96">
        <v>0</v>
      </c>
      <c r="D12" s="96">
        <v>0</v>
      </c>
      <c r="E12" s="65">
        <f t="shared" si="0"/>
        <v>27</v>
      </c>
      <c r="F12" s="41"/>
      <c r="G12" s="242"/>
      <c r="H12" s="240"/>
      <c r="I12" s="240"/>
      <c r="J12" s="241"/>
      <c r="K12" s="241"/>
    </row>
    <row r="13" spans="1:11" s="88" customFormat="1" ht="12" customHeight="1">
      <c r="A13" s="82" t="s">
        <v>3412</v>
      </c>
      <c r="B13" s="96">
        <v>15</v>
      </c>
      <c r="C13" s="96">
        <v>0</v>
      </c>
      <c r="D13" s="96">
        <v>0</v>
      </c>
      <c r="E13" s="65">
        <f t="shared" si="0"/>
        <v>15</v>
      </c>
      <c r="F13" s="41"/>
      <c r="G13" s="242"/>
      <c r="H13" s="240"/>
      <c r="I13" s="240"/>
      <c r="J13" s="241"/>
      <c r="K13" s="241"/>
    </row>
    <row r="14" spans="1:11" s="88" customFormat="1" ht="12" customHeight="1">
      <c r="A14" s="82" t="s">
        <v>3413</v>
      </c>
      <c r="B14" s="96">
        <v>12</v>
      </c>
      <c r="C14" s="96">
        <v>0</v>
      </c>
      <c r="D14" s="96">
        <v>0</v>
      </c>
      <c r="E14" s="65">
        <f t="shared" si="0"/>
        <v>12</v>
      </c>
      <c r="F14" s="41"/>
      <c r="G14" s="242"/>
      <c r="H14" s="240"/>
      <c r="I14" s="240"/>
      <c r="J14" s="241"/>
      <c r="K14" s="241"/>
    </row>
    <row r="15" spans="1:11" s="88" customFormat="1" ht="12" customHeight="1">
      <c r="A15" s="82" t="s">
        <v>3414</v>
      </c>
      <c r="B15" s="96">
        <v>24</v>
      </c>
      <c r="C15" s="96">
        <v>0</v>
      </c>
      <c r="D15" s="96">
        <v>0</v>
      </c>
      <c r="E15" s="65">
        <f t="shared" si="0"/>
        <v>24</v>
      </c>
      <c r="F15" s="41"/>
      <c r="G15" s="242"/>
      <c r="H15" s="240"/>
      <c r="I15" s="240"/>
      <c r="J15" s="241"/>
      <c r="K15" s="241"/>
    </row>
    <row r="16" spans="1:11" s="88" customFormat="1" ht="12" customHeight="1">
      <c r="A16" s="82" t="s">
        <v>3415</v>
      </c>
      <c r="B16" s="96">
        <v>36</v>
      </c>
      <c r="C16" s="96">
        <v>0</v>
      </c>
      <c r="D16" s="96">
        <v>0</v>
      </c>
      <c r="E16" s="65">
        <f t="shared" si="0"/>
        <v>36</v>
      </c>
      <c r="F16" s="41"/>
      <c r="G16" s="242"/>
      <c r="H16" s="240"/>
      <c r="I16" s="240"/>
      <c r="J16" s="241"/>
      <c r="K16" s="241"/>
    </row>
    <row r="17" spans="1:11" s="88" customFormat="1" ht="12" customHeight="1">
      <c r="A17" s="82" t="s">
        <v>3416</v>
      </c>
      <c r="B17" s="96">
        <v>21</v>
      </c>
      <c r="C17" s="96">
        <v>0</v>
      </c>
      <c r="D17" s="96">
        <v>1</v>
      </c>
      <c r="E17" s="65">
        <f t="shared" si="0"/>
        <v>22</v>
      </c>
      <c r="F17" s="40"/>
      <c r="G17" s="242"/>
      <c r="H17" s="240"/>
      <c r="I17" s="240"/>
      <c r="J17" s="241"/>
      <c r="K17" s="241"/>
    </row>
    <row r="18" spans="1:11" s="88" customFormat="1" ht="12" customHeight="1">
      <c r="A18" s="82" t="s">
        <v>3417</v>
      </c>
      <c r="B18" s="96">
        <v>14</v>
      </c>
      <c r="C18" s="96">
        <v>0</v>
      </c>
      <c r="D18" s="96">
        <v>0</v>
      </c>
      <c r="E18" s="65">
        <f t="shared" si="0"/>
        <v>14</v>
      </c>
      <c r="F18" s="41"/>
      <c r="G18" s="242"/>
      <c r="H18" s="240"/>
      <c r="I18" s="240"/>
      <c r="J18" s="241"/>
      <c r="K18" s="241"/>
    </row>
    <row r="19" spans="1:11" s="88" customFormat="1" ht="12" customHeight="1">
      <c r="A19" s="82" t="s">
        <v>3418</v>
      </c>
      <c r="B19" s="96">
        <v>13</v>
      </c>
      <c r="C19" s="96">
        <v>0</v>
      </c>
      <c r="D19" s="96">
        <v>0</v>
      </c>
      <c r="E19" s="65">
        <f t="shared" si="0"/>
        <v>13</v>
      </c>
      <c r="F19" s="41"/>
      <c r="G19" s="242"/>
      <c r="H19" s="240"/>
      <c r="I19" s="240"/>
      <c r="J19" s="241"/>
      <c r="K19" s="241"/>
    </row>
    <row r="20" spans="1:11" s="88" customFormat="1" ht="12" customHeight="1">
      <c r="A20" s="82" t="s">
        <v>3419</v>
      </c>
      <c r="B20" s="96">
        <v>11</v>
      </c>
      <c r="C20" s="96">
        <v>0</v>
      </c>
      <c r="D20" s="96">
        <v>0</v>
      </c>
      <c r="E20" s="65">
        <f t="shared" si="0"/>
        <v>11</v>
      </c>
      <c r="F20" s="41"/>
      <c r="G20" s="242"/>
      <c r="H20" s="240"/>
      <c r="I20" s="240"/>
      <c r="J20" s="241"/>
      <c r="K20" s="241"/>
    </row>
    <row r="21" spans="1:11" s="88" customFormat="1" ht="12" customHeight="1">
      <c r="A21" s="81" t="s">
        <v>3420</v>
      </c>
      <c r="B21" s="96">
        <v>11</v>
      </c>
      <c r="C21" s="96">
        <v>0</v>
      </c>
      <c r="D21" s="96">
        <v>0</v>
      </c>
      <c r="E21" s="65">
        <f t="shared" si="0"/>
        <v>11</v>
      </c>
      <c r="F21" s="41"/>
      <c r="G21" s="242"/>
      <c r="H21" s="240"/>
      <c r="I21" s="240"/>
      <c r="J21" s="241"/>
      <c r="K21" s="241"/>
    </row>
    <row r="22" spans="1:11" s="88" customFormat="1" ht="12" customHeight="1">
      <c r="A22" s="82"/>
      <c r="B22" s="96"/>
      <c r="C22" s="96"/>
      <c r="D22" s="96"/>
      <c r="E22" s="94"/>
      <c r="F22" s="41"/>
      <c r="G22" s="242"/>
      <c r="H22" s="240"/>
      <c r="I22" s="240"/>
      <c r="J22" s="241"/>
      <c r="K22" s="241"/>
    </row>
    <row r="23" spans="1:11" s="88" customFormat="1" ht="12" customHeight="1">
      <c r="A23" s="82"/>
      <c r="B23" s="96"/>
      <c r="C23" s="96"/>
      <c r="D23" s="96"/>
      <c r="E23" s="95"/>
      <c r="F23" s="41"/>
      <c r="G23" s="242"/>
      <c r="H23" s="240"/>
      <c r="I23" s="240"/>
      <c r="J23" s="241"/>
      <c r="K23" s="241"/>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75"/>
      <c r="B30" s="376"/>
      <c r="C30" s="376"/>
      <c r="D30" s="376"/>
      <c r="E30" s="376"/>
    </row>
    <row r="31" spans="1:11" s="15" customFormat="1" ht="12" customHeight="1">
      <c r="A31" s="373"/>
      <c r="B31" s="374"/>
      <c r="C31" s="374"/>
      <c r="D31" s="374"/>
      <c r="E31" s="374"/>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4"/>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B11" sqref="B11:D14"/>
    </sheetView>
  </sheetViews>
  <sheetFormatPr baseColWidth="10" defaultColWidth="11.42578125" defaultRowHeight="12.75"/>
  <cols>
    <col min="1" max="1" width="26.285156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222" t="s">
        <v>102</v>
      </c>
    </row>
    <row r="2" spans="1:9" s="2" customFormat="1" ht="5.25" customHeight="1">
      <c r="A2" s="1"/>
      <c r="B2" s="1"/>
      <c r="C2" s="1"/>
      <c r="D2" s="1"/>
      <c r="E2" s="1"/>
    </row>
    <row r="3" spans="1:9" s="67" customFormat="1" ht="15" customHeight="1">
      <c r="A3" s="42" t="s">
        <v>3423</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223"/>
    </row>
    <row r="8" spans="1:9" s="67" customFormat="1" ht="21.75" customHeight="1">
      <c r="A8" s="363"/>
      <c r="B8" s="45" t="s">
        <v>35</v>
      </c>
      <c r="C8" s="45" t="s">
        <v>36</v>
      </c>
      <c r="D8" s="45" t="s">
        <v>37</v>
      </c>
      <c r="E8" s="45" t="s">
        <v>38</v>
      </c>
    </row>
    <row r="9" spans="1:9" s="8" customFormat="1" ht="21" customHeight="1">
      <c r="A9" s="54" t="s">
        <v>38</v>
      </c>
      <c r="B9" s="65">
        <f>SUM(B11:B34)</f>
        <v>2005</v>
      </c>
      <c r="C9" s="65">
        <f>SUM(C11:C34)</f>
        <v>18</v>
      </c>
      <c r="D9" s="65">
        <f>SUM(D11:D34)</f>
        <v>3</v>
      </c>
      <c r="E9" s="65">
        <f>SUM(B9:D9)</f>
        <v>2026</v>
      </c>
      <c r="F9" s="10"/>
    </row>
    <row r="10" spans="1:9" s="8" customFormat="1" ht="9" customHeight="1">
      <c r="A10" s="62"/>
      <c r="B10" s="66"/>
      <c r="C10" s="66"/>
      <c r="D10" s="66"/>
      <c r="E10" s="65"/>
    </row>
    <row r="11" spans="1:9" s="88" customFormat="1" ht="12" customHeight="1">
      <c r="A11" s="82" t="s">
        <v>3424</v>
      </c>
      <c r="B11" s="225">
        <v>1706</v>
      </c>
      <c r="C11" s="225">
        <v>17</v>
      </c>
      <c r="D11" s="225">
        <v>3</v>
      </c>
      <c r="E11" s="65">
        <f>SUM(B11:D11)</f>
        <v>1726</v>
      </c>
      <c r="F11" s="40"/>
      <c r="G11" s="11"/>
      <c r="H11" s="11"/>
      <c r="I11" s="11"/>
    </row>
    <row r="12" spans="1:9" s="88" customFormat="1" ht="12" customHeight="1">
      <c r="A12" s="82" t="s">
        <v>3425</v>
      </c>
      <c r="B12" s="225">
        <v>177</v>
      </c>
      <c r="C12" s="225">
        <v>0</v>
      </c>
      <c r="D12" s="225">
        <v>0</v>
      </c>
      <c r="E12" s="65">
        <f>SUM(B12:D12)</f>
        <v>177</v>
      </c>
      <c r="F12" s="41"/>
      <c r="G12" s="11"/>
      <c r="H12" s="11"/>
      <c r="I12" s="11"/>
    </row>
    <row r="13" spans="1:9" s="88" customFormat="1" ht="12" customHeight="1">
      <c r="A13" s="82" t="s">
        <v>3427</v>
      </c>
      <c r="B13" s="225">
        <v>33</v>
      </c>
      <c r="C13" s="225">
        <v>0</v>
      </c>
      <c r="D13" s="225">
        <v>0</v>
      </c>
      <c r="E13" s="65">
        <f>SUM(B13:D13)</f>
        <v>33</v>
      </c>
      <c r="F13" s="41"/>
      <c r="G13" s="11"/>
      <c r="H13" s="11"/>
      <c r="I13" s="11"/>
    </row>
    <row r="14" spans="1:9" s="88" customFormat="1" ht="12" customHeight="1">
      <c r="A14" s="82" t="s">
        <v>3426</v>
      </c>
      <c r="B14" s="225">
        <v>89</v>
      </c>
      <c r="C14" s="225">
        <v>1</v>
      </c>
      <c r="D14" s="225">
        <v>0</v>
      </c>
      <c r="E14" s="65">
        <f>SUM(B14:D14)</f>
        <v>90</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75"/>
      <c r="B36" s="376"/>
      <c r="C36" s="376"/>
      <c r="D36" s="376"/>
      <c r="E36" s="376"/>
    </row>
    <row r="37" spans="1:9" s="15" customFormat="1" ht="12" customHeight="1">
      <c r="A37" s="373"/>
      <c r="B37" s="374"/>
      <c r="C37" s="374"/>
      <c r="D37" s="374"/>
      <c r="E37" s="374"/>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24"/>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C12" sqref="C12"/>
    </sheetView>
  </sheetViews>
  <sheetFormatPr baseColWidth="10" defaultColWidth="11.42578125" defaultRowHeight="12.75"/>
  <cols>
    <col min="1" max="1" width="23.5703125" style="11" customWidth="1"/>
    <col min="2" max="2" width="10.7109375" style="11" customWidth="1"/>
    <col min="3" max="5" width="9.7109375" style="11" customWidth="1"/>
    <col min="6" max="6" width="15" style="11" customWidth="1"/>
    <col min="7" max="16384" width="11.42578125" style="11"/>
  </cols>
  <sheetData>
    <row r="1" spans="1:9" s="2" customFormat="1" ht="15.75" customHeight="1">
      <c r="A1" s="343" t="s">
        <v>33</v>
      </c>
      <c r="B1" s="365"/>
      <c r="C1" s="365"/>
      <c r="D1" s="37"/>
      <c r="E1" s="38"/>
      <c r="F1" s="222"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60" t="s">
        <v>3652</v>
      </c>
      <c r="B6" s="361"/>
      <c r="C6" s="9"/>
      <c r="D6" s="9"/>
      <c r="E6" s="9"/>
    </row>
    <row r="7" spans="1:9" s="67" customFormat="1" ht="21.75" customHeight="1">
      <c r="A7" s="362"/>
      <c r="B7" s="364"/>
      <c r="C7" s="364"/>
      <c r="D7" s="364"/>
      <c r="E7" s="223"/>
    </row>
    <row r="8" spans="1:9" s="67" customFormat="1" ht="21.75" customHeight="1">
      <c r="A8" s="363"/>
      <c r="B8" s="45" t="s">
        <v>35</v>
      </c>
      <c r="C8" s="45" t="s">
        <v>36</v>
      </c>
      <c r="D8" s="45" t="s">
        <v>37</v>
      </c>
      <c r="E8" s="45" t="s">
        <v>38</v>
      </c>
    </row>
    <row r="9" spans="1:9" s="8" customFormat="1" ht="21" customHeight="1">
      <c r="A9" s="54" t="s">
        <v>38</v>
      </c>
      <c r="B9" s="65">
        <f>SUM(B11:B36)</f>
        <v>202</v>
      </c>
      <c r="C9" s="65">
        <f>SUM(C11:C36)</f>
        <v>0</v>
      </c>
      <c r="D9" s="65">
        <f>SUM(D11:D36)</f>
        <v>1</v>
      </c>
      <c r="E9" s="65">
        <f>SUM(B9:D9)</f>
        <v>203</v>
      </c>
      <c r="F9" s="10"/>
    </row>
    <row r="10" spans="1:9" s="8" customFormat="1" ht="9" customHeight="1">
      <c r="A10" s="62"/>
      <c r="B10" s="66"/>
      <c r="C10" s="66"/>
      <c r="D10" s="66"/>
      <c r="E10" s="65"/>
    </row>
    <row r="11" spans="1:9" s="88" customFormat="1" ht="12" customHeight="1">
      <c r="A11" s="82" t="s">
        <v>3424</v>
      </c>
      <c r="B11" s="225">
        <v>161</v>
      </c>
      <c r="C11" s="225">
        <v>0</v>
      </c>
      <c r="D11" s="225">
        <v>1</v>
      </c>
      <c r="E11" s="65">
        <f>SUM(B11:D11)</f>
        <v>162</v>
      </c>
      <c r="F11" s="40"/>
      <c r="G11" s="11"/>
      <c r="H11" s="11"/>
      <c r="I11" s="11"/>
    </row>
    <row r="12" spans="1:9" s="88" customFormat="1" ht="12" customHeight="1">
      <c r="A12" s="82" t="s">
        <v>3425</v>
      </c>
      <c r="B12" s="225">
        <v>30</v>
      </c>
      <c r="C12" s="225">
        <v>0</v>
      </c>
      <c r="D12" s="225">
        <v>0</v>
      </c>
      <c r="E12" s="65">
        <f>SUM(B12:D12)</f>
        <v>30</v>
      </c>
      <c r="F12" s="41"/>
      <c r="G12" s="11"/>
      <c r="H12" s="11"/>
      <c r="I12" s="11"/>
    </row>
    <row r="13" spans="1:9" s="88" customFormat="1" ht="12" customHeight="1">
      <c r="A13" s="82" t="s">
        <v>3427</v>
      </c>
      <c r="B13" s="225">
        <v>1</v>
      </c>
      <c r="C13" s="225">
        <v>0</v>
      </c>
      <c r="D13" s="225">
        <v>0</v>
      </c>
      <c r="E13" s="65">
        <f>SUM(B13:D13)</f>
        <v>1</v>
      </c>
      <c r="F13" s="41"/>
      <c r="G13" s="11"/>
      <c r="H13" s="11"/>
      <c r="I13" s="11"/>
    </row>
    <row r="14" spans="1:9" s="88" customFormat="1" ht="12" customHeight="1">
      <c r="A14" s="82" t="s">
        <v>3426</v>
      </c>
      <c r="B14" s="225">
        <v>10</v>
      </c>
      <c r="C14" s="225">
        <v>0</v>
      </c>
      <c r="D14" s="225">
        <v>0</v>
      </c>
      <c r="E14" s="65">
        <f>SUM(B14:D14)</f>
        <v>10</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75"/>
      <c r="B38" s="376"/>
      <c r="C38" s="376"/>
      <c r="D38" s="376"/>
      <c r="E38" s="376"/>
    </row>
    <row r="39" spans="1:9" s="15" customFormat="1" ht="12" customHeight="1">
      <c r="A39" s="373"/>
      <c r="B39" s="374"/>
      <c r="C39" s="374"/>
      <c r="D39" s="374"/>
      <c r="E39" s="374"/>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24"/>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zoomScaleNormal="100" workbookViewId="0">
      <selection activeCell="G10" sqref="G10"/>
    </sheetView>
  </sheetViews>
  <sheetFormatPr baseColWidth="10" defaultColWidth="8.42578125" defaultRowHeight="12.75"/>
  <cols>
    <col min="1" max="1" width="2.85546875" style="2" customWidth="1"/>
    <col min="2" max="2" width="55.5703125" style="213"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3" t="s">
        <v>33</v>
      </c>
      <c r="B1" s="365"/>
      <c r="C1" s="365"/>
      <c r="D1" s="365"/>
      <c r="E1" s="37"/>
      <c r="F1" s="37"/>
      <c r="G1" s="1"/>
      <c r="I1" s="1"/>
      <c r="J1" s="182"/>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47" t="s">
        <v>3652</v>
      </c>
      <c r="B6" s="379"/>
      <c r="C6" s="379"/>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67"/>
      <c r="C7" s="46"/>
      <c r="D7" s="380" t="s">
        <v>3365</v>
      </c>
      <c r="E7" s="380"/>
      <c r="F7" s="46"/>
      <c r="G7" s="381" t="s">
        <v>3366</v>
      </c>
      <c r="H7" s="46"/>
      <c r="I7" s="383" t="s">
        <v>3367</v>
      </c>
      <c r="J7" s="383"/>
    </row>
    <row r="8" spans="1:133" s="67" customFormat="1" ht="21.95" customHeight="1">
      <c r="B8" s="367"/>
      <c r="C8" s="46"/>
      <c r="D8" s="189" t="s">
        <v>3361</v>
      </c>
      <c r="E8" s="189" t="s">
        <v>37</v>
      </c>
      <c r="F8" s="46"/>
      <c r="G8" s="382"/>
      <c r="H8" s="46"/>
      <c r="I8" s="189" t="s">
        <v>3361</v>
      </c>
      <c r="J8" s="189" t="s">
        <v>37</v>
      </c>
    </row>
    <row r="9" spans="1:133" s="34" customFormat="1" ht="26.25" customHeight="1">
      <c r="A9" s="190"/>
      <c r="B9" s="191" t="s">
        <v>38</v>
      </c>
      <c r="C9" s="192"/>
      <c r="D9" s="193">
        <f>'ATR-A2.1'!F9</f>
        <v>2026</v>
      </c>
      <c r="E9" s="193">
        <f>'ATR-A2.1'!E9</f>
        <v>3</v>
      </c>
      <c r="F9" s="194"/>
      <c r="G9" s="225">
        <f>SUM(G12:G15)</f>
        <v>125067.66666666666</v>
      </c>
      <c r="H9" s="225"/>
      <c r="I9" s="225">
        <f>(D9*100000/G9)/6</f>
        <v>269.98718027307888</v>
      </c>
      <c r="J9" s="335">
        <f>(E9*100000/G9)/6</f>
        <v>0.39978358381995882</v>
      </c>
      <c r="K9" s="33"/>
      <c r="L9" s="33"/>
      <c r="M9" s="33"/>
    </row>
    <row r="10" spans="1:133" ht="9" customHeight="1">
      <c r="A10" s="67"/>
      <c r="B10" s="191"/>
      <c r="C10" s="197"/>
      <c r="D10" s="193"/>
      <c r="E10" s="193"/>
      <c r="F10" s="194"/>
      <c r="G10" s="225"/>
      <c r="H10" s="225"/>
      <c r="I10" s="225"/>
      <c r="J10" s="335"/>
      <c r="K10" s="33"/>
      <c r="L10" s="6"/>
    </row>
    <row r="11" spans="1:133" s="34" customFormat="1" ht="13.5" customHeight="1">
      <c r="A11" s="190"/>
      <c r="B11" s="55" t="s">
        <v>9</v>
      </c>
      <c r="C11" s="199"/>
      <c r="D11" s="193"/>
      <c r="E11" s="193"/>
      <c r="F11" s="194"/>
      <c r="G11" s="225"/>
      <c r="H11" s="225"/>
      <c r="I11" s="225"/>
      <c r="J11" s="335"/>
      <c r="K11" s="33"/>
      <c r="L11" s="33"/>
    </row>
    <row r="12" spans="1:133" ht="13.5" customHeight="1">
      <c r="A12" s="67"/>
      <c r="B12" s="57" t="s">
        <v>5</v>
      </c>
      <c r="C12" s="200"/>
      <c r="D12" s="247">
        <f>'ATR-A2.1'!F12</f>
        <v>134</v>
      </c>
      <c r="E12" s="247">
        <f>'ATR-A2.1'!E12</f>
        <v>0</v>
      </c>
      <c r="F12" s="201"/>
      <c r="G12" s="225">
        <f>G18</f>
        <v>7278.166666666667</v>
      </c>
      <c r="H12" s="225"/>
      <c r="I12" s="225">
        <f>(D12*100000/G12)/6</f>
        <v>306.85383223797197</v>
      </c>
      <c r="J12" s="335">
        <f>(E12*100000/G12)/6</f>
        <v>0</v>
      </c>
      <c r="K12" s="33"/>
      <c r="L12" s="33"/>
    </row>
    <row r="13" spans="1:133" ht="13.5" customHeight="1">
      <c r="A13" s="67"/>
      <c r="B13" s="57" t="s">
        <v>6</v>
      </c>
      <c r="C13" s="200"/>
      <c r="D13" s="247">
        <f>'ATR-A2.1'!F13</f>
        <v>621</v>
      </c>
      <c r="E13" s="247">
        <f>'ATR-A2.1'!E13</f>
        <v>1</v>
      </c>
      <c r="F13" s="201"/>
      <c r="G13" s="225">
        <f>SUM(G19:G22)</f>
        <v>25988.166666666672</v>
      </c>
      <c r="H13" s="225"/>
      <c r="I13" s="225">
        <f t="shared" ref="I13:I15" si="0">(D13*100000/G13)/6</f>
        <v>398.25818160829596</v>
      </c>
      <c r="J13" s="335">
        <f t="shared" ref="J13:J15" si="1">(E13*100000/G13)/6</f>
        <v>0.64131752271867315</v>
      </c>
      <c r="K13" s="33"/>
      <c r="L13" s="33"/>
    </row>
    <row r="14" spans="1:133" ht="13.5" customHeight="1">
      <c r="A14" s="67"/>
      <c r="B14" s="57" t="s">
        <v>44</v>
      </c>
      <c r="C14" s="200"/>
      <c r="D14" s="247">
        <f>'ATR-A2.1'!F14</f>
        <v>304</v>
      </c>
      <c r="E14" s="247">
        <f>'ATR-A2.1'!E14</f>
        <v>0</v>
      </c>
      <c r="F14" s="201"/>
      <c r="G14" s="225">
        <f>G23</f>
        <v>8505.1666666666679</v>
      </c>
      <c r="H14" s="225"/>
      <c r="I14" s="225">
        <f t="shared" si="0"/>
        <v>595.71632929003931</v>
      </c>
      <c r="J14" s="335">
        <f t="shared" si="1"/>
        <v>0</v>
      </c>
      <c r="K14" s="33"/>
      <c r="L14" s="33"/>
    </row>
    <row r="15" spans="1:133" ht="13.5" customHeight="1">
      <c r="A15" s="67"/>
      <c r="B15" s="57" t="s">
        <v>7</v>
      </c>
      <c r="C15" s="200"/>
      <c r="D15" s="247">
        <f>'ATR-A2.1'!F15</f>
        <v>967</v>
      </c>
      <c r="E15" s="247">
        <f>'ATR-A2.1'!E15</f>
        <v>2</v>
      </c>
      <c r="F15" s="201"/>
      <c r="G15" s="225">
        <f>SUM(G24:G38)</f>
        <v>83296.166666666657</v>
      </c>
      <c r="H15" s="225"/>
      <c r="I15" s="225">
        <f t="shared" si="0"/>
        <v>193.48629488751985</v>
      </c>
      <c r="J15" s="335">
        <f t="shared" si="1"/>
        <v>0.4001784796019025</v>
      </c>
      <c r="K15" s="33"/>
      <c r="L15" s="33"/>
      <c r="N15" s="6"/>
    </row>
    <row r="16" spans="1:133" ht="9" customHeight="1">
      <c r="A16" s="67"/>
      <c r="B16" s="202"/>
      <c r="C16" s="200"/>
      <c r="D16" s="247"/>
      <c r="E16" s="247"/>
      <c r="F16" s="201"/>
      <c r="G16" s="225"/>
      <c r="H16" s="225"/>
      <c r="I16" s="225"/>
      <c r="J16" s="335"/>
      <c r="K16" s="33"/>
      <c r="L16" s="33"/>
    </row>
    <row r="17" spans="1:13" ht="13.5" customHeight="1">
      <c r="A17" s="67"/>
      <c r="B17" s="55" t="s">
        <v>3368</v>
      </c>
      <c r="C17" s="200"/>
      <c r="D17" s="247"/>
      <c r="E17" s="247"/>
      <c r="F17" s="201"/>
      <c r="G17" s="225"/>
      <c r="H17" s="225"/>
      <c r="I17" s="225"/>
      <c r="J17" s="335"/>
      <c r="K17" s="33"/>
      <c r="L17" s="33"/>
    </row>
    <row r="18" spans="1:13" ht="13.5" customHeight="1">
      <c r="A18" s="203" t="s">
        <v>39</v>
      </c>
      <c r="B18" s="137" t="s">
        <v>573</v>
      </c>
      <c r="C18" s="200"/>
      <c r="D18" s="319">
        <f>SUM('ATR-A2.1'!F18:F20)</f>
        <v>134</v>
      </c>
      <c r="E18" s="247">
        <f>SUM('ATR-A2.1'!E18:E20)</f>
        <v>0</v>
      </c>
      <c r="F18" s="201"/>
      <c r="G18" s="225">
        <v>7278.166666666667</v>
      </c>
      <c r="H18" s="225"/>
      <c r="I18" s="225">
        <f>(D18*100000/G18)/6</f>
        <v>306.85383223797197</v>
      </c>
      <c r="J18" s="335">
        <f>(E18*100000/G18)/6</f>
        <v>0</v>
      </c>
      <c r="K18" s="33"/>
      <c r="L18" s="33"/>
      <c r="M18" s="204"/>
    </row>
    <row r="19" spans="1:13" ht="13.5" customHeight="1">
      <c r="A19" s="203" t="s">
        <v>40</v>
      </c>
      <c r="B19" s="137" t="s">
        <v>580</v>
      </c>
      <c r="C19" s="200"/>
      <c r="D19" s="319">
        <f>SUM('ATR-A2.1'!F21)</f>
        <v>3</v>
      </c>
      <c r="E19" s="247">
        <f>SUM('ATR-A2.1'!E21)</f>
        <v>0</v>
      </c>
      <c r="F19" s="201"/>
      <c r="G19" s="225">
        <v>136.66666666666666</v>
      </c>
      <c r="H19" s="225"/>
      <c r="I19" s="225">
        <f t="shared" ref="I19:I37" si="2">(D19*100000/G19)/6</f>
        <v>365.85365853658544</v>
      </c>
      <c r="J19" s="335">
        <f t="shared" ref="J19:J37" si="3">(E19*100000/G19)/6</f>
        <v>0</v>
      </c>
      <c r="K19" s="33"/>
      <c r="L19" s="33"/>
      <c r="M19" s="204"/>
    </row>
    <row r="20" spans="1:13" ht="13.5" customHeight="1">
      <c r="A20" s="203" t="s">
        <v>41</v>
      </c>
      <c r="B20" s="137" t="s">
        <v>589</v>
      </c>
      <c r="C20" s="200"/>
      <c r="D20" s="319">
        <f>SUM('ATR-A2.1'!F22:F39)</f>
        <v>587</v>
      </c>
      <c r="E20" s="247">
        <f>SUM('ATR-A2.1'!E22:E39)</f>
        <v>0</v>
      </c>
      <c r="F20" s="201"/>
      <c r="G20" s="225">
        <v>24603.833333333336</v>
      </c>
      <c r="H20" s="225"/>
      <c r="I20" s="225">
        <f t="shared" si="2"/>
        <v>397.63451494685779</v>
      </c>
      <c r="J20" s="335">
        <f t="shared" si="3"/>
        <v>0</v>
      </c>
      <c r="K20" s="33"/>
      <c r="L20" s="33"/>
    </row>
    <row r="21" spans="1:13" s="34" customFormat="1" ht="13.5" customHeight="1">
      <c r="A21" s="203" t="s">
        <v>622</v>
      </c>
      <c r="B21" s="85" t="s">
        <v>623</v>
      </c>
      <c r="C21" s="205"/>
      <c r="D21" s="319">
        <v>0</v>
      </c>
      <c r="E21" s="249"/>
      <c r="F21" s="195"/>
      <c r="G21" s="225">
        <v>184.5</v>
      </c>
      <c r="H21" s="225"/>
      <c r="I21" s="225">
        <f t="shared" si="2"/>
        <v>0</v>
      </c>
      <c r="J21" s="335">
        <f t="shared" si="3"/>
        <v>0</v>
      </c>
      <c r="K21" s="33"/>
      <c r="L21" s="33"/>
    </row>
    <row r="22" spans="1:13" ht="13.5" customHeight="1">
      <c r="A22" s="203" t="s">
        <v>42</v>
      </c>
      <c r="B22" s="137" t="s">
        <v>3369</v>
      </c>
      <c r="C22" s="200"/>
      <c r="D22" s="319">
        <v>31</v>
      </c>
      <c r="E22" s="247">
        <v>1</v>
      </c>
      <c r="F22" s="201"/>
      <c r="G22" s="225">
        <v>1063.1666666666667</v>
      </c>
      <c r="H22" s="225"/>
      <c r="I22" s="225">
        <f t="shared" si="2"/>
        <v>485.96958770967234</v>
      </c>
      <c r="J22" s="335">
        <f t="shared" si="3"/>
        <v>15.676438313215236</v>
      </c>
      <c r="K22" s="33"/>
      <c r="L22" s="33"/>
    </row>
    <row r="23" spans="1:13" ht="13.5" customHeight="1">
      <c r="A23" s="203" t="s">
        <v>43</v>
      </c>
      <c r="B23" s="137" t="s">
        <v>44</v>
      </c>
      <c r="C23" s="200"/>
      <c r="D23" s="319">
        <f>SUM('ATR-A2.1'!F43:F45)</f>
        <v>304</v>
      </c>
      <c r="E23" s="247">
        <f>SUM('ATR-A2.1'!E43:E45)</f>
        <v>0</v>
      </c>
      <c r="F23" s="201"/>
      <c r="G23" s="225">
        <v>8505.1666666666679</v>
      </c>
      <c r="H23" s="225"/>
      <c r="I23" s="225">
        <f t="shared" si="2"/>
        <v>595.71632929003931</v>
      </c>
      <c r="J23" s="335">
        <f t="shared" si="3"/>
        <v>0</v>
      </c>
      <c r="K23" s="33"/>
      <c r="L23" s="33"/>
    </row>
    <row r="24" spans="1:13" ht="13.5" customHeight="1">
      <c r="A24" s="203" t="s">
        <v>3472</v>
      </c>
      <c r="B24" s="85" t="s">
        <v>3370</v>
      </c>
      <c r="C24" s="200"/>
      <c r="D24" s="319">
        <f>SUM('ATR-A2.1'!F46:F48)</f>
        <v>224</v>
      </c>
      <c r="E24" s="247">
        <f>SUM('ATR-A2.1'!E46:E48)</f>
        <v>0</v>
      </c>
      <c r="F24" s="201"/>
      <c r="G24" s="225">
        <v>18964.333333333336</v>
      </c>
      <c r="H24" s="225"/>
      <c r="I24" s="225">
        <f t="shared" si="2"/>
        <v>196.86077373314819</v>
      </c>
      <c r="J24" s="335">
        <f t="shared" si="3"/>
        <v>0</v>
      </c>
      <c r="K24" s="33"/>
      <c r="L24" s="33"/>
    </row>
    <row r="25" spans="1:13" ht="13.5" customHeight="1">
      <c r="A25" s="203" t="s">
        <v>45</v>
      </c>
      <c r="B25" s="137" t="s">
        <v>639</v>
      </c>
      <c r="C25" s="200"/>
      <c r="D25" s="319">
        <f>SUM('ATR-A2.1'!F49:F51)</f>
        <v>92</v>
      </c>
      <c r="E25" s="247">
        <f>SUM('ATR-A2.1'!E49:E51)</f>
        <v>1</v>
      </c>
      <c r="F25" s="206"/>
      <c r="G25" s="225">
        <v>4560.166666666667</v>
      </c>
      <c r="H25" s="225"/>
      <c r="I25" s="225">
        <f t="shared" si="2"/>
        <v>336.24502028434631</v>
      </c>
      <c r="J25" s="335">
        <f t="shared" si="3"/>
        <v>3.6548371770037646</v>
      </c>
      <c r="K25" s="33"/>
      <c r="L25" s="33"/>
    </row>
    <row r="26" spans="1:13" s="34" customFormat="1" ht="13.5" customHeight="1">
      <c r="A26" s="203" t="s">
        <v>46</v>
      </c>
      <c r="B26" s="137" t="s">
        <v>646</v>
      </c>
      <c r="C26" s="205"/>
      <c r="D26" s="247">
        <f>SUM('ATR-A2.1'!F52:F53)</f>
        <v>79</v>
      </c>
      <c r="E26" s="247">
        <f>SUM('ATR-A2.1'!E52:E53)</f>
        <v>1</v>
      </c>
      <c r="F26" s="195"/>
      <c r="G26" s="225">
        <v>8261.8333333333339</v>
      </c>
      <c r="H26" s="225"/>
      <c r="I26" s="225">
        <f t="shared" si="2"/>
        <v>159.36737205220794</v>
      </c>
      <c r="J26" s="335">
        <f t="shared" si="3"/>
        <v>2.0173085069899739</v>
      </c>
      <c r="K26" s="33"/>
      <c r="L26" s="33"/>
    </row>
    <row r="27" spans="1:13" ht="13.5" customHeight="1">
      <c r="A27" s="203" t="s">
        <v>47</v>
      </c>
      <c r="B27" s="137" t="s">
        <v>650</v>
      </c>
      <c r="C27" s="200"/>
      <c r="D27" s="247">
        <v>0</v>
      </c>
      <c r="E27" s="247">
        <v>0</v>
      </c>
      <c r="F27" s="201"/>
      <c r="G27" s="225">
        <v>1685.6666666666667</v>
      </c>
      <c r="H27" s="225"/>
      <c r="I27" s="225">
        <f t="shared" si="2"/>
        <v>0</v>
      </c>
      <c r="J27" s="335">
        <f t="shared" si="3"/>
        <v>0</v>
      </c>
      <c r="K27" s="33"/>
      <c r="L27" s="33"/>
    </row>
    <row r="28" spans="1:13" s="34" customFormat="1" ht="13.5" customHeight="1">
      <c r="A28" s="203" t="s">
        <v>48</v>
      </c>
      <c r="B28" s="137" t="s">
        <v>658</v>
      </c>
      <c r="C28" s="192"/>
      <c r="D28" s="247">
        <v>0</v>
      </c>
      <c r="E28" s="247">
        <f>SUM('ATR-A2.1'!E54:E55)</f>
        <v>0</v>
      </c>
      <c r="F28" s="195"/>
      <c r="G28" s="225">
        <v>1911</v>
      </c>
      <c r="H28" s="225"/>
      <c r="I28" s="225">
        <f t="shared" si="2"/>
        <v>0</v>
      </c>
      <c r="J28" s="335">
        <f t="shared" si="3"/>
        <v>0</v>
      </c>
      <c r="K28" s="33"/>
      <c r="L28" s="33"/>
    </row>
    <row r="29" spans="1:13" ht="13.5" customHeight="1">
      <c r="A29" s="203" t="s">
        <v>53</v>
      </c>
      <c r="B29" s="137" t="s">
        <v>663</v>
      </c>
      <c r="C29" s="200"/>
      <c r="D29" s="247">
        <v>0</v>
      </c>
      <c r="E29" s="247">
        <f>SUM('ATR-A2.1'!E56:E56)</f>
        <v>0</v>
      </c>
      <c r="F29" s="201"/>
      <c r="G29" s="225">
        <v>486.66666666666669</v>
      </c>
      <c r="H29" s="225"/>
      <c r="I29" s="225">
        <f t="shared" si="2"/>
        <v>0</v>
      </c>
      <c r="J29" s="335">
        <f t="shared" si="3"/>
        <v>0</v>
      </c>
      <c r="K29" s="33"/>
      <c r="L29" s="33"/>
    </row>
    <row r="30" spans="1:13" s="34" customFormat="1" ht="13.5" customHeight="1">
      <c r="A30" s="203" t="s">
        <v>49</v>
      </c>
      <c r="B30" s="137" t="s">
        <v>664</v>
      </c>
      <c r="C30" s="199"/>
      <c r="D30" s="247">
        <v>6</v>
      </c>
      <c r="E30" s="247">
        <f>SUM('ATR-A2.1'!E57:E59)</f>
        <v>0</v>
      </c>
      <c r="F30" s="195"/>
      <c r="G30" s="225">
        <v>4829.9999999999991</v>
      </c>
      <c r="H30" s="225"/>
      <c r="I30" s="225">
        <f t="shared" si="2"/>
        <v>20.703933747412012</v>
      </c>
      <c r="J30" s="335">
        <f t="shared" si="3"/>
        <v>0</v>
      </c>
      <c r="K30" s="33"/>
      <c r="L30" s="33"/>
    </row>
    <row r="31" spans="1:13" ht="13.5" customHeight="1">
      <c r="A31" s="203" t="s">
        <v>50</v>
      </c>
      <c r="B31" s="137" t="s">
        <v>3371</v>
      </c>
      <c r="C31" s="200"/>
      <c r="D31" s="247">
        <v>186</v>
      </c>
      <c r="E31" s="247">
        <f>SUM('ATR-A2.1'!E60:E60)</f>
        <v>0</v>
      </c>
      <c r="F31" s="201"/>
      <c r="G31" s="225">
        <v>6929.6666666666661</v>
      </c>
      <c r="H31" s="225"/>
      <c r="I31" s="225">
        <f t="shared" si="2"/>
        <v>447.35196498148065</v>
      </c>
      <c r="J31" s="335">
        <f t="shared" si="3"/>
        <v>0</v>
      </c>
      <c r="K31" s="33"/>
      <c r="L31" s="33"/>
    </row>
    <row r="32" spans="1:13" ht="13.5" customHeight="1">
      <c r="A32" s="203" t="s">
        <v>54</v>
      </c>
      <c r="B32" s="85" t="s">
        <v>3372</v>
      </c>
      <c r="C32" s="200"/>
      <c r="D32" s="247">
        <v>88</v>
      </c>
      <c r="E32" s="247">
        <f>SUM('ATR-A2.1'!E61:E61)</f>
        <v>0</v>
      </c>
      <c r="F32" s="201"/>
      <c r="G32" s="225">
        <v>6898.5</v>
      </c>
      <c r="H32" s="225"/>
      <c r="I32" s="225">
        <f t="shared" si="2"/>
        <v>212.60660530066923</v>
      </c>
      <c r="J32" s="335">
        <f t="shared" si="3"/>
        <v>0</v>
      </c>
      <c r="K32" s="33"/>
      <c r="L32" s="33"/>
    </row>
    <row r="33" spans="1:12" ht="13.5" customHeight="1">
      <c r="A33" s="203" t="s">
        <v>55</v>
      </c>
      <c r="B33" s="137" t="s">
        <v>682</v>
      </c>
      <c r="C33" s="197"/>
      <c r="D33" s="247">
        <v>18</v>
      </c>
      <c r="E33" s="247">
        <f>SUM('ATR-A2.1'!E62:E62)</f>
        <v>0</v>
      </c>
      <c r="F33" s="206"/>
      <c r="G33" s="225">
        <v>9260.1666666666661</v>
      </c>
      <c r="H33" s="225"/>
      <c r="I33" s="225">
        <f t="shared" si="2"/>
        <v>32.396825111139108</v>
      </c>
      <c r="J33" s="335">
        <f t="shared" si="3"/>
        <v>0</v>
      </c>
      <c r="K33" s="33"/>
      <c r="L33" s="33"/>
    </row>
    <row r="34" spans="1:12" s="34" customFormat="1" ht="13.5" customHeight="1">
      <c r="A34" s="203" t="s">
        <v>683</v>
      </c>
      <c r="B34" s="137" t="s">
        <v>684</v>
      </c>
      <c r="C34" s="199"/>
      <c r="D34" s="247">
        <v>211</v>
      </c>
      <c r="E34" s="247">
        <f>SUM('ATR-A2.1'!E63:E65)</f>
        <v>0</v>
      </c>
      <c r="F34" s="195"/>
      <c r="G34" s="225">
        <v>11816.666666666666</v>
      </c>
      <c r="H34" s="225"/>
      <c r="I34" s="225">
        <f t="shared" si="2"/>
        <v>297.60225669957691</v>
      </c>
      <c r="J34" s="335">
        <f t="shared" si="3"/>
        <v>0</v>
      </c>
      <c r="K34" s="33"/>
      <c r="L34" s="33"/>
    </row>
    <row r="35" spans="1:12" ht="13.5" customHeight="1">
      <c r="A35" s="203" t="s">
        <v>691</v>
      </c>
      <c r="B35" s="137" t="s">
        <v>3373</v>
      </c>
      <c r="C35" s="200"/>
      <c r="D35" s="247">
        <v>49</v>
      </c>
      <c r="E35" s="247">
        <f>SUM('ATR-A2.1'!E66:E66)</f>
        <v>0</v>
      </c>
      <c r="F35" s="201"/>
      <c r="G35" s="225">
        <v>1914.3333333333333</v>
      </c>
      <c r="H35" s="225"/>
      <c r="I35" s="225">
        <f t="shared" si="2"/>
        <v>426.60630332578791</v>
      </c>
      <c r="J35" s="335">
        <f t="shared" si="3"/>
        <v>0</v>
      </c>
      <c r="K35" s="33"/>
      <c r="L35" s="33"/>
    </row>
    <row r="36" spans="1:12" s="34" customFormat="1" ht="13.5" customHeight="1">
      <c r="A36" s="203" t="s">
        <v>700</v>
      </c>
      <c r="B36" s="137" t="s">
        <v>701</v>
      </c>
      <c r="C36" s="205"/>
      <c r="D36" s="247">
        <v>9</v>
      </c>
      <c r="E36" s="247">
        <f>SUM('ATR-A2.1'!E67:E70)</f>
        <v>0</v>
      </c>
      <c r="F36" s="195"/>
      <c r="G36" s="225">
        <v>3119.6666666666665</v>
      </c>
      <c r="H36" s="225"/>
      <c r="I36" s="225">
        <f t="shared" si="2"/>
        <v>48.082060049150556</v>
      </c>
      <c r="J36" s="335">
        <f t="shared" si="3"/>
        <v>0</v>
      </c>
      <c r="K36" s="33"/>
      <c r="L36" s="33"/>
    </row>
    <row r="37" spans="1:12" ht="13.5" customHeight="1">
      <c r="A37" s="203" t="s">
        <v>706</v>
      </c>
      <c r="B37" s="85" t="s">
        <v>3374</v>
      </c>
      <c r="C37" s="200"/>
      <c r="D37" s="247">
        <v>5</v>
      </c>
      <c r="E37" s="247">
        <f>'ATR-A2.1'!E71</f>
        <v>0</v>
      </c>
      <c r="F37" s="201"/>
      <c r="G37" s="225">
        <v>2651.5</v>
      </c>
      <c r="H37" s="225"/>
      <c r="I37" s="225">
        <f t="shared" si="2"/>
        <v>31.428751021434408</v>
      </c>
      <c r="J37" s="335">
        <f t="shared" si="3"/>
        <v>0</v>
      </c>
      <c r="K37" s="33"/>
      <c r="L37" s="33"/>
    </row>
    <row r="38" spans="1:12" ht="13.5" customHeight="1">
      <c r="A38" s="203" t="s">
        <v>712</v>
      </c>
      <c r="B38" s="85" t="s">
        <v>713</v>
      </c>
      <c r="C38" s="200"/>
      <c r="D38" s="247">
        <v>0</v>
      </c>
      <c r="E38" s="247">
        <v>0</v>
      </c>
      <c r="F38" s="201"/>
      <c r="G38" s="225">
        <v>6</v>
      </c>
      <c r="H38" s="225"/>
      <c r="I38" s="225">
        <v>0</v>
      </c>
      <c r="J38" s="335">
        <v>0</v>
      </c>
      <c r="K38" s="33"/>
      <c r="L38" s="33"/>
    </row>
    <row r="39" spans="1:12" s="11" customFormat="1" ht="15" customHeight="1">
      <c r="A39" s="174" t="s">
        <v>149</v>
      </c>
      <c r="B39" s="207" t="s">
        <v>714</v>
      </c>
      <c r="C39" s="66"/>
      <c r="D39" s="316"/>
      <c r="E39" s="247"/>
      <c r="F39" s="243"/>
      <c r="G39" s="201"/>
      <c r="H39" s="201"/>
      <c r="I39" s="248" t="s">
        <v>3375</v>
      </c>
      <c r="J39" s="201" t="s">
        <v>3375</v>
      </c>
    </row>
    <row r="40" spans="1:12" s="11" customFormat="1" ht="9" customHeight="1">
      <c r="A40" s="208"/>
      <c r="B40" s="209"/>
      <c r="C40" s="210"/>
      <c r="D40" s="210"/>
      <c r="E40" s="210"/>
      <c r="F40" s="210"/>
      <c r="G40" s="210"/>
      <c r="H40" s="15"/>
    </row>
    <row r="41" spans="1:12" ht="18" customHeight="1">
      <c r="A41" s="377" t="s">
        <v>3376</v>
      </c>
      <c r="B41" s="377"/>
      <c r="C41" s="377"/>
      <c r="D41" s="377"/>
      <c r="E41" s="377"/>
      <c r="F41" s="377"/>
      <c r="G41" s="377"/>
      <c r="H41" s="377"/>
      <c r="I41" s="377"/>
      <c r="J41" s="211"/>
      <c r="K41" s="141"/>
    </row>
    <row r="42" spans="1:12" ht="24.75" customHeight="1">
      <c r="A42" s="378" t="s">
        <v>3377</v>
      </c>
      <c r="B42" s="378"/>
      <c r="C42" s="378"/>
      <c r="D42" s="378"/>
      <c r="E42" s="378"/>
      <c r="F42" s="378"/>
      <c r="G42" s="378"/>
      <c r="H42" s="378"/>
      <c r="I42" s="378"/>
      <c r="J42" s="212"/>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10" workbookViewId="0">
      <selection activeCell="G9" sqref="G9"/>
    </sheetView>
  </sheetViews>
  <sheetFormatPr baseColWidth="10" defaultColWidth="8.42578125" defaultRowHeight="12.75"/>
  <cols>
    <col min="1" max="1" width="2.85546875" style="2" customWidth="1"/>
    <col min="2" max="2" width="55.5703125" style="213"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3" t="s">
        <v>33</v>
      </c>
      <c r="B1" s="365"/>
      <c r="C1" s="365"/>
      <c r="D1" s="365"/>
      <c r="E1" s="37"/>
      <c r="F1" s="37"/>
      <c r="G1" s="1"/>
      <c r="I1" s="1"/>
      <c r="J1" s="182"/>
    </row>
    <row r="2" spans="1:133" ht="5.25" customHeight="1">
      <c r="B2" s="3"/>
      <c r="D2" s="1"/>
      <c r="E2" s="1"/>
      <c r="F2" s="1"/>
      <c r="G2" s="1"/>
      <c r="I2" s="1"/>
      <c r="J2" s="1"/>
    </row>
    <row r="3" spans="1:133" s="67" customFormat="1" ht="15" customHeight="1">
      <c r="A3" s="42" t="s">
        <v>3469</v>
      </c>
      <c r="B3" s="42"/>
      <c r="C3" s="42"/>
      <c r="D3" s="42"/>
      <c r="E3" s="42"/>
      <c r="F3" s="42"/>
      <c r="G3" s="42"/>
      <c r="H3" s="42"/>
      <c r="I3" s="42"/>
      <c r="J3" s="42"/>
    </row>
    <row r="4" spans="1:133" s="67" customFormat="1" ht="15" customHeight="1">
      <c r="A4" s="43" t="s">
        <v>3468</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47" t="s">
        <v>3652</v>
      </c>
      <c r="B6" s="379"/>
      <c r="C6" s="379"/>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67"/>
      <c r="C7" s="46"/>
      <c r="D7" s="380" t="s">
        <v>3365</v>
      </c>
      <c r="E7" s="380"/>
      <c r="F7" s="46"/>
      <c r="G7" s="381" t="s">
        <v>3366</v>
      </c>
      <c r="H7" s="46"/>
      <c r="I7" s="383" t="s">
        <v>3367</v>
      </c>
      <c r="J7" s="383"/>
    </row>
    <row r="8" spans="1:133" s="67" customFormat="1" ht="21.95" customHeight="1">
      <c r="B8" s="367"/>
      <c r="C8" s="46"/>
      <c r="D8" s="189" t="s">
        <v>3361</v>
      </c>
      <c r="E8" s="189" t="s">
        <v>37</v>
      </c>
      <c r="F8" s="46"/>
      <c r="G8" s="382"/>
      <c r="H8" s="46"/>
      <c r="I8" s="189" t="s">
        <v>3361</v>
      </c>
      <c r="J8" s="189" t="s">
        <v>37</v>
      </c>
    </row>
    <row r="9" spans="1:133" s="34" customFormat="1" ht="26.25" customHeight="1">
      <c r="A9" s="190"/>
      <c r="B9" s="191" t="s">
        <v>38</v>
      </c>
      <c r="C9" s="192"/>
      <c r="D9" s="193">
        <f>'ATR-A2.2'!F9</f>
        <v>1903</v>
      </c>
      <c r="E9" s="193">
        <f>'ATR-A2.2'!E9</f>
        <v>3</v>
      </c>
      <c r="F9" s="194"/>
      <c r="G9" s="313">
        <f>SUM(G12:G15)</f>
        <v>101368.83333333334</v>
      </c>
      <c r="H9" s="313"/>
      <c r="I9" s="313">
        <f>(D9*100000/G9)/6</f>
        <v>312.88380879724701</v>
      </c>
      <c r="J9" s="336">
        <f>(E9*100000/G9)/6</f>
        <v>0.4932482534901424</v>
      </c>
      <c r="K9" s="33"/>
      <c r="L9" s="33"/>
      <c r="M9" s="33"/>
    </row>
    <row r="10" spans="1:133" ht="9" customHeight="1">
      <c r="A10" s="67"/>
      <c r="B10" s="191"/>
      <c r="C10" s="197"/>
      <c r="D10" s="193"/>
      <c r="E10" s="193"/>
      <c r="F10" s="194"/>
      <c r="G10" s="313"/>
      <c r="H10" s="313"/>
      <c r="I10" s="313"/>
      <c r="J10" s="336"/>
      <c r="K10" s="33"/>
      <c r="L10" s="6"/>
    </row>
    <row r="11" spans="1:133" s="34" customFormat="1" ht="13.5" customHeight="1">
      <c r="A11" s="190"/>
      <c r="B11" s="55" t="s">
        <v>9</v>
      </c>
      <c r="C11" s="199"/>
      <c r="D11" s="193"/>
      <c r="E11" s="193"/>
      <c r="F11" s="194"/>
      <c r="G11" s="313"/>
      <c r="H11" s="313"/>
      <c r="I11" s="313"/>
      <c r="J11" s="336"/>
      <c r="K11" s="33"/>
      <c r="L11" s="33"/>
    </row>
    <row r="12" spans="1:133" ht="13.5" customHeight="1">
      <c r="A12" s="67"/>
      <c r="B12" s="57" t="s">
        <v>5</v>
      </c>
      <c r="C12" s="200"/>
      <c r="D12" s="247">
        <f>'ATR-A2.2'!F12</f>
        <v>112</v>
      </c>
      <c r="E12" s="247">
        <f>'ATR-A2.2'!E12</f>
        <v>0</v>
      </c>
      <c r="F12" s="198"/>
      <c r="G12" s="313">
        <f>G18</f>
        <v>4458.166666666667</v>
      </c>
      <c r="H12" s="313"/>
      <c r="I12" s="313">
        <f>(D12*100000/G12)/6</f>
        <v>418.70724139220152</v>
      </c>
      <c r="J12" s="336">
        <f>(E12*100000/G12)/6</f>
        <v>0</v>
      </c>
      <c r="K12" s="33"/>
      <c r="L12" s="33"/>
    </row>
    <row r="13" spans="1:133" ht="13.5" customHeight="1">
      <c r="A13" s="67"/>
      <c r="B13" s="57" t="s">
        <v>6</v>
      </c>
      <c r="C13" s="200"/>
      <c r="D13" s="247">
        <f>'ATR-A2.2'!F13</f>
        <v>611</v>
      </c>
      <c r="E13" s="247">
        <f>'ATR-A2.2'!E13</f>
        <v>1</v>
      </c>
      <c r="F13" s="198"/>
      <c r="G13" s="313">
        <f>SUM(G19:G22)</f>
        <v>23925.833333333339</v>
      </c>
      <c r="H13" s="313"/>
      <c r="I13" s="313">
        <f t="shared" ref="I13:I15" si="0">(D13*100000/G13)/6</f>
        <v>425.62084218592167</v>
      </c>
      <c r="J13" s="336">
        <f t="shared" ref="J13:J15" si="1">(E13*100000/G13)/6</f>
        <v>0.69659712305388155</v>
      </c>
      <c r="K13" s="33"/>
      <c r="L13" s="33"/>
    </row>
    <row r="14" spans="1:133" ht="13.5" customHeight="1">
      <c r="A14" s="67"/>
      <c r="B14" s="57" t="s">
        <v>44</v>
      </c>
      <c r="C14" s="200"/>
      <c r="D14" s="247">
        <f>'ATR-A2.2'!F14</f>
        <v>265</v>
      </c>
      <c r="E14" s="247">
        <f>'ATR-A2.2'!E14</f>
        <v>0</v>
      </c>
      <c r="F14" s="198"/>
      <c r="G14" s="313">
        <f>G23</f>
        <v>5449.1666666666679</v>
      </c>
      <c r="H14" s="313"/>
      <c r="I14" s="313">
        <f t="shared" si="0"/>
        <v>810.5214864658202</v>
      </c>
      <c r="J14" s="336">
        <f t="shared" si="1"/>
        <v>0</v>
      </c>
      <c r="K14" s="33"/>
      <c r="L14" s="33"/>
    </row>
    <row r="15" spans="1:133" ht="13.5" customHeight="1">
      <c r="A15" s="67"/>
      <c r="B15" s="57" t="s">
        <v>7</v>
      </c>
      <c r="C15" s="200"/>
      <c r="D15" s="247">
        <f>'ATR-A2.2'!F15</f>
        <v>915</v>
      </c>
      <c r="E15" s="247">
        <f>'ATR-A2.2'!E15</f>
        <v>2</v>
      </c>
      <c r="F15" s="198"/>
      <c r="G15" s="313">
        <f>SUM(G24:G38)</f>
        <v>67535.666666666672</v>
      </c>
      <c r="H15" s="313"/>
      <c r="I15" s="313">
        <f t="shared" si="0"/>
        <v>225.80661082785886</v>
      </c>
      <c r="J15" s="336">
        <f t="shared" si="1"/>
        <v>0.49356636246526525</v>
      </c>
      <c r="K15" s="33"/>
      <c r="L15" s="33"/>
      <c r="N15" s="6"/>
    </row>
    <row r="16" spans="1:133" ht="9" customHeight="1">
      <c r="A16" s="67"/>
      <c r="B16" s="202"/>
      <c r="C16" s="200"/>
      <c r="D16" s="247"/>
      <c r="E16" s="247"/>
      <c r="F16" s="198"/>
      <c r="G16" s="313"/>
      <c r="H16" s="313"/>
      <c r="I16" s="313"/>
      <c r="J16" s="336"/>
      <c r="K16" s="33"/>
      <c r="L16" s="33"/>
    </row>
    <row r="17" spans="1:13" ht="13.5" customHeight="1">
      <c r="A17" s="67"/>
      <c r="B17" s="55" t="s">
        <v>3368</v>
      </c>
      <c r="C17" s="200"/>
      <c r="D17" s="247"/>
      <c r="E17" s="247"/>
      <c r="F17" s="198"/>
      <c r="G17" s="313"/>
      <c r="H17" s="313"/>
      <c r="I17" s="313"/>
      <c r="J17" s="336"/>
      <c r="K17" s="33"/>
      <c r="L17" s="33"/>
    </row>
    <row r="18" spans="1:13" ht="13.5" customHeight="1">
      <c r="A18" s="203" t="s">
        <v>39</v>
      </c>
      <c r="B18" s="137" t="s">
        <v>573</v>
      </c>
      <c r="C18" s="200"/>
      <c r="D18" s="313">
        <v>112</v>
      </c>
      <c r="E18" s="313">
        <f>SUM('ATR-A2.2'!E18:E20)</f>
        <v>0</v>
      </c>
      <c r="F18" s="198"/>
      <c r="G18" s="313">
        <v>4458.166666666667</v>
      </c>
      <c r="H18" s="313"/>
      <c r="I18" s="313">
        <f>(D18*100000/G18)/6</f>
        <v>418.70724139220152</v>
      </c>
      <c r="J18" s="336">
        <f>(E18*100000/G18)/6</f>
        <v>0</v>
      </c>
      <c r="K18" s="33"/>
      <c r="L18" s="33"/>
      <c r="M18" s="204"/>
    </row>
    <row r="19" spans="1:13" ht="13.5" customHeight="1">
      <c r="A19" s="203" t="s">
        <v>40</v>
      </c>
      <c r="B19" s="137" t="s">
        <v>580</v>
      </c>
      <c r="C19" s="200"/>
      <c r="D19" s="313">
        <v>3</v>
      </c>
      <c r="E19" s="313">
        <f>SUM('ATR-A2.2'!E21)</f>
        <v>0</v>
      </c>
      <c r="F19" s="198"/>
      <c r="G19" s="313">
        <v>123.66666666666666</v>
      </c>
      <c r="H19" s="313"/>
      <c r="I19" s="313">
        <f t="shared" ref="I19:I36" si="2">(D19*100000/G19)/6</f>
        <v>404.31266846361194</v>
      </c>
      <c r="J19" s="336">
        <f t="shared" ref="J19:J36" si="3">(E19*100000/G19)/6</f>
        <v>0</v>
      </c>
      <c r="K19" s="33"/>
      <c r="L19" s="33"/>
      <c r="M19" s="204"/>
    </row>
    <row r="20" spans="1:13" ht="13.5" customHeight="1">
      <c r="A20" s="203" t="s">
        <v>41</v>
      </c>
      <c r="B20" s="137" t="s">
        <v>589</v>
      </c>
      <c r="C20" s="200"/>
      <c r="D20" s="313">
        <v>577</v>
      </c>
      <c r="E20" s="313">
        <f>SUM('ATR-A2.2'!E22:E39)</f>
        <v>0</v>
      </c>
      <c r="F20" s="198"/>
      <c r="G20" s="313">
        <v>22585.000000000004</v>
      </c>
      <c r="H20" s="313"/>
      <c r="I20" s="313">
        <f t="shared" si="2"/>
        <v>425.79883403438856</v>
      </c>
      <c r="J20" s="336">
        <f t="shared" si="3"/>
        <v>0</v>
      </c>
      <c r="K20" s="33"/>
      <c r="L20" s="33"/>
    </row>
    <row r="21" spans="1:13" s="34" customFormat="1" ht="13.5" customHeight="1">
      <c r="A21" s="203" t="s">
        <v>622</v>
      </c>
      <c r="B21" s="85" t="s">
        <v>623</v>
      </c>
      <c r="C21" s="205"/>
      <c r="D21" s="314">
        <v>0</v>
      </c>
      <c r="E21" s="314"/>
      <c r="F21" s="194"/>
      <c r="G21" s="313">
        <v>176.5</v>
      </c>
      <c r="H21" s="313"/>
      <c r="I21" s="313">
        <f t="shared" si="2"/>
        <v>0</v>
      </c>
      <c r="J21" s="336">
        <f t="shared" si="3"/>
        <v>0</v>
      </c>
      <c r="K21" s="33"/>
      <c r="L21" s="33"/>
    </row>
    <row r="22" spans="1:13" ht="13.5" customHeight="1">
      <c r="A22" s="203" t="s">
        <v>42</v>
      </c>
      <c r="B22" s="137" t="s">
        <v>3369</v>
      </c>
      <c r="C22" s="200"/>
      <c r="D22" s="313">
        <v>31</v>
      </c>
      <c r="E22" s="313">
        <f>SUM('ATR-A2.2'!E40:E41)</f>
        <v>1</v>
      </c>
      <c r="F22" s="198"/>
      <c r="G22" s="313">
        <v>1040.6666666666667</v>
      </c>
      <c r="H22" s="313"/>
      <c r="I22" s="313">
        <f t="shared" si="2"/>
        <v>496.47661755285071</v>
      </c>
      <c r="J22" s="336">
        <f t="shared" si="3"/>
        <v>16.015374759769376</v>
      </c>
      <c r="K22" s="33"/>
      <c r="L22" s="33"/>
    </row>
    <row r="23" spans="1:13" ht="13.5" customHeight="1">
      <c r="A23" s="203" t="s">
        <v>43</v>
      </c>
      <c r="B23" s="137" t="s">
        <v>44</v>
      </c>
      <c r="C23" s="200"/>
      <c r="D23" s="313">
        <v>265</v>
      </c>
      <c r="E23" s="313">
        <f>SUM('ATR-A2.2'!E43:E45)</f>
        <v>0</v>
      </c>
      <c r="F23" s="198"/>
      <c r="G23" s="313">
        <v>5449.1666666666679</v>
      </c>
      <c r="H23" s="313"/>
      <c r="I23" s="313">
        <f t="shared" si="2"/>
        <v>810.5214864658202</v>
      </c>
      <c r="J23" s="336">
        <f t="shared" si="3"/>
        <v>0</v>
      </c>
      <c r="K23" s="33"/>
      <c r="L23" s="33"/>
    </row>
    <row r="24" spans="1:13" ht="13.5" customHeight="1">
      <c r="A24" s="203" t="s">
        <v>3472</v>
      </c>
      <c r="B24" s="85" t="s">
        <v>3370</v>
      </c>
      <c r="C24" s="200"/>
      <c r="D24" s="313">
        <v>198</v>
      </c>
      <c r="E24" s="313">
        <f>SUM('ATR-A2.2'!E46:E48)</f>
        <v>1</v>
      </c>
      <c r="F24" s="198"/>
      <c r="G24" s="313">
        <v>13457.16666666667</v>
      </c>
      <c r="H24" s="313"/>
      <c r="I24" s="313">
        <f t="shared" si="2"/>
        <v>245.22249606777052</v>
      </c>
      <c r="J24" s="336">
        <f t="shared" si="3"/>
        <v>1.2384974548877299</v>
      </c>
      <c r="K24" s="33"/>
      <c r="L24" s="33"/>
    </row>
    <row r="25" spans="1:13" ht="13.5" customHeight="1">
      <c r="A25" s="203" t="s">
        <v>45</v>
      </c>
      <c r="B25" s="137" t="s">
        <v>639</v>
      </c>
      <c r="C25" s="200"/>
      <c r="D25" s="313">
        <v>89</v>
      </c>
      <c r="E25" s="313">
        <f>SUM('ATR-A2.2'!E49:E51)</f>
        <v>1</v>
      </c>
      <c r="F25" s="206"/>
      <c r="G25" s="313">
        <v>3520.3333333333339</v>
      </c>
      <c r="H25" s="313"/>
      <c r="I25" s="313">
        <f t="shared" si="2"/>
        <v>421.36161348357155</v>
      </c>
      <c r="J25" s="336">
        <f t="shared" si="3"/>
        <v>4.7344001515008038</v>
      </c>
      <c r="K25" s="33"/>
      <c r="L25" s="33"/>
    </row>
    <row r="26" spans="1:13" s="34" customFormat="1" ht="13.5" customHeight="1">
      <c r="A26" s="203" t="s">
        <v>46</v>
      </c>
      <c r="B26" s="137" t="s">
        <v>646</v>
      </c>
      <c r="C26" s="205"/>
      <c r="D26" s="313">
        <v>67</v>
      </c>
      <c r="E26" s="313">
        <f>SUM('ATR-A2.2'!E52:E53)</f>
        <v>0</v>
      </c>
      <c r="F26" s="194"/>
      <c r="G26" s="313">
        <v>5768.0000000000009</v>
      </c>
      <c r="H26" s="313"/>
      <c r="I26" s="313">
        <f t="shared" si="2"/>
        <v>193.59685621821541</v>
      </c>
      <c r="J26" s="336">
        <f t="shared" si="3"/>
        <v>0</v>
      </c>
      <c r="K26" s="33"/>
      <c r="L26" s="33"/>
    </row>
    <row r="27" spans="1:13" ht="13.5" customHeight="1">
      <c r="A27" s="203" t="s">
        <v>47</v>
      </c>
      <c r="B27" s="137" t="s">
        <v>650</v>
      </c>
      <c r="C27" s="200"/>
      <c r="D27" s="313">
        <v>0</v>
      </c>
      <c r="E27" s="313">
        <v>0</v>
      </c>
      <c r="F27" s="198"/>
      <c r="G27" s="313">
        <v>1394.1666666666667</v>
      </c>
      <c r="H27" s="313"/>
      <c r="I27" s="313">
        <f t="shared" si="2"/>
        <v>0</v>
      </c>
      <c r="J27" s="336">
        <f t="shared" si="3"/>
        <v>0</v>
      </c>
      <c r="K27" s="33"/>
      <c r="L27" s="33"/>
    </row>
    <row r="28" spans="1:13" s="34" customFormat="1" ht="13.5" customHeight="1">
      <c r="A28" s="203" t="s">
        <v>48</v>
      </c>
      <c r="B28" s="137" t="s">
        <v>658</v>
      </c>
      <c r="C28" s="192"/>
      <c r="D28" s="313">
        <v>0</v>
      </c>
      <c r="E28" s="313">
        <f>SUM('ATR-A2.2'!E54:E55)</f>
        <v>0</v>
      </c>
      <c r="F28" s="194"/>
      <c r="G28" s="313">
        <v>1487.8333333333333</v>
      </c>
      <c r="H28" s="313"/>
      <c r="I28" s="313">
        <f t="shared" si="2"/>
        <v>0</v>
      </c>
      <c r="J28" s="336">
        <f t="shared" si="3"/>
        <v>0</v>
      </c>
      <c r="K28" s="33"/>
      <c r="L28" s="33"/>
    </row>
    <row r="29" spans="1:13" ht="13.5" customHeight="1">
      <c r="A29" s="203" t="s">
        <v>53</v>
      </c>
      <c r="B29" s="137" t="s">
        <v>663</v>
      </c>
      <c r="C29" s="200"/>
      <c r="D29" s="313">
        <v>0</v>
      </c>
      <c r="E29" s="313">
        <f>SUM('ATR-A2.2'!E56:E56)</f>
        <v>0</v>
      </c>
      <c r="F29" s="198"/>
      <c r="G29" s="313">
        <v>303.66666666666669</v>
      </c>
      <c r="H29" s="313"/>
      <c r="I29" s="313">
        <f t="shared" si="2"/>
        <v>0</v>
      </c>
      <c r="J29" s="336">
        <f t="shared" si="3"/>
        <v>0</v>
      </c>
      <c r="K29" s="33"/>
      <c r="L29" s="33"/>
    </row>
    <row r="30" spans="1:13" s="34" customFormat="1" ht="13.5" customHeight="1">
      <c r="A30" s="203" t="s">
        <v>49</v>
      </c>
      <c r="B30" s="137" t="s">
        <v>664</v>
      </c>
      <c r="C30" s="199"/>
      <c r="D30" s="313">
        <v>6</v>
      </c>
      <c r="E30" s="313">
        <f>SUM('ATR-A2.2'!E57:E59)</f>
        <v>0</v>
      </c>
      <c r="F30" s="194"/>
      <c r="G30" s="313">
        <v>2909.1666666666661</v>
      </c>
      <c r="H30" s="313"/>
      <c r="I30" s="313">
        <f t="shared" si="2"/>
        <v>34.374104841019772</v>
      </c>
      <c r="J30" s="336">
        <f t="shared" si="3"/>
        <v>0</v>
      </c>
      <c r="K30" s="33"/>
      <c r="L30" s="33"/>
    </row>
    <row r="31" spans="1:13" ht="13.5" customHeight="1">
      <c r="A31" s="203" t="s">
        <v>50</v>
      </c>
      <c r="B31" s="137" t="s">
        <v>3371</v>
      </c>
      <c r="C31" s="200"/>
      <c r="D31" s="313">
        <v>179</v>
      </c>
      <c r="E31" s="313">
        <f>SUM('ATR-A2.2'!E60:E60)</f>
        <v>0</v>
      </c>
      <c r="F31" s="198"/>
      <c r="G31" s="313">
        <v>6206.1666666666661</v>
      </c>
      <c r="H31" s="313"/>
      <c r="I31" s="313">
        <f t="shared" si="2"/>
        <v>480.70467545720658</v>
      </c>
      <c r="J31" s="336">
        <f t="shared" si="3"/>
        <v>0</v>
      </c>
      <c r="K31" s="33"/>
      <c r="L31" s="33"/>
    </row>
    <row r="32" spans="1:13" ht="13.5" customHeight="1">
      <c r="A32" s="203" t="s">
        <v>54</v>
      </c>
      <c r="B32" s="85" t="s">
        <v>3372</v>
      </c>
      <c r="C32" s="200"/>
      <c r="D32" s="313">
        <v>88</v>
      </c>
      <c r="E32" s="313">
        <f>SUM('ATR-A2.2'!E61:E61)</f>
        <v>0</v>
      </c>
      <c r="F32" s="198"/>
      <c r="G32" s="313">
        <v>6891.666666666667</v>
      </c>
      <c r="H32" s="313"/>
      <c r="I32" s="313">
        <f t="shared" si="2"/>
        <v>212.81741233373637</v>
      </c>
      <c r="J32" s="336">
        <f t="shared" si="3"/>
        <v>0</v>
      </c>
      <c r="K32" s="33"/>
      <c r="L32" s="33"/>
    </row>
    <row r="33" spans="1:12" ht="13.5" customHeight="1">
      <c r="A33" s="203" t="s">
        <v>55</v>
      </c>
      <c r="B33" s="137" t="s">
        <v>682</v>
      </c>
      <c r="C33" s="197"/>
      <c r="D33" s="313">
        <v>17</v>
      </c>
      <c r="E33" s="313">
        <f>SUM('ATR-A2.2'!E62:E62)</f>
        <v>0</v>
      </c>
      <c r="F33" s="206"/>
      <c r="G33" s="313">
        <v>8575</v>
      </c>
      <c r="H33" s="313"/>
      <c r="I33" s="313">
        <f t="shared" si="2"/>
        <v>33.04178814382896</v>
      </c>
      <c r="J33" s="336">
        <f t="shared" si="3"/>
        <v>0</v>
      </c>
      <c r="K33" s="33"/>
      <c r="L33" s="33"/>
    </row>
    <row r="34" spans="1:12" s="34" customFormat="1" ht="13.5" customHeight="1">
      <c r="A34" s="203" t="s">
        <v>683</v>
      </c>
      <c r="B34" s="137" t="s">
        <v>684</v>
      </c>
      <c r="C34" s="199"/>
      <c r="D34" s="313">
        <v>210</v>
      </c>
      <c r="E34" s="313">
        <f>SUM('ATR-A2.2'!E63:E65)</f>
        <v>0</v>
      </c>
      <c r="F34" s="194"/>
      <c r="G34" s="313">
        <v>11174</v>
      </c>
      <c r="H34" s="313"/>
      <c r="I34" s="313">
        <f t="shared" si="2"/>
        <v>313.22713441918739</v>
      </c>
      <c r="J34" s="336">
        <f t="shared" si="3"/>
        <v>0</v>
      </c>
      <c r="K34" s="33"/>
      <c r="L34" s="33"/>
    </row>
    <row r="35" spans="1:12" ht="13.5" customHeight="1">
      <c r="A35" s="203" t="s">
        <v>691</v>
      </c>
      <c r="B35" s="137" t="s">
        <v>3373</v>
      </c>
      <c r="C35" s="200"/>
      <c r="D35" s="313">
        <v>48</v>
      </c>
      <c r="E35" s="313">
        <f>SUM('ATR-A2.2'!E66:E66)</f>
        <v>0</v>
      </c>
      <c r="F35" s="198"/>
      <c r="G35" s="313">
        <v>1454.3333333333333</v>
      </c>
      <c r="H35" s="313"/>
      <c r="I35" s="313">
        <f t="shared" si="2"/>
        <v>550.08022003208805</v>
      </c>
      <c r="J35" s="336">
        <f t="shared" si="3"/>
        <v>0</v>
      </c>
      <c r="K35" s="33"/>
      <c r="L35" s="33"/>
    </row>
    <row r="36" spans="1:12" s="34" customFormat="1" ht="13.5" customHeight="1">
      <c r="A36" s="203" t="s">
        <v>700</v>
      </c>
      <c r="B36" s="137" t="s">
        <v>701</v>
      </c>
      <c r="C36" s="205"/>
      <c r="D36" s="313">
        <v>8</v>
      </c>
      <c r="E36" s="313">
        <f>SUM('ATR-A2.2'!E67:E70)</f>
        <v>0</v>
      </c>
      <c r="F36" s="194"/>
      <c r="G36" s="313">
        <v>1740.833333333333</v>
      </c>
      <c r="H36" s="313"/>
      <c r="I36" s="313">
        <f t="shared" si="2"/>
        <v>76.591670655816202</v>
      </c>
      <c r="J36" s="336">
        <f t="shared" si="3"/>
        <v>0</v>
      </c>
      <c r="K36" s="33"/>
      <c r="L36" s="33"/>
    </row>
    <row r="37" spans="1:12" ht="13.5" customHeight="1">
      <c r="A37" s="203" t="s">
        <v>706</v>
      </c>
      <c r="B37" s="85" t="s">
        <v>3374</v>
      </c>
      <c r="C37" s="200"/>
      <c r="D37" s="313">
        <v>5</v>
      </c>
      <c r="E37" s="313">
        <f>'ATR-A2.2'!E71</f>
        <v>0</v>
      </c>
      <c r="F37" s="198"/>
      <c r="G37" s="313">
        <v>2651.3333333333335</v>
      </c>
      <c r="H37" s="313"/>
      <c r="I37" s="313">
        <f>(D37*100000/G37)/6</f>
        <v>31.430726678400802</v>
      </c>
      <c r="J37" s="336">
        <f>(E37*100000/G37)/6</f>
        <v>0</v>
      </c>
      <c r="K37" s="33"/>
      <c r="L37" s="33"/>
    </row>
    <row r="38" spans="1:12" ht="13.5" customHeight="1">
      <c r="A38" s="203" t="s">
        <v>712</v>
      </c>
      <c r="B38" s="85" t="s">
        <v>713</v>
      </c>
      <c r="C38" s="200"/>
      <c r="D38" s="313">
        <v>0</v>
      </c>
      <c r="E38" s="313">
        <f>'ATR-A2.2'!E72</f>
        <v>0</v>
      </c>
      <c r="F38" s="198"/>
      <c r="G38" s="313">
        <v>2</v>
      </c>
      <c r="H38" s="313"/>
      <c r="I38" s="313">
        <v>0</v>
      </c>
      <c r="J38" s="336">
        <v>0</v>
      </c>
      <c r="K38" s="33"/>
      <c r="L38" s="33"/>
    </row>
    <row r="39" spans="1:12" s="11" customFormat="1" ht="15" customHeight="1">
      <c r="A39" s="174" t="s">
        <v>149</v>
      </c>
      <c r="B39" s="207" t="s">
        <v>714</v>
      </c>
      <c r="C39" s="66"/>
      <c r="D39" s="317"/>
      <c r="E39" s="193"/>
      <c r="F39" s="66"/>
      <c r="G39" s="198"/>
      <c r="H39" s="201"/>
      <c r="I39" s="313" t="s">
        <v>3375</v>
      </c>
      <c r="J39" s="313" t="s">
        <v>3375</v>
      </c>
    </row>
    <row r="40" spans="1:12" s="11" customFormat="1" ht="9" customHeight="1">
      <c r="A40" s="208"/>
      <c r="B40" s="209"/>
      <c r="C40" s="210"/>
      <c r="D40" s="210"/>
      <c r="E40" s="210"/>
      <c r="F40" s="210"/>
      <c r="G40" s="210"/>
      <c r="H40" s="15"/>
    </row>
    <row r="41" spans="1:12" ht="18" customHeight="1">
      <c r="A41" s="377" t="s">
        <v>3376</v>
      </c>
      <c r="B41" s="377"/>
      <c r="C41" s="377"/>
      <c r="D41" s="377"/>
      <c r="E41" s="377"/>
      <c r="F41" s="377"/>
      <c r="G41" s="377"/>
      <c r="H41" s="377"/>
      <c r="I41" s="377"/>
      <c r="J41" s="211"/>
      <c r="K41" s="141"/>
    </row>
    <row r="42" spans="1:12" ht="24.75" customHeight="1">
      <c r="A42" s="378" t="s">
        <v>3377</v>
      </c>
      <c r="B42" s="378"/>
      <c r="C42" s="378"/>
      <c r="D42" s="378"/>
      <c r="E42" s="378"/>
      <c r="F42" s="378"/>
      <c r="G42" s="378"/>
      <c r="H42" s="378"/>
      <c r="I42" s="378"/>
      <c r="J42" s="230"/>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opLeftCell="A7" workbookViewId="0">
      <selection activeCell="G15" sqref="G15"/>
    </sheetView>
  </sheetViews>
  <sheetFormatPr baseColWidth="10" defaultColWidth="8.42578125" defaultRowHeight="12.75"/>
  <cols>
    <col min="1" max="1" width="2.85546875" style="2" customWidth="1"/>
    <col min="2" max="2" width="55.5703125" style="213" customWidth="1"/>
    <col min="3" max="3" width="1.85546875" style="1" customWidth="1"/>
    <col min="4" max="4" width="15.140625" style="2" customWidth="1"/>
    <col min="5" max="5" width="12.85546875" style="2" customWidth="1"/>
    <col min="6" max="6" width="1.5703125" style="2" customWidth="1"/>
    <col min="7" max="7" width="18.5703125" style="2" customWidth="1"/>
    <col min="8" max="8" width="1.5703125" style="1" customWidth="1"/>
    <col min="9" max="10" width="12.85546875" style="2" customWidth="1"/>
    <col min="11" max="12" width="8.42578125" style="2"/>
    <col min="13" max="13" width="8.42578125" style="2" customWidth="1"/>
    <col min="14" max="14" width="14.28515625" style="2" customWidth="1"/>
    <col min="15" max="16384" width="8.42578125" style="2"/>
  </cols>
  <sheetData>
    <row r="1" spans="1:133" ht="15">
      <c r="A1" s="343" t="s">
        <v>33</v>
      </c>
      <c r="B1" s="365"/>
      <c r="C1" s="365"/>
      <c r="D1" s="365"/>
      <c r="E1" s="37"/>
      <c r="F1" s="37"/>
      <c r="G1" s="1"/>
      <c r="I1" s="1"/>
      <c r="J1" s="182"/>
    </row>
    <row r="2" spans="1:133" ht="5.25" customHeight="1">
      <c r="B2" s="3"/>
      <c r="D2" s="1"/>
      <c r="E2" s="1"/>
      <c r="F2" s="1"/>
      <c r="G2" s="1"/>
      <c r="I2" s="1"/>
      <c r="J2" s="1"/>
    </row>
    <row r="3" spans="1:133" s="67" customFormat="1" ht="15" customHeight="1">
      <c r="A3" s="42" t="s">
        <v>3470</v>
      </c>
      <c r="B3" s="42"/>
      <c r="C3" s="42"/>
      <c r="D3" s="42"/>
      <c r="E3" s="42"/>
      <c r="F3" s="42"/>
      <c r="G3" s="42"/>
      <c r="H3" s="42"/>
      <c r="I3" s="42"/>
      <c r="J3" s="42"/>
    </row>
    <row r="4" spans="1:133" s="67" customFormat="1" ht="15" customHeight="1">
      <c r="A4" s="43" t="s">
        <v>3471</v>
      </c>
      <c r="B4" s="43"/>
      <c r="C4" s="43"/>
      <c r="D4" s="68"/>
      <c r="E4" s="68"/>
      <c r="F4" s="68"/>
      <c r="G4" s="68"/>
      <c r="H4" s="68"/>
      <c r="I4" s="68"/>
      <c r="J4" s="68"/>
      <c r="K4" s="69"/>
    </row>
    <row r="5" spans="1:133" s="67" customFormat="1" ht="6" customHeight="1">
      <c r="B5" s="183"/>
      <c r="C5" s="184"/>
      <c r="D5" s="184"/>
      <c r="E5" s="184"/>
      <c r="F5" s="184"/>
      <c r="G5" s="184"/>
      <c r="H5" s="184"/>
      <c r="I5" s="184"/>
      <c r="J5" s="184"/>
      <c r="K5" s="69"/>
    </row>
    <row r="6" spans="1:133" s="187" customFormat="1" ht="30" customHeight="1" thickBot="1">
      <c r="A6" s="347" t="s">
        <v>3652</v>
      </c>
      <c r="B6" s="379"/>
      <c r="C6" s="379"/>
      <c r="D6" s="185"/>
      <c r="E6" s="186"/>
      <c r="H6" s="188"/>
      <c r="I6" s="188"/>
      <c r="J6" s="188"/>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188"/>
      <c r="BZ6" s="188"/>
      <c r="CA6" s="188"/>
      <c r="CB6" s="188"/>
      <c r="CC6" s="188"/>
      <c r="CD6" s="188"/>
      <c r="CE6" s="188"/>
      <c r="CF6" s="188"/>
      <c r="CG6" s="188"/>
      <c r="CH6" s="188"/>
      <c r="CI6" s="188"/>
      <c r="CJ6" s="188"/>
      <c r="CK6" s="188"/>
      <c r="CL6" s="188"/>
      <c r="CM6" s="188"/>
      <c r="CN6" s="188"/>
      <c r="CO6" s="188"/>
      <c r="CP6" s="188"/>
      <c r="CQ6" s="188"/>
      <c r="CR6" s="188"/>
      <c r="CS6" s="188"/>
      <c r="CT6" s="188"/>
      <c r="CU6" s="188"/>
      <c r="CV6" s="188"/>
      <c r="CW6" s="188"/>
      <c r="CX6" s="188"/>
      <c r="CY6" s="188"/>
      <c r="CZ6" s="188"/>
      <c r="DA6" s="188"/>
      <c r="DB6" s="188"/>
      <c r="DC6" s="188"/>
      <c r="DD6" s="188"/>
      <c r="DE6" s="188"/>
      <c r="DF6" s="188"/>
      <c r="DG6" s="188"/>
      <c r="DH6" s="188"/>
      <c r="DI6" s="188"/>
      <c r="DJ6" s="188"/>
      <c r="DK6" s="188"/>
      <c r="DL6" s="188"/>
      <c r="DM6" s="188"/>
      <c r="DN6" s="188"/>
      <c r="DO6" s="188"/>
      <c r="DP6" s="188"/>
      <c r="DQ6" s="188"/>
      <c r="DR6" s="188"/>
      <c r="DS6" s="188"/>
      <c r="DT6" s="188"/>
      <c r="DU6" s="188"/>
      <c r="DV6" s="188"/>
      <c r="DW6" s="188"/>
      <c r="DX6" s="188"/>
      <c r="DY6" s="188"/>
      <c r="DZ6" s="188"/>
      <c r="EA6" s="188"/>
      <c r="EB6" s="188"/>
      <c r="EC6" s="188"/>
    </row>
    <row r="7" spans="1:133" s="67" customFormat="1" ht="29.25" customHeight="1">
      <c r="B7" s="367"/>
      <c r="C7" s="46"/>
      <c r="D7" s="380" t="s">
        <v>3365</v>
      </c>
      <c r="E7" s="380"/>
      <c r="F7" s="46"/>
      <c r="G7" s="381" t="s">
        <v>3366</v>
      </c>
      <c r="H7" s="46"/>
      <c r="I7" s="383" t="s">
        <v>3367</v>
      </c>
      <c r="J7" s="383"/>
    </row>
    <row r="8" spans="1:133" s="67" customFormat="1" ht="21.95" customHeight="1">
      <c r="B8" s="367"/>
      <c r="C8" s="46"/>
      <c r="D8" s="189" t="s">
        <v>3361</v>
      </c>
      <c r="E8" s="189" t="s">
        <v>37</v>
      </c>
      <c r="F8" s="46"/>
      <c r="G8" s="382"/>
      <c r="H8" s="46"/>
      <c r="I8" s="189" t="s">
        <v>3361</v>
      </c>
      <c r="J8" s="189" t="s">
        <v>37</v>
      </c>
    </row>
    <row r="9" spans="1:133" s="34" customFormat="1" ht="26.25" customHeight="1">
      <c r="A9" s="190"/>
      <c r="B9" s="191" t="s">
        <v>38</v>
      </c>
      <c r="C9" s="192"/>
      <c r="D9" s="193">
        <f>'ATR-A2.3'!F9</f>
        <v>123</v>
      </c>
      <c r="E9" s="193">
        <f>'ATR-A2.3'!E9</f>
        <v>0</v>
      </c>
      <c r="F9" s="194"/>
      <c r="G9" s="313">
        <f>SUM(G12:G15)</f>
        <v>23698.833333333332</v>
      </c>
      <c r="H9" s="313"/>
      <c r="I9" s="313">
        <f>(D9*100000/G9)/6</f>
        <v>86.50214848832222</v>
      </c>
      <c r="J9" s="313">
        <f>(E9*100000/G9)/6</f>
        <v>0</v>
      </c>
      <c r="K9" s="33"/>
      <c r="L9" s="33"/>
      <c r="M9" s="33"/>
    </row>
    <row r="10" spans="1:133" ht="9" customHeight="1">
      <c r="A10" s="67"/>
      <c r="B10" s="191"/>
      <c r="C10" s="197"/>
      <c r="D10" s="193"/>
      <c r="E10" s="193"/>
      <c r="F10" s="194"/>
      <c r="G10" s="313"/>
      <c r="H10" s="313"/>
      <c r="I10" s="313"/>
      <c r="J10" s="313"/>
      <c r="K10" s="33"/>
      <c r="L10" s="6"/>
    </row>
    <row r="11" spans="1:133" s="34" customFormat="1" ht="13.5" customHeight="1">
      <c r="A11" s="190"/>
      <c r="B11" s="55" t="s">
        <v>9</v>
      </c>
      <c r="C11" s="199"/>
      <c r="D11" s="193"/>
      <c r="E11" s="193"/>
      <c r="F11" s="194"/>
      <c r="G11" s="313"/>
      <c r="H11" s="313"/>
      <c r="I11" s="313"/>
      <c r="J11" s="313"/>
      <c r="K11" s="33"/>
      <c r="L11" s="33"/>
    </row>
    <row r="12" spans="1:133" ht="13.5" customHeight="1">
      <c r="A12" s="67"/>
      <c r="B12" s="57" t="s">
        <v>5</v>
      </c>
      <c r="C12" s="200"/>
      <c r="D12" s="247">
        <f>'ATR-A2.3'!F12</f>
        <v>22</v>
      </c>
      <c r="E12" s="247">
        <f>'ATR-A2.3'!E12</f>
        <v>0</v>
      </c>
      <c r="F12" s="198"/>
      <c r="G12" s="313">
        <f>G18</f>
        <v>2820</v>
      </c>
      <c r="H12" s="313"/>
      <c r="I12" s="313">
        <f>(D12*100000/G12)/6</f>
        <v>130.02364066193854</v>
      </c>
      <c r="J12" s="313">
        <f>(E12*100000/G12)/6</f>
        <v>0</v>
      </c>
      <c r="K12" s="33"/>
      <c r="L12" s="33"/>
    </row>
    <row r="13" spans="1:133" ht="13.5" customHeight="1">
      <c r="A13" s="67"/>
      <c r="B13" s="57" t="s">
        <v>6</v>
      </c>
      <c r="C13" s="200"/>
      <c r="D13" s="247">
        <f>'ATR-A2.3'!F13</f>
        <v>10</v>
      </c>
      <c r="E13" s="247">
        <f>'ATR-A2.3'!E13</f>
        <v>0</v>
      </c>
      <c r="F13" s="198"/>
      <c r="G13" s="313">
        <f>SUM(G19:G22)</f>
        <v>2062.333333333333</v>
      </c>
      <c r="H13" s="313"/>
      <c r="I13" s="313">
        <f t="shared" ref="I13:I15" si="0">(D13*100000/G13)/6</f>
        <v>80.814611281719749</v>
      </c>
      <c r="J13" s="313">
        <f t="shared" ref="J13:J15" si="1">(E13*100000/G13)/6</f>
        <v>0</v>
      </c>
      <c r="K13" s="33"/>
      <c r="L13" s="33"/>
    </row>
    <row r="14" spans="1:133" ht="13.5" customHeight="1">
      <c r="A14" s="67"/>
      <c r="B14" s="57" t="s">
        <v>44</v>
      </c>
      <c r="C14" s="200"/>
      <c r="D14" s="247">
        <f>'ATR-A2.3'!F14</f>
        <v>39</v>
      </c>
      <c r="E14" s="247">
        <f>'ATR-A2.3'!E14</f>
        <v>0</v>
      </c>
      <c r="F14" s="198"/>
      <c r="G14" s="313">
        <f>G23</f>
        <v>3056</v>
      </c>
      <c r="H14" s="313"/>
      <c r="I14" s="313">
        <f t="shared" si="0"/>
        <v>212.69633507853405</v>
      </c>
      <c r="J14" s="313">
        <f t="shared" si="1"/>
        <v>0</v>
      </c>
      <c r="K14" s="33"/>
      <c r="L14" s="33"/>
    </row>
    <row r="15" spans="1:133" ht="13.5" customHeight="1">
      <c r="A15" s="67"/>
      <c r="B15" s="57" t="s">
        <v>7</v>
      </c>
      <c r="C15" s="200"/>
      <c r="D15" s="247">
        <f>'ATR-A2.3'!F15</f>
        <v>52</v>
      </c>
      <c r="E15" s="247">
        <f>'ATR-A2.3'!E15</f>
        <v>0</v>
      </c>
      <c r="F15" s="198"/>
      <c r="G15" s="313">
        <f>SUM(G24:G38)</f>
        <v>15760.499999999998</v>
      </c>
      <c r="H15" s="313"/>
      <c r="I15" s="313">
        <f t="shared" si="0"/>
        <v>54.989795163013021</v>
      </c>
      <c r="J15" s="313">
        <f t="shared" si="1"/>
        <v>0</v>
      </c>
      <c r="K15" s="33"/>
      <c r="L15" s="33"/>
      <c r="N15" s="6"/>
    </row>
    <row r="16" spans="1:133" ht="9" customHeight="1">
      <c r="A16" s="67"/>
      <c r="B16" s="202"/>
      <c r="C16" s="200"/>
      <c r="D16" s="247"/>
      <c r="E16" s="247"/>
      <c r="F16" s="198"/>
      <c r="G16" s="313"/>
      <c r="H16" s="313"/>
      <c r="I16" s="313"/>
      <c r="J16" s="313"/>
      <c r="K16" s="33"/>
      <c r="L16" s="33"/>
    </row>
    <row r="17" spans="1:13" ht="13.5" customHeight="1">
      <c r="A17" s="67"/>
      <c r="B17" s="55" t="s">
        <v>3368</v>
      </c>
      <c r="C17" s="200"/>
      <c r="D17" s="247"/>
      <c r="E17" s="247"/>
      <c r="F17" s="198"/>
      <c r="G17" s="313"/>
      <c r="H17" s="313"/>
      <c r="I17" s="313"/>
      <c r="J17" s="313"/>
      <c r="K17" s="33"/>
      <c r="L17" s="33"/>
    </row>
    <row r="18" spans="1:13" ht="13.5" customHeight="1">
      <c r="A18" s="203" t="s">
        <v>39</v>
      </c>
      <c r="B18" s="137" t="s">
        <v>573</v>
      </c>
      <c r="C18" s="200"/>
      <c r="D18" s="313">
        <f>SUM('ATR-A2.3'!F18)</f>
        <v>22</v>
      </c>
      <c r="E18" s="313">
        <f>SUM('ATR-A2.3'!E18:E20)</f>
        <v>0</v>
      </c>
      <c r="F18" s="198"/>
      <c r="G18" s="313">
        <v>2820</v>
      </c>
      <c r="H18" s="313"/>
      <c r="I18" s="313">
        <f>(D18*100000/G18)/6</f>
        <v>130.02364066193854</v>
      </c>
      <c r="J18" s="313">
        <f>(E18*100000/G18)/6</f>
        <v>0</v>
      </c>
      <c r="K18" s="33"/>
      <c r="L18" s="33"/>
      <c r="M18" s="204"/>
    </row>
    <row r="19" spans="1:13" ht="13.5" customHeight="1">
      <c r="A19" s="203" t="s">
        <v>40</v>
      </c>
      <c r="B19" s="137" t="s">
        <v>580</v>
      </c>
      <c r="C19" s="200"/>
      <c r="D19" s="313">
        <v>0</v>
      </c>
      <c r="E19" s="313">
        <f>SUM('ATR-A2.3'!E21)</f>
        <v>0</v>
      </c>
      <c r="F19" s="198"/>
      <c r="G19" s="313">
        <v>13</v>
      </c>
      <c r="H19" s="313"/>
      <c r="I19" s="313">
        <f t="shared" ref="I19:I37" si="2">(D19*100000/G19)/6</f>
        <v>0</v>
      </c>
      <c r="J19" s="313">
        <f t="shared" ref="J19:J37" si="3">(E19*100000/G19)/6</f>
        <v>0</v>
      </c>
      <c r="K19" s="33"/>
      <c r="L19" s="33"/>
      <c r="M19" s="204"/>
    </row>
    <row r="20" spans="1:13" ht="13.5" customHeight="1">
      <c r="A20" s="203" t="s">
        <v>41</v>
      </c>
      <c r="B20" s="137" t="s">
        <v>589</v>
      </c>
      <c r="C20" s="200"/>
      <c r="D20" s="313">
        <v>10</v>
      </c>
      <c r="E20" s="313">
        <f>SUM('ATR-A2.3'!E22:E39)</f>
        <v>0</v>
      </c>
      <c r="F20" s="198"/>
      <c r="G20" s="313">
        <v>2018.8333333333333</v>
      </c>
      <c r="H20" s="313"/>
      <c r="I20" s="313">
        <f t="shared" si="2"/>
        <v>82.555931643688595</v>
      </c>
      <c r="J20" s="313">
        <f t="shared" si="3"/>
        <v>0</v>
      </c>
      <c r="K20" s="33"/>
      <c r="L20" s="33"/>
    </row>
    <row r="21" spans="1:13" s="34" customFormat="1" ht="13.5" customHeight="1">
      <c r="A21" s="203" t="s">
        <v>622</v>
      </c>
      <c r="B21" s="85" t="s">
        <v>623</v>
      </c>
      <c r="C21" s="205"/>
      <c r="D21" s="314">
        <v>0</v>
      </c>
      <c r="E21" s="314"/>
      <c r="F21" s="194"/>
      <c r="G21" s="313">
        <v>8</v>
      </c>
      <c r="H21" s="313"/>
      <c r="I21" s="313">
        <f t="shared" si="2"/>
        <v>0</v>
      </c>
      <c r="J21" s="313">
        <f t="shared" si="3"/>
        <v>0</v>
      </c>
      <c r="K21" s="33"/>
      <c r="L21" s="33"/>
    </row>
    <row r="22" spans="1:13" ht="13.5" customHeight="1">
      <c r="A22" s="203" t="s">
        <v>42</v>
      </c>
      <c r="B22" s="137" t="s">
        <v>3369</v>
      </c>
      <c r="C22" s="200"/>
      <c r="D22" s="313">
        <v>0</v>
      </c>
      <c r="E22" s="313">
        <f>SUM('ATR-A2.3'!E40:E41)</f>
        <v>0</v>
      </c>
      <c r="F22" s="198"/>
      <c r="G22" s="313">
        <v>22.5</v>
      </c>
      <c r="H22" s="313"/>
      <c r="I22" s="313">
        <f t="shared" si="2"/>
        <v>0</v>
      </c>
      <c r="J22" s="313">
        <f t="shared" si="3"/>
        <v>0</v>
      </c>
      <c r="K22" s="33"/>
      <c r="L22" s="33"/>
    </row>
    <row r="23" spans="1:13" ht="13.5" customHeight="1">
      <c r="A23" s="203" t="s">
        <v>43</v>
      </c>
      <c r="B23" s="137" t="s">
        <v>44</v>
      </c>
      <c r="C23" s="200"/>
      <c r="D23" s="313">
        <v>39</v>
      </c>
      <c r="E23" s="313">
        <f>SUM('ATR-A2.3'!E43:E45)</f>
        <v>0</v>
      </c>
      <c r="F23" s="198"/>
      <c r="G23" s="313">
        <v>3056</v>
      </c>
      <c r="H23" s="313"/>
      <c r="I23" s="313">
        <f t="shared" si="2"/>
        <v>212.69633507853405</v>
      </c>
      <c r="J23" s="313">
        <f t="shared" si="3"/>
        <v>0</v>
      </c>
      <c r="K23" s="33"/>
      <c r="L23" s="33"/>
    </row>
    <row r="24" spans="1:13" ht="13.5" customHeight="1">
      <c r="A24" s="203" t="s">
        <v>42</v>
      </c>
      <c r="B24" s="85" t="s">
        <v>3370</v>
      </c>
      <c r="C24" s="200"/>
      <c r="D24" s="313">
        <v>26</v>
      </c>
      <c r="E24" s="313">
        <f>SUM('ATR-A2.3'!E46:E48)</f>
        <v>0</v>
      </c>
      <c r="F24" s="198"/>
      <c r="G24" s="313">
        <v>5507.1666666666661</v>
      </c>
      <c r="H24" s="313"/>
      <c r="I24" s="313">
        <f t="shared" si="2"/>
        <v>78.685349393214906</v>
      </c>
      <c r="J24" s="313">
        <f t="shared" si="3"/>
        <v>0</v>
      </c>
      <c r="K24" s="33"/>
      <c r="L24" s="33"/>
    </row>
    <row r="25" spans="1:13" ht="13.5" customHeight="1">
      <c r="A25" s="203" t="s">
        <v>45</v>
      </c>
      <c r="B25" s="137" t="s">
        <v>639</v>
      </c>
      <c r="C25" s="200"/>
      <c r="D25" s="313">
        <v>3</v>
      </c>
      <c r="E25" s="313">
        <f>SUM('ATR-A2.3'!E49:E51)</f>
        <v>0</v>
      </c>
      <c r="F25" s="206"/>
      <c r="G25" s="313">
        <v>1039.8333333333333</v>
      </c>
      <c r="H25" s="313"/>
      <c r="I25" s="313">
        <f t="shared" si="2"/>
        <v>48.08462894694663</v>
      </c>
      <c r="J25" s="313">
        <f t="shared" si="3"/>
        <v>0</v>
      </c>
      <c r="K25" s="33"/>
      <c r="L25" s="33"/>
    </row>
    <row r="26" spans="1:13" s="34" customFormat="1" ht="13.5" customHeight="1">
      <c r="A26" s="203" t="s">
        <v>46</v>
      </c>
      <c r="B26" s="137" t="s">
        <v>646</v>
      </c>
      <c r="C26" s="205"/>
      <c r="D26" s="313">
        <v>12</v>
      </c>
      <c r="E26" s="313">
        <f>SUM('ATR-A2.3'!E52:E53)</f>
        <v>0</v>
      </c>
      <c r="F26" s="194"/>
      <c r="G26" s="313">
        <v>2493.833333333333</v>
      </c>
      <c r="H26" s="313"/>
      <c r="I26" s="313">
        <f t="shared" si="2"/>
        <v>80.197821292521567</v>
      </c>
      <c r="J26" s="313">
        <f t="shared" si="3"/>
        <v>0</v>
      </c>
      <c r="K26" s="33"/>
      <c r="L26" s="33"/>
    </row>
    <row r="27" spans="1:13" ht="13.5" customHeight="1">
      <c r="A27" s="203" t="s">
        <v>47</v>
      </c>
      <c r="B27" s="137" t="s">
        <v>650</v>
      </c>
      <c r="C27" s="200"/>
      <c r="D27" s="313">
        <v>0</v>
      </c>
      <c r="E27" s="313">
        <v>0</v>
      </c>
      <c r="F27" s="198"/>
      <c r="G27" s="313">
        <v>291.5</v>
      </c>
      <c r="H27" s="313"/>
      <c r="I27" s="313">
        <f t="shared" si="2"/>
        <v>0</v>
      </c>
      <c r="J27" s="313">
        <f t="shared" si="3"/>
        <v>0</v>
      </c>
      <c r="K27" s="33"/>
      <c r="L27" s="33"/>
    </row>
    <row r="28" spans="1:13" s="34" customFormat="1" ht="13.5" customHeight="1">
      <c r="A28" s="203" t="s">
        <v>48</v>
      </c>
      <c r="B28" s="137" t="s">
        <v>658</v>
      </c>
      <c r="C28" s="192"/>
      <c r="D28" s="313">
        <f>SUM('ATR-A2.3'!F54:F55)</f>
        <v>0</v>
      </c>
      <c r="E28" s="313">
        <f>SUM('ATR-A2.3'!E54:E55)</f>
        <v>0</v>
      </c>
      <c r="F28" s="194"/>
      <c r="G28" s="313">
        <v>423.16666666666669</v>
      </c>
      <c r="H28" s="313"/>
      <c r="I28" s="313">
        <f t="shared" si="2"/>
        <v>0</v>
      </c>
      <c r="J28" s="313">
        <f t="shared" si="3"/>
        <v>0</v>
      </c>
      <c r="K28" s="33"/>
      <c r="L28" s="33"/>
    </row>
    <row r="29" spans="1:13" ht="13.5" customHeight="1">
      <c r="A29" s="203" t="s">
        <v>53</v>
      </c>
      <c r="B29" s="137" t="s">
        <v>663</v>
      </c>
      <c r="C29" s="200"/>
      <c r="D29" s="313">
        <f>SUM('ATR-A2.3'!F56:F56)</f>
        <v>0</v>
      </c>
      <c r="E29" s="313">
        <f>SUM('ATR-A2.3'!E56:E56)</f>
        <v>0</v>
      </c>
      <c r="F29" s="198"/>
      <c r="G29" s="313">
        <v>183</v>
      </c>
      <c r="H29" s="313"/>
      <c r="I29" s="313">
        <f t="shared" si="2"/>
        <v>0</v>
      </c>
      <c r="J29" s="313">
        <f t="shared" si="3"/>
        <v>0</v>
      </c>
      <c r="K29" s="33"/>
      <c r="L29" s="33"/>
    </row>
    <row r="30" spans="1:13" s="34" customFormat="1" ht="13.5" customHeight="1">
      <c r="A30" s="203" t="s">
        <v>49</v>
      </c>
      <c r="B30" s="137" t="s">
        <v>664</v>
      </c>
      <c r="C30" s="199"/>
      <c r="D30" s="313">
        <f>SUM('ATR-A2.3'!F57:F59)</f>
        <v>0</v>
      </c>
      <c r="E30" s="313">
        <f>SUM('ATR-A2.3'!E57:E59)</f>
        <v>0</v>
      </c>
      <c r="F30" s="194"/>
      <c r="G30" s="313">
        <v>1920.8333333333333</v>
      </c>
      <c r="H30" s="313"/>
      <c r="I30" s="313">
        <f t="shared" si="2"/>
        <v>0</v>
      </c>
      <c r="J30" s="313">
        <f t="shared" si="3"/>
        <v>0</v>
      </c>
      <c r="K30" s="33"/>
      <c r="L30" s="33"/>
    </row>
    <row r="31" spans="1:13" ht="13.5" customHeight="1">
      <c r="A31" s="203" t="s">
        <v>50</v>
      </c>
      <c r="B31" s="137" t="s">
        <v>3371</v>
      </c>
      <c r="C31" s="200"/>
      <c r="D31" s="313">
        <v>7</v>
      </c>
      <c r="E31" s="313">
        <f>SUM('ATR-A2.3'!E60:E60)</f>
        <v>0</v>
      </c>
      <c r="F31" s="198"/>
      <c r="G31" s="313">
        <v>723.5</v>
      </c>
      <c r="H31" s="313"/>
      <c r="I31" s="313">
        <f t="shared" si="2"/>
        <v>161.25316747293252</v>
      </c>
      <c r="J31" s="313">
        <f t="shared" si="3"/>
        <v>0</v>
      </c>
      <c r="K31" s="33"/>
      <c r="L31" s="33"/>
    </row>
    <row r="32" spans="1:13" ht="13.5" customHeight="1">
      <c r="A32" s="203" t="s">
        <v>54</v>
      </c>
      <c r="B32" s="85" t="s">
        <v>3372</v>
      </c>
      <c r="C32" s="200"/>
      <c r="D32" s="313">
        <f>SUM('ATR-A2.3'!F61:F61)</f>
        <v>0</v>
      </c>
      <c r="E32" s="313">
        <f>SUM('ATR-A2.3'!E61:E61)</f>
        <v>0</v>
      </c>
      <c r="F32" s="198"/>
      <c r="G32" s="313">
        <v>6.833333333333333</v>
      </c>
      <c r="H32" s="313"/>
      <c r="I32" s="313">
        <f t="shared" si="2"/>
        <v>0</v>
      </c>
      <c r="J32" s="313">
        <f t="shared" si="3"/>
        <v>0</v>
      </c>
      <c r="K32" s="33"/>
      <c r="L32" s="33"/>
    </row>
    <row r="33" spans="1:12" ht="13.5" customHeight="1">
      <c r="A33" s="203" t="s">
        <v>55</v>
      </c>
      <c r="B33" s="137" t="s">
        <v>682</v>
      </c>
      <c r="C33" s="197"/>
      <c r="D33" s="313">
        <v>1</v>
      </c>
      <c r="E33" s="313">
        <f>SUM('ATR-A2.3'!E62:E62)</f>
        <v>0</v>
      </c>
      <c r="F33" s="206"/>
      <c r="G33" s="313">
        <v>685.16666666666663</v>
      </c>
      <c r="H33" s="313"/>
      <c r="I33" s="313">
        <f t="shared" si="2"/>
        <v>24.324981756263682</v>
      </c>
      <c r="J33" s="313">
        <f t="shared" si="3"/>
        <v>0</v>
      </c>
      <c r="K33" s="33"/>
      <c r="L33" s="33"/>
    </row>
    <row r="34" spans="1:12" s="34" customFormat="1" ht="13.5" customHeight="1">
      <c r="A34" s="203" t="s">
        <v>683</v>
      </c>
      <c r="B34" s="137" t="s">
        <v>684</v>
      </c>
      <c r="C34" s="199"/>
      <c r="D34" s="313">
        <v>1</v>
      </c>
      <c r="E34" s="313">
        <f>SUM('ATR-A2.3'!E63:E65)</f>
        <v>0</v>
      </c>
      <c r="F34" s="194"/>
      <c r="G34" s="313">
        <v>642.66666666666674</v>
      </c>
      <c r="H34" s="313"/>
      <c r="I34" s="313">
        <f t="shared" si="2"/>
        <v>25.933609958506221</v>
      </c>
      <c r="J34" s="313">
        <f t="shared" si="3"/>
        <v>0</v>
      </c>
      <c r="K34" s="33"/>
      <c r="L34" s="33"/>
    </row>
    <row r="35" spans="1:12" ht="13.5" customHeight="1">
      <c r="A35" s="203" t="s">
        <v>691</v>
      </c>
      <c r="B35" s="137" t="s">
        <v>3373</v>
      </c>
      <c r="C35" s="200"/>
      <c r="D35" s="313">
        <v>1</v>
      </c>
      <c r="E35" s="313">
        <f>SUM('ATR-A2.3'!E66:E66)</f>
        <v>0</v>
      </c>
      <c r="F35" s="198"/>
      <c r="G35" s="313">
        <v>460</v>
      </c>
      <c r="H35" s="313"/>
      <c r="I35" s="313">
        <f t="shared" si="2"/>
        <v>36.231884057971016</v>
      </c>
      <c r="J35" s="313">
        <f t="shared" si="3"/>
        <v>0</v>
      </c>
      <c r="K35" s="33"/>
      <c r="L35" s="33"/>
    </row>
    <row r="36" spans="1:12" s="34" customFormat="1" ht="13.5" customHeight="1">
      <c r="A36" s="203" t="s">
        <v>700</v>
      </c>
      <c r="B36" s="137" t="s">
        <v>701</v>
      </c>
      <c r="C36" s="205"/>
      <c r="D36" s="313">
        <v>1</v>
      </c>
      <c r="E36" s="313">
        <f>SUM('ATR-A2.3'!E67:E70)</f>
        <v>0</v>
      </c>
      <c r="F36" s="194"/>
      <c r="G36" s="313">
        <v>1378.8333333333335</v>
      </c>
      <c r="H36" s="313"/>
      <c r="I36" s="313">
        <f t="shared" si="2"/>
        <v>12.087513598452796</v>
      </c>
      <c r="J36" s="313">
        <f t="shared" si="3"/>
        <v>0</v>
      </c>
      <c r="K36" s="33"/>
      <c r="L36" s="33"/>
    </row>
    <row r="37" spans="1:12" ht="13.5" customHeight="1">
      <c r="A37" s="203" t="s">
        <v>706</v>
      </c>
      <c r="B37" s="85" t="s">
        <v>3374</v>
      </c>
      <c r="C37" s="200"/>
      <c r="D37" s="313">
        <f>'ATR-A2.3'!F71</f>
        <v>0</v>
      </c>
      <c r="E37" s="313">
        <f>'ATR-A2.3'!E71</f>
        <v>0</v>
      </c>
      <c r="F37" s="198"/>
      <c r="G37" s="313">
        <v>0.16666666666666666</v>
      </c>
      <c r="H37" s="313"/>
      <c r="I37" s="313">
        <f t="shared" si="2"/>
        <v>0</v>
      </c>
      <c r="J37" s="313">
        <f t="shared" si="3"/>
        <v>0</v>
      </c>
      <c r="K37" s="33"/>
      <c r="L37" s="33"/>
    </row>
    <row r="38" spans="1:12" ht="13.5" customHeight="1">
      <c r="A38" s="203" t="s">
        <v>712</v>
      </c>
      <c r="B38" s="85" t="s">
        <v>713</v>
      </c>
      <c r="C38" s="200"/>
      <c r="D38" s="313">
        <f>'ATR-A2.3'!F72</f>
        <v>0</v>
      </c>
      <c r="E38" s="313">
        <f>'ATR-A2.3'!E72</f>
        <v>0</v>
      </c>
      <c r="F38" s="198"/>
      <c r="G38" s="313">
        <v>4</v>
      </c>
      <c r="H38" s="313"/>
      <c r="I38" s="313">
        <v>0</v>
      </c>
      <c r="J38" s="313">
        <v>0</v>
      </c>
      <c r="K38" s="33"/>
      <c r="L38" s="33"/>
    </row>
    <row r="39" spans="1:12" s="11" customFormat="1" ht="15" customHeight="1">
      <c r="A39" s="174" t="s">
        <v>149</v>
      </c>
      <c r="B39" s="207" t="s">
        <v>714</v>
      </c>
      <c r="C39" s="66"/>
      <c r="D39" s="66"/>
      <c r="E39" s="193"/>
      <c r="F39" s="66"/>
      <c r="G39" s="198"/>
      <c r="H39" s="201"/>
      <c r="I39" s="196" t="s">
        <v>3375</v>
      </c>
      <c r="J39" s="198" t="s">
        <v>3375</v>
      </c>
    </row>
    <row r="40" spans="1:12" s="11" customFormat="1" ht="9" customHeight="1">
      <c r="A40" s="208"/>
      <c r="B40" s="209"/>
      <c r="C40" s="210"/>
      <c r="D40" s="210"/>
      <c r="E40" s="210"/>
      <c r="F40" s="210"/>
      <c r="G40" s="210"/>
      <c r="H40" s="15"/>
    </row>
    <row r="41" spans="1:12" ht="18" customHeight="1">
      <c r="A41" s="377" t="s">
        <v>3501</v>
      </c>
      <c r="B41" s="377"/>
      <c r="C41" s="377"/>
      <c r="D41" s="377"/>
      <c r="E41" s="377"/>
      <c r="F41" s="377"/>
      <c r="G41" s="377"/>
      <c r="H41" s="377"/>
      <c r="I41" s="377"/>
      <c r="J41" s="211"/>
      <c r="K41" s="141"/>
    </row>
    <row r="42" spans="1:12" ht="24.75" customHeight="1">
      <c r="A42" s="378" t="s">
        <v>3502</v>
      </c>
      <c r="B42" s="378"/>
      <c r="C42" s="378"/>
      <c r="D42" s="378"/>
      <c r="E42" s="378"/>
      <c r="F42" s="378"/>
      <c r="G42" s="378"/>
      <c r="H42" s="378"/>
      <c r="I42" s="378"/>
      <c r="J42" s="230"/>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K5" sqref="K5"/>
    </sheetView>
  </sheetViews>
  <sheetFormatPr baseColWidth="10" defaultColWidth="11.42578125" defaultRowHeight="15"/>
  <cols>
    <col min="1" max="16384" width="11.42578125" style="220"/>
  </cols>
  <sheetData>
    <row r="1" spans="1:9" ht="12.75" customHeight="1">
      <c r="A1" s="384" t="s">
        <v>33</v>
      </c>
      <c r="B1" s="384"/>
      <c r="C1" s="384"/>
      <c r="D1" s="384"/>
      <c r="E1" s="384"/>
      <c r="F1" s="384"/>
      <c r="G1" s="384"/>
      <c r="H1" s="384"/>
      <c r="I1" s="384"/>
    </row>
    <row r="3" spans="1:9" ht="12.75" customHeight="1">
      <c r="A3" s="384" t="s">
        <v>3660</v>
      </c>
      <c r="B3" s="384"/>
      <c r="C3" s="384"/>
      <c r="D3" s="384"/>
      <c r="E3" s="384"/>
      <c r="F3" s="384"/>
      <c r="G3" s="384"/>
      <c r="H3" s="384"/>
      <c r="I3" s="384"/>
    </row>
    <row r="5" spans="1:9" ht="151.9" customHeight="1">
      <c r="A5" s="385" t="s">
        <v>3661</v>
      </c>
      <c r="B5" s="386"/>
      <c r="C5" s="386"/>
      <c r="D5" s="386"/>
      <c r="E5" s="386"/>
      <c r="F5" s="386"/>
      <c r="G5" s="386"/>
      <c r="H5" s="386"/>
      <c r="I5" s="386"/>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2.75"/>
  <cols>
    <col min="1" max="1" width="7" style="101" customWidth="1"/>
    <col min="2" max="2" width="69.28515625" customWidth="1"/>
  </cols>
  <sheetData>
    <row r="1" spans="1:2" ht="20.100000000000001" customHeight="1">
      <c r="A1" s="387" t="s">
        <v>196</v>
      </c>
      <c r="B1" s="387"/>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88" t="s">
        <v>275</v>
      </c>
      <c r="B65" s="388"/>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87" t="s">
        <v>314</v>
      </c>
      <c r="B102" s="387"/>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87" t="s">
        <v>361</v>
      </c>
      <c r="B143" s="387"/>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87" t="s">
        <v>420</v>
      </c>
      <c r="B196" s="387"/>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89" t="s">
        <v>473</v>
      </c>
      <c r="B247" s="389"/>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87" t="s">
        <v>520</v>
      </c>
      <c r="B289" s="387"/>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2.75"/>
  <cols>
    <col min="1" max="1" width="21" customWidth="1"/>
    <col min="2" max="2" width="12.5703125" customWidth="1"/>
    <col min="3" max="3" width="39.85546875" customWidth="1"/>
    <col min="4" max="4" width="13.85546875" customWidth="1"/>
    <col min="5" max="5" width="43.85546875" customWidth="1"/>
    <col min="6" max="6" width="11.425781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2578125" defaultRowHeight="14.25"/>
  <cols>
    <col min="1" max="1" width="11.42578125" style="112"/>
    <col min="2" max="16384" width="11.425781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2578125" defaultRowHeight="12.75"/>
  <cols>
    <col min="1" max="1" width="3.5703125" style="11" customWidth="1"/>
    <col min="2" max="2" width="7.85546875" style="11" customWidth="1"/>
    <col min="3" max="3" width="3" style="11" customWidth="1"/>
    <col min="4" max="4" width="20" style="11" customWidth="1"/>
    <col min="5" max="9" width="11.42578125" style="11"/>
    <col min="10" max="10" width="16" style="11" customWidth="1"/>
    <col min="11" max="16384" width="11.42578125" style="11"/>
  </cols>
  <sheetData>
    <row r="1" spans="1:10" ht="15.75" customHeight="1">
      <c r="A1" s="343" t="s">
        <v>33</v>
      </c>
      <c r="B1" s="390"/>
      <c r="C1" s="390"/>
      <c r="D1" s="390"/>
      <c r="E1" s="390"/>
      <c r="I1" s="182"/>
    </row>
    <row r="2" spans="1:10" ht="56.25" customHeight="1"/>
    <row r="3" spans="1:10" ht="17.25" customHeight="1">
      <c r="A3" s="391" t="s">
        <v>1648</v>
      </c>
      <c r="B3" s="392"/>
      <c r="C3" s="392"/>
      <c r="D3" s="392"/>
      <c r="E3" s="392"/>
      <c r="F3" s="392"/>
      <c r="G3" s="392"/>
      <c r="H3" s="392"/>
      <c r="I3" s="392"/>
    </row>
    <row r="5" spans="1:10" ht="18.75" customHeight="1">
      <c r="A5" s="393" t="s">
        <v>1649</v>
      </c>
      <c r="B5" s="392"/>
      <c r="C5" s="392"/>
      <c r="D5" s="392"/>
      <c r="E5" s="392"/>
      <c r="F5" s="392"/>
      <c r="G5" s="392"/>
      <c r="H5" s="392"/>
      <c r="I5" s="392"/>
    </row>
    <row r="6" spans="1:10" ht="54" customHeight="1">
      <c r="A6" s="394" t="s">
        <v>3473</v>
      </c>
      <c r="B6" s="395"/>
      <c r="C6" s="395"/>
      <c r="D6" s="395"/>
      <c r="E6" s="395"/>
      <c r="F6" s="395"/>
      <c r="G6" s="395"/>
      <c r="H6" s="395"/>
      <c r="I6" s="395"/>
    </row>
    <row r="7" spans="1:10" ht="59.25" customHeight="1">
      <c r="A7" s="396" t="s">
        <v>3474</v>
      </c>
      <c r="B7" s="395"/>
      <c r="C7" s="395"/>
      <c r="D7" s="395"/>
      <c r="E7" s="395"/>
      <c r="F7" s="395"/>
      <c r="G7" s="395"/>
      <c r="H7" s="395"/>
      <c r="I7" s="395"/>
    </row>
    <row r="8" spans="1:10" ht="18.75" customHeight="1">
      <c r="A8" s="393" t="s">
        <v>1650</v>
      </c>
      <c r="B8" s="392"/>
      <c r="C8" s="392"/>
      <c r="D8" s="392"/>
      <c r="E8" s="392"/>
      <c r="F8" s="392"/>
      <c r="G8" s="392"/>
      <c r="H8" s="392"/>
      <c r="I8" s="392"/>
    </row>
    <row r="9" spans="1:10" ht="61.5" customHeight="1">
      <c r="A9" s="394" t="s">
        <v>1651</v>
      </c>
      <c r="B9" s="395"/>
      <c r="C9" s="395"/>
      <c r="D9" s="395"/>
      <c r="E9" s="395"/>
      <c r="F9" s="395"/>
      <c r="G9" s="395"/>
      <c r="H9" s="395"/>
      <c r="I9" s="395"/>
    </row>
    <row r="10" spans="1:10" ht="48.75" customHeight="1">
      <c r="A10" s="394" t="s">
        <v>3475</v>
      </c>
      <c r="B10" s="395"/>
      <c r="C10" s="395"/>
      <c r="D10" s="395"/>
      <c r="E10" s="395"/>
      <c r="F10" s="395"/>
      <c r="G10" s="395"/>
      <c r="H10" s="395"/>
      <c r="I10" s="395"/>
    </row>
    <row r="11" spans="1:10" ht="46.5" customHeight="1">
      <c r="A11" s="394" t="s">
        <v>1652</v>
      </c>
      <c r="B11" s="395"/>
      <c r="C11" s="395"/>
      <c r="D11" s="395"/>
      <c r="E11" s="395"/>
      <c r="F11" s="395"/>
      <c r="G11" s="395"/>
      <c r="H11" s="395"/>
      <c r="I11" s="395"/>
    </row>
    <row r="12" spans="1:10" ht="18" customHeight="1">
      <c r="A12" s="397" t="s">
        <v>1653</v>
      </c>
      <c r="B12" s="395"/>
      <c r="C12" s="395"/>
      <c r="D12" s="395"/>
      <c r="E12" s="395"/>
      <c r="F12" s="395"/>
      <c r="G12" s="395"/>
      <c r="H12" s="395"/>
      <c r="I12" s="395"/>
    </row>
    <row r="13" spans="1:10" ht="219.75" customHeight="1">
      <c r="B13" s="398" t="s">
        <v>3476</v>
      </c>
      <c r="C13" s="397"/>
      <c r="D13" s="397"/>
      <c r="E13" s="397"/>
      <c r="F13" s="397"/>
      <c r="G13" s="397"/>
      <c r="H13" s="397"/>
      <c r="I13" s="397"/>
    </row>
    <row r="14" spans="1:10" ht="45" customHeight="1">
      <c r="A14" s="399"/>
      <c r="B14" s="395"/>
      <c r="C14" s="395"/>
      <c r="D14" s="395"/>
      <c r="E14" s="395"/>
      <c r="F14" s="395"/>
      <c r="G14" s="395"/>
      <c r="H14" s="395"/>
      <c r="I14" s="395"/>
    </row>
    <row r="15" spans="1:10" ht="18.75" customHeight="1">
      <c r="A15" s="400" t="s">
        <v>3477</v>
      </c>
      <c r="B15" s="395"/>
      <c r="C15" s="395"/>
      <c r="D15" s="395"/>
      <c r="E15" s="395"/>
      <c r="F15" s="395"/>
      <c r="G15" s="395"/>
      <c r="H15" s="395"/>
      <c r="I15" s="395"/>
      <c r="J15" s="229" t="s">
        <v>102</v>
      </c>
    </row>
    <row r="16" spans="1:10" ht="39" customHeight="1">
      <c r="A16" s="401" t="s">
        <v>3478</v>
      </c>
      <c r="B16" s="395"/>
      <c r="C16" s="395"/>
      <c r="D16" s="395"/>
      <c r="E16" s="395"/>
      <c r="F16" s="395"/>
      <c r="G16" s="395"/>
      <c r="H16" s="395"/>
      <c r="I16" s="395"/>
    </row>
    <row r="17" spans="1:10" ht="61.5" customHeight="1">
      <c r="D17" s="233"/>
      <c r="E17" s="402"/>
      <c r="F17" s="402"/>
      <c r="G17" s="402"/>
      <c r="H17" s="402"/>
      <c r="I17" s="402"/>
    </row>
    <row r="18" spans="1:10" ht="30" customHeight="1">
      <c r="A18" s="394" t="s">
        <v>3479</v>
      </c>
      <c r="B18" s="399"/>
      <c r="C18" s="399"/>
      <c r="D18" s="399"/>
      <c r="E18" s="399"/>
      <c r="F18" s="399"/>
      <c r="G18" s="399"/>
      <c r="H18" s="399"/>
      <c r="I18" s="399"/>
    </row>
    <row r="19" spans="1:10" ht="174" customHeight="1">
      <c r="A19" s="231"/>
      <c r="B19" s="398" t="s">
        <v>1654</v>
      </c>
      <c r="C19" s="394"/>
      <c r="D19" s="394"/>
      <c r="E19" s="394"/>
      <c r="F19" s="394"/>
      <c r="G19" s="394"/>
      <c r="H19" s="394"/>
      <c r="I19" s="394"/>
      <c r="J19" s="113"/>
    </row>
    <row r="20" spans="1:10" ht="39" customHeight="1">
      <c r="A20" s="394" t="s">
        <v>1655</v>
      </c>
      <c r="B20" s="399"/>
      <c r="C20" s="399"/>
      <c r="D20" s="399"/>
      <c r="E20" s="399"/>
      <c r="F20" s="399"/>
      <c r="G20" s="399"/>
      <c r="H20" s="399"/>
      <c r="I20" s="399"/>
    </row>
    <row r="21" spans="1:10" ht="94.5" customHeight="1">
      <c r="A21" s="401" t="s">
        <v>3480</v>
      </c>
      <c r="B21" s="395"/>
      <c r="C21" s="395"/>
      <c r="D21" s="395"/>
      <c r="E21" s="395"/>
      <c r="F21" s="395"/>
      <c r="G21" s="395"/>
      <c r="H21" s="395"/>
      <c r="I21" s="395"/>
    </row>
    <row r="22" spans="1:10" ht="199.5" customHeight="1">
      <c r="B22" s="398" t="s">
        <v>3481</v>
      </c>
      <c r="C22" s="394"/>
      <c r="D22" s="394"/>
      <c r="E22" s="394"/>
      <c r="F22" s="394"/>
      <c r="G22" s="394"/>
      <c r="H22" s="394"/>
      <c r="I22" s="394"/>
    </row>
    <row r="23" spans="1:10" ht="45" customHeight="1">
      <c r="B23" s="232"/>
      <c r="C23" s="231"/>
      <c r="D23" s="231"/>
      <c r="E23" s="231"/>
      <c r="F23" s="231"/>
      <c r="G23" s="231"/>
      <c r="H23" s="231"/>
      <c r="I23" s="231"/>
    </row>
    <row r="24" spans="1:10" ht="18.75" customHeight="1">
      <c r="A24" s="400" t="s">
        <v>1656</v>
      </c>
      <c r="B24" s="395"/>
      <c r="C24" s="395"/>
      <c r="D24" s="395"/>
      <c r="E24" s="395"/>
      <c r="F24" s="395"/>
      <c r="G24" s="395"/>
      <c r="H24" s="395"/>
      <c r="I24" s="395"/>
    </row>
    <row r="25" spans="1:10" ht="70.5" customHeight="1">
      <c r="B25" s="398" t="s">
        <v>3482</v>
      </c>
      <c r="C25" s="394"/>
      <c r="D25" s="394"/>
      <c r="E25" s="394"/>
      <c r="F25" s="394"/>
      <c r="G25" s="394"/>
      <c r="H25" s="394"/>
      <c r="I25" s="394"/>
    </row>
    <row r="26" spans="1:10" ht="60.75" customHeight="1">
      <c r="B26" s="398" t="s">
        <v>3483</v>
      </c>
      <c r="C26" s="397"/>
      <c r="D26" s="397"/>
      <c r="E26" s="397"/>
      <c r="F26" s="397"/>
      <c r="G26" s="397"/>
      <c r="H26" s="397"/>
      <c r="I26" s="397"/>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15</vt:i4>
      </vt:variant>
    </vt:vector>
  </HeadingPairs>
  <TitlesOfParts>
    <vt:vector size="51"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'ATR-A4_II'!Área_de_impresión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2021-09-16T10:41:58Z</dcterms:modified>
</cp:coreProperties>
</file>