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168" windowWidth="7656" windowHeight="7536" firstSheet="28" activeTab="3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'ATR-A4'!$A$1:$E$32</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I19" i="57" l="1"/>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I37" i="57"/>
  <c r="J37" i="57"/>
  <c r="J18" i="57"/>
  <c r="I18"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J18" i="56"/>
  <c r="I18" i="56"/>
  <c r="I21" i="48"/>
  <c r="J21" i="48"/>
  <c r="I27" i="48"/>
  <c r="J27" i="48"/>
  <c r="I28" i="48"/>
  <c r="J28" i="48"/>
  <c r="I29" i="48"/>
  <c r="J29" i="48"/>
  <c r="I35" i="48"/>
  <c r="I36" i="48"/>
  <c r="I37" i="48"/>
  <c r="D12" i="48" l="1"/>
  <c r="D13" i="48"/>
  <c r="D14" i="48"/>
  <c r="D18" i="48"/>
  <c r="I18" i="48" s="1"/>
  <c r="D19" i="48"/>
  <c r="I19" i="48" s="1"/>
  <c r="D20" i="48"/>
  <c r="I20" i="48" s="1"/>
  <c r="D22" i="48"/>
  <c r="I22" i="48" s="1"/>
  <c r="D23" i="48"/>
  <c r="I23" i="48" s="1"/>
  <c r="D24" i="48"/>
  <c r="I24" i="48" s="1"/>
  <c r="D25" i="48"/>
  <c r="I25" i="48" s="1"/>
  <c r="D26" i="48"/>
  <c r="I26" i="48" s="1"/>
  <c r="D30" i="48"/>
  <c r="I30" i="48" s="1"/>
  <c r="D31" i="48"/>
  <c r="I31" i="48" s="1"/>
  <c r="D32" i="48"/>
  <c r="I32" i="48" s="1"/>
  <c r="D33" i="48"/>
  <c r="I33" i="48" s="1"/>
  <c r="D34" i="48"/>
  <c r="I34" i="48" s="1"/>
  <c r="E32" i="36"/>
  <c r="E33" i="36"/>
  <c r="E34" i="36"/>
  <c r="D39" i="48" l="1"/>
  <c r="D18" i="57"/>
  <c r="E37" i="57"/>
  <c r="D37" i="57"/>
  <c r="E36" i="57"/>
  <c r="D36" i="57"/>
  <c r="E35" i="57"/>
  <c r="D35" i="57"/>
  <c r="E34" i="57"/>
  <c r="D34" i="57"/>
  <c r="E33" i="57"/>
  <c r="D33" i="57"/>
  <c r="E32" i="57"/>
  <c r="D32" i="57"/>
  <c r="E31" i="57"/>
  <c r="D31" i="57"/>
  <c r="E30" i="57"/>
  <c r="D30" i="57"/>
  <c r="E26" i="57"/>
  <c r="D26" i="57"/>
  <c r="E25" i="57"/>
  <c r="D25" i="57"/>
  <c r="E24" i="57"/>
  <c r="D24" i="57"/>
  <c r="E23" i="57"/>
  <c r="D23" i="57"/>
  <c r="E22" i="57"/>
  <c r="D22" i="57"/>
  <c r="E20" i="57"/>
  <c r="D20" i="57"/>
  <c r="E19" i="57"/>
  <c r="D19" i="57"/>
  <c r="E18" i="57"/>
  <c r="E37" i="56"/>
  <c r="D37" i="56"/>
  <c r="E36" i="56"/>
  <c r="D36" i="56"/>
  <c r="E35" i="56"/>
  <c r="D35" i="56"/>
  <c r="E34" i="56"/>
  <c r="D34" i="56"/>
  <c r="E33" i="56"/>
  <c r="D33" i="56"/>
  <c r="E32" i="56"/>
  <c r="D32" i="56"/>
  <c r="E31" i="56"/>
  <c r="D31" i="56"/>
  <c r="E30" i="56"/>
  <c r="D30" i="56"/>
  <c r="E26" i="56"/>
  <c r="D26" i="56"/>
  <c r="E25" i="56"/>
  <c r="D25" i="56"/>
  <c r="E24" i="56"/>
  <c r="D24" i="56"/>
  <c r="E23" i="56"/>
  <c r="D23" i="56"/>
  <c r="E22" i="56"/>
  <c r="D22" i="56"/>
  <c r="E20" i="56"/>
  <c r="D20" i="56"/>
  <c r="E19" i="56"/>
  <c r="D19" i="56"/>
  <c r="E18" i="56"/>
  <c r="D18" i="56"/>
  <c r="E37" i="48"/>
  <c r="J37" i="48" s="1"/>
  <c r="E36" i="48"/>
  <c r="J36" i="48" s="1"/>
  <c r="E35" i="48"/>
  <c r="J35" i="48" s="1"/>
  <c r="E34" i="48"/>
  <c r="J34" i="48" s="1"/>
  <c r="E33" i="48"/>
  <c r="J33" i="48" s="1"/>
  <c r="E32" i="48"/>
  <c r="J32" i="48" s="1"/>
  <c r="E31" i="48"/>
  <c r="J31" i="48" s="1"/>
  <c r="E30" i="48"/>
  <c r="J30" i="48" s="1"/>
  <c r="E26" i="48"/>
  <c r="J26" i="48" s="1"/>
  <c r="E25" i="48"/>
  <c r="J25" i="48" s="1"/>
  <c r="E24" i="48"/>
  <c r="J24" i="48" s="1"/>
  <c r="E23" i="48"/>
  <c r="J23" i="48" s="1"/>
  <c r="E22" i="48"/>
  <c r="J22" i="48" s="1"/>
  <c r="E20" i="48"/>
  <c r="J20" i="48" s="1"/>
  <c r="E19" i="48"/>
  <c r="J19" i="48" s="1"/>
  <c r="E18" i="48"/>
  <c r="J18" i="48" s="1"/>
  <c r="E34" i="13"/>
  <c r="E35" i="13"/>
  <c r="E23" i="37"/>
  <c r="E40" i="12"/>
  <c r="E41" i="12"/>
  <c r="E23" i="34"/>
  <c r="E22" i="34"/>
  <c r="E50" i="28"/>
  <c r="D12" i="55" l="1"/>
  <c r="D12" i="54" s="1"/>
  <c r="E12" i="55"/>
  <c r="E12" i="54" s="1"/>
  <c r="F12" i="55"/>
  <c r="F9" i="55" s="1"/>
  <c r="D13" i="55"/>
  <c r="D9" i="55" s="1"/>
  <c r="D9" i="54" s="1"/>
  <c r="E13" i="55"/>
  <c r="F13" i="55"/>
  <c r="D14" i="55"/>
  <c r="D14" i="54" s="1"/>
  <c r="E14" i="55"/>
  <c r="F14" i="55"/>
  <c r="D15" i="55"/>
  <c r="D15" i="54" s="1"/>
  <c r="E15" i="55"/>
  <c r="F15" i="55"/>
  <c r="C14" i="55"/>
  <c r="C15" i="55"/>
  <c r="C14" i="54"/>
  <c r="C13" i="55"/>
  <c r="E15" i="54"/>
  <c r="C15" i="54"/>
  <c r="F14" i="54"/>
  <c r="E14" i="54"/>
  <c r="F13" i="54"/>
  <c r="E13" i="54"/>
  <c r="C13" i="54"/>
  <c r="F12" i="54"/>
  <c r="C12" i="54"/>
  <c r="C12" i="55"/>
  <c r="F68" i="55"/>
  <c r="F69" i="55"/>
  <c r="D12" i="3"/>
  <c r="E12" i="3"/>
  <c r="F12" i="3"/>
  <c r="D13" i="3"/>
  <c r="E13" i="3"/>
  <c r="F13" i="3"/>
  <c r="D14" i="3"/>
  <c r="E14" i="3"/>
  <c r="F14" i="3"/>
  <c r="D15" i="3"/>
  <c r="E15" i="3"/>
  <c r="F15" i="3"/>
  <c r="D15" i="48" s="1"/>
  <c r="C15" i="3"/>
  <c r="C14" i="3"/>
  <c r="C13" i="3"/>
  <c r="C12" i="3"/>
  <c r="F69" i="3"/>
  <c r="F70"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9" i="3" l="1"/>
  <c r="F9" i="54" s="1"/>
  <c r="F15" i="54"/>
  <c r="D15" i="57" s="1"/>
  <c r="D13" i="54"/>
  <c r="E9" i="55"/>
  <c r="E9" i="54" s="1"/>
  <c r="C9" i="55"/>
  <c r="C9" i="54" s="1"/>
  <c r="D12" i="57"/>
  <c r="D14" i="57"/>
  <c r="D13" i="57"/>
  <c r="E30" i="39"/>
  <c r="E31" i="39"/>
  <c r="E32" i="39"/>
  <c r="E33" i="39"/>
  <c r="E25" i="38"/>
  <c r="E32" i="13"/>
  <c r="E33" i="13"/>
  <c r="E21" i="37"/>
  <c r="E22" i="37"/>
  <c r="E39" i="12"/>
  <c r="E29" i="36"/>
  <c r="E30" i="36"/>
  <c r="E31" i="36"/>
  <c r="E49" i="11"/>
  <c r="E50" i="11"/>
  <c r="E49" i="28"/>
  <c r="F47" i="31"/>
  <c r="F48" i="31"/>
  <c r="F49" i="31"/>
  <c r="F50" i="31"/>
  <c r="F37" i="54"/>
  <c r="F38" i="54"/>
  <c r="F39" i="54"/>
  <c r="F40" i="54"/>
  <c r="F60" i="55"/>
  <c r="F61" i="55"/>
  <c r="F62" i="55"/>
  <c r="F63" i="55"/>
  <c r="F64" i="55"/>
  <c r="F65" i="55"/>
  <c r="F66" i="55"/>
  <c r="F67" i="55"/>
  <c r="E29" i="39" l="1"/>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D12" i="31"/>
  <c r="E12" i="31"/>
  <c r="D13" i="31"/>
  <c r="E13" i="31"/>
  <c r="D14" i="31"/>
  <c r="E14" i="31"/>
  <c r="D15" i="31"/>
  <c r="E15" i="31"/>
  <c r="C15" i="31"/>
  <c r="C14" i="31"/>
  <c r="C13" i="31"/>
  <c r="F42" i="31"/>
  <c r="F43" i="31"/>
  <c r="F44" i="31"/>
  <c r="F45" i="31"/>
  <c r="F46" i="31"/>
  <c r="F28" i="54"/>
  <c r="F29" i="54"/>
  <c r="F30" i="54"/>
  <c r="F31" i="54"/>
  <c r="F32" i="54"/>
  <c r="F33" i="54"/>
  <c r="F34" i="54"/>
  <c r="F35" i="54"/>
  <c r="F36" i="54"/>
  <c r="G15" i="57" l="1"/>
  <c r="G14" i="57"/>
  <c r="G13" i="57"/>
  <c r="G12" i="57"/>
  <c r="I12" i="57" l="1"/>
  <c r="J12" i="57"/>
  <c r="G9" i="57"/>
  <c r="I13" i="57"/>
  <c r="J13" i="57"/>
  <c r="J14" i="57"/>
  <c r="I14" i="57"/>
  <c r="I15" i="57"/>
  <c r="J15" i="57"/>
  <c r="E14" i="57"/>
  <c r="E13" i="57"/>
  <c r="E12" i="57"/>
  <c r="E15" i="56"/>
  <c r="E13" i="56"/>
  <c r="C12" i="31"/>
  <c r="E15" i="57"/>
  <c r="E12" i="56"/>
  <c r="E14" i="56"/>
  <c r="J9" i="57" l="1"/>
  <c r="I9" i="57"/>
  <c r="E31" i="12"/>
  <c r="E32" i="12"/>
  <c r="E33" i="12"/>
  <c r="E34" i="12"/>
  <c r="E20" i="32"/>
  <c r="E46" i="32" s="1"/>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22" i="32"/>
  <c r="D22" i="32"/>
  <c r="B22" i="32"/>
  <c r="C38" i="6"/>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F50" i="55"/>
  <c r="F51" i="55"/>
  <c r="F52" i="55"/>
  <c r="F53" i="55"/>
  <c r="F54" i="55"/>
  <c r="F55" i="55"/>
  <c r="F56" i="55"/>
  <c r="F57" i="55"/>
  <c r="F58" i="55"/>
  <c r="F59" i="55"/>
  <c r="F48" i="55" l="1"/>
  <c r="F49" i="55"/>
  <c r="B9" i="33" l="1"/>
  <c r="E10" i="33"/>
  <c r="F46" i="55"/>
  <c r="F47" i="55"/>
  <c r="F18" i="55" l="1"/>
  <c r="C9" i="9"/>
  <c r="D9" i="9"/>
  <c r="B9" i="9"/>
  <c r="E17" i="28"/>
  <c r="F45" i="55"/>
  <c r="E23" i="32" l="1"/>
  <c r="B35" i="32"/>
  <c r="C9" i="32"/>
  <c r="D9" i="32"/>
  <c r="B9" i="32"/>
  <c r="E10" i="32"/>
  <c r="E36" i="32" l="1"/>
  <c r="G15" i="56"/>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E11" i="32"/>
  <c r="E12" i="32"/>
  <c r="E13" i="32"/>
  <c r="E14" i="32"/>
  <c r="E15" i="32"/>
  <c r="E16" i="32"/>
  <c r="E17" i="32"/>
  <c r="E18" i="32"/>
  <c r="E19" i="32"/>
  <c r="F19" i="55"/>
  <c r="F20" i="55"/>
  <c r="F21" i="55"/>
  <c r="F22" i="55"/>
  <c r="F23" i="55"/>
  <c r="F24" i="55"/>
  <c r="F25" i="55"/>
  <c r="F26" i="55"/>
  <c r="F27" i="55"/>
  <c r="F28" i="55"/>
  <c r="F29" i="55"/>
  <c r="F30" i="55"/>
  <c r="F31" i="55"/>
  <c r="F32" i="55"/>
  <c r="F33" i="55"/>
  <c r="F34" i="55"/>
  <c r="F35" i="55"/>
  <c r="F36" i="55"/>
  <c r="F37" i="55"/>
  <c r="F38" i="55"/>
  <c r="F39" i="55"/>
  <c r="F40" i="55"/>
  <c r="F41" i="55"/>
  <c r="F42" i="55"/>
  <c r="F43" i="55"/>
  <c r="D15" i="56" s="1"/>
  <c r="F44" i="55"/>
  <c r="F18" i="54"/>
  <c r="F19" i="54"/>
  <c r="F20" i="54"/>
  <c r="F21" i="54"/>
  <c r="F22" i="54"/>
  <c r="F23" i="54"/>
  <c r="F24" i="54"/>
  <c r="F25" i="54"/>
  <c r="F26" i="54"/>
  <c r="F27" i="54"/>
  <c r="F18" i="31"/>
  <c r="F12" i="31" s="1"/>
  <c r="F19" i="31"/>
  <c r="F20" i="31"/>
  <c r="F21" i="31"/>
  <c r="F22" i="31"/>
  <c r="F23" i="31"/>
  <c r="F24" i="31"/>
  <c r="F25" i="31"/>
  <c r="F26" i="31"/>
  <c r="F27" i="31"/>
  <c r="F28" i="31"/>
  <c r="F29" i="31"/>
  <c r="F30" i="31"/>
  <c r="F31" i="31"/>
  <c r="F15" i="31" s="1"/>
  <c r="F32" i="31"/>
  <c r="F33" i="31"/>
  <c r="F34" i="31"/>
  <c r="F35" i="31"/>
  <c r="F36" i="31"/>
  <c r="F37" i="31"/>
  <c r="F38" i="31"/>
  <c r="F39" i="31"/>
  <c r="F40" i="31"/>
  <c r="F41" i="31"/>
  <c r="B9" i="6"/>
  <c r="C9" i="6"/>
  <c r="D9" i="6"/>
  <c r="E10" i="6"/>
  <c r="E11" i="6"/>
  <c r="E12" i="6"/>
  <c r="E13" i="6"/>
  <c r="E14" i="6"/>
  <c r="E15" i="6"/>
  <c r="E16" i="6"/>
  <c r="E17" i="6"/>
  <c r="E18" i="6"/>
  <c r="E19" i="6"/>
  <c r="E20" i="6"/>
  <c r="B23" i="6"/>
  <c r="C23" i="6"/>
  <c r="D23" i="6"/>
  <c r="E24" i="6"/>
  <c r="E25" i="6"/>
  <c r="E26" i="6"/>
  <c r="E27" i="6"/>
  <c r="E41" i="6" s="1"/>
  <c r="E28" i="6"/>
  <c r="E29" i="6"/>
  <c r="E30" i="6"/>
  <c r="E31" i="6"/>
  <c r="E32" i="6"/>
  <c r="E33" i="6"/>
  <c r="E34" i="6"/>
  <c r="B37" i="6"/>
  <c r="C37" i="6"/>
  <c r="D37"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B9" i="35"/>
  <c r="C9" i="35"/>
  <c r="D9" i="35"/>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B9" i="39"/>
  <c r="C9" i="39"/>
  <c r="D9" i="39"/>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I13" i="48" s="1"/>
  <c r="G14" i="48"/>
  <c r="I14" i="48" s="1"/>
  <c r="G15" i="48"/>
  <c r="I15" i="48" s="1"/>
  <c r="E9" i="57"/>
  <c r="E9" i="56"/>
  <c r="E74" i="47"/>
  <c r="E75" i="47"/>
  <c r="E76" i="47"/>
  <c r="G9" i="48" l="1"/>
  <c r="I12" i="48"/>
  <c r="J13" i="56"/>
  <c r="I13" i="56"/>
  <c r="J14" i="56"/>
  <c r="I14" i="56"/>
  <c r="J15" i="56"/>
  <c r="I15" i="56"/>
  <c r="J12" i="56"/>
  <c r="I12" i="56"/>
  <c r="F13" i="31"/>
  <c r="F14" i="31"/>
  <c r="D14" i="56"/>
  <c r="D12" i="56"/>
  <c r="D13" i="56"/>
  <c r="E40" i="32"/>
  <c r="E42" i="32"/>
  <c r="E35" i="32"/>
  <c r="E47" i="6"/>
  <c r="E48" i="6"/>
  <c r="E42" i="6"/>
  <c r="E46" i="6"/>
  <c r="E40" i="6"/>
  <c r="E45" i="6"/>
  <c r="E39" i="6"/>
  <c r="E45" i="32"/>
  <c r="E39" i="32"/>
  <c r="E44" i="32"/>
  <c r="E38" i="32"/>
  <c r="E43" i="32"/>
  <c r="E41" i="32"/>
  <c r="E44" i="6"/>
  <c r="E38" i="6"/>
  <c r="E43" i="6"/>
  <c r="E22" i="32"/>
  <c r="D70" i="47" s="1"/>
  <c r="E70" i="47" s="1"/>
  <c r="E37" i="32"/>
  <c r="E9" i="9"/>
  <c r="E9" i="50"/>
  <c r="E9" i="45"/>
  <c r="D60" i="47"/>
  <c r="E9" i="28"/>
  <c r="E9" i="32"/>
  <c r="F28" i="47"/>
  <c r="E9" i="53"/>
  <c r="E9" i="49"/>
  <c r="E9" i="38"/>
  <c r="E29" i="47"/>
  <c r="G9" i="56"/>
  <c r="E9" i="52"/>
  <c r="E9" i="46"/>
  <c r="E9" i="39"/>
  <c r="E9" i="14"/>
  <c r="E9" i="13"/>
  <c r="E9" i="37"/>
  <c r="E9" i="12"/>
  <c r="E30" i="47"/>
  <c r="F31" i="47"/>
  <c r="E9" i="36"/>
  <c r="E9" i="11"/>
  <c r="E9" i="35"/>
  <c r="E9" i="34"/>
  <c r="E9" i="33"/>
  <c r="E9" i="8"/>
  <c r="E23" i="6"/>
  <c r="D24" i="47" s="1"/>
  <c r="E24" i="47" s="1"/>
  <c r="E9" i="6"/>
  <c r="E9" i="31"/>
  <c r="D67" i="47" s="1"/>
  <c r="E9" i="3"/>
  <c r="E15" i="48"/>
  <c r="J15" i="48" s="1"/>
  <c r="D36" i="47"/>
  <c r="D52" i="47"/>
  <c r="F52" i="47" s="1"/>
  <c r="E12" i="48"/>
  <c r="J12" i="48" s="1"/>
  <c r="D9" i="3"/>
  <c r="D20" i="47" s="1"/>
  <c r="F20" i="47" s="1"/>
  <c r="E14" i="48"/>
  <c r="J14" i="48" s="1"/>
  <c r="C9" i="3"/>
  <c r="D19" i="47" s="1"/>
  <c r="D44" i="47"/>
  <c r="F66" i="47"/>
  <c r="E13" i="48"/>
  <c r="J13" i="48" s="1"/>
  <c r="J9" i="56" l="1"/>
  <c r="I9" i="56"/>
  <c r="D9" i="56"/>
  <c r="D14" i="47"/>
  <c r="E14" i="47" s="1"/>
  <c r="D9" i="57"/>
  <c r="E37" i="6"/>
  <c r="D25" i="47" s="1"/>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J9" i="48" s="1"/>
  <c r="E20" i="47"/>
  <c r="D58" i="47"/>
  <c r="E58" i="47" s="1"/>
  <c r="D39" i="47"/>
  <c r="E39" i="47" s="1"/>
  <c r="D71" i="47"/>
  <c r="F71" i="47" s="1"/>
  <c r="F24" i="47"/>
  <c r="D21" i="47"/>
  <c r="D37" i="47"/>
  <c r="F37" i="47" s="1"/>
  <c r="E36" i="47"/>
  <c r="F36" i="47"/>
  <c r="D51" i="47"/>
  <c r="D35" i="47"/>
  <c r="D41" i="47"/>
  <c r="D57" i="47"/>
  <c r="F60" i="47"/>
  <c r="E60" i="47"/>
  <c r="F19" i="47"/>
  <c r="E19" i="47"/>
  <c r="E44" i="47"/>
  <c r="F44" i="47"/>
  <c r="D11" i="47" l="1"/>
  <c r="D9" i="48"/>
  <c r="E43" i="47"/>
  <c r="F42" i="47"/>
  <c r="F14"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I9" i="48" l="1"/>
  <c r="D50" i="47" s="1"/>
  <c r="F11" i="47"/>
  <c r="D15" i="47"/>
  <c r="D32" i="47"/>
  <c r="F32" i="47" s="1"/>
  <c r="E11" i="47"/>
  <c r="D46" i="47"/>
  <c r="E46" i="47" s="1"/>
  <c r="E50" i="47" l="1"/>
  <c r="F50" i="47"/>
  <c r="E15" i="47"/>
  <c r="F15" i="47"/>
  <c r="E32" i="47"/>
  <c r="F46" i="47"/>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<sst xmlns="http://schemas.openxmlformats.org/spreadsheetml/2006/main" count="5709" uniqueCount="3645">
  <si>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</si>
  <si>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</si>
  <si>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</si>
  <si>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</si>
  <si>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</si>
  <si>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</si>
  <si>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</si>
  <si>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</si>
  <si>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</si>
  <si>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</si>
  <si>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</si>
  <si>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</si>
  <si>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</si>
  <si>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</si>
  <si>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</si>
  <si>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</si>
  <si>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</si>
  <si>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</si>
  <si>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</si>
  <si>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</si>
  <si>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</si>
  <si>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</si>
  <si>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</si>
  <si>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</si>
  <si>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</si>
  <si>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</si>
  <si>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</si>
  <si>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</si>
  <si>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</si>
  <si>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</si>
  <si>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</si>
  <si>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</si>
  <si>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</si>
  <si>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</si>
  <si>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</si>
  <si>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</si>
  <si>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</si>
  <si>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</si>
  <si>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</si>
  <si>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</si>
  <si>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</si>
  <si>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</si>
  <si>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</si>
  <si>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</si>
  <si>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</si>
  <si>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</si>
  <si>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</si>
  <si>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</si>
  <si>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</si>
  <si>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</si>
  <si>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</si>
  <si>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</si>
  <si>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</si>
  <si>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</si>
  <si>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</si>
  <si>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</si>
  <si>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</si>
  <si>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</si>
  <si>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</si>
  <si>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</si>
  <si>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</si>
  <si>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</si>
  <si>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</si>
  <si>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</si>
  <si>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</si>
  <si>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</si>
  <si>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</si>
  <si>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</si>
  <si>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</si>
  <si>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</si>
  <si>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</si>
  <si>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</si>
  <si>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</si>
  <si>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</si>
  <si>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</si>
  <si>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</si>
  <si>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</si>
  <si>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</si>
  <si>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</si>
  <si>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</si>
  <si>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</si>
  <si>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</si>
  <si>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</si>
  <si>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</si>
  <si>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</si>
  <si>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</si>
  <si>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</si>
  <si>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</si>
  <si>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</si>
  <si>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</si>
  <si>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</si>
  <si>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</si>
  <si>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</si>
  <si>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</si>
  <si>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</si>
  <si>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</si>
  <si>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</si>
  <si>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</si>
  <si>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</si>
  <si>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</si>
  <si>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</si>
  <si>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</si>
  <si>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</si>
  <si>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</si>
  <si>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</si>
  <si>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</si>
  <si>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</si>
  <si>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</si>
  <si>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</si>
  <si>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</si>
  <si>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</si>
  <si>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</si>
  <si>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</si>
  <si>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</si>
  <si>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</si>
  <si>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</si>
  <si>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</si>
  <si>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</si>
  <si>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</si>
  <si>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</si>
  <si>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</si>
  <si>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</si>
  <si>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</si>
  <si>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</si>
  <si>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</si>
  <si>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</si>
  <si>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</si>
  <si>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</si>
  <si>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</si>
  <si>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</si>
  <si>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</si>
  <si>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</si>
  <si>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</si>
  <si>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</si>
  <si>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</si>
  <si>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</si>
  <si>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</si>
  <si>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</si>
  <si>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</si>
  <si>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</si>
  <si>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</si>
  <si>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</si>
  <si>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</si>
  <si>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</si>
  <si>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</si>
  <si>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</si>
  <si>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</si>
  <si>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</si>
  <si>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</si>
  <si>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</si>
  <si>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</si>
  <si>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</si>
  <si>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</si>
  <si>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</si>
  <si>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</si>
  <si>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</si>
  <si>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</si>
  <si>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</si>
  <si>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</si>
  <si>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</si>
  <si>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</si>
  <si>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</si>
  <si>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</si>
  <si>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</si>
  <si>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</si>
  <si>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</si>
  <si>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</si>
  <si>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</si>
  <si>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</si>
  <si>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</si>
  <si>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</si>
  <si>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</si>
  <si>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</si>
  <si>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</si>
  <si>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</si>
  <si>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</si>
  <si>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</si>
  <si>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</si>
  <si>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</si>
  <si>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</si>
  <si>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</si>
  <si>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</si>
  <si>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</si>
  <si>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</si>
  <si>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</si>
  <si>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</si>
  <si>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</si>
  <si>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</si>
  <si>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</si>
  <si>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</si>
  <si>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</si>
  <si>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</si>
  <si>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</si>
  <si>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</si>
  <si>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</si>
  <si>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</si>
  <si>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</si>
  <si>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</si>
  <si>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</si>
  <si>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</si>
  <si>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</si>
  <si>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</si>
  <si>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</si>
  <si>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</si>
  <si>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</si>
  <si>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</si>
  <si>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</si>
  <si>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</si>
  <si>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</si>
  <si>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</si>
  <si>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</si>
  <si>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</si>
  <si>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</si>
  <si>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</si>
  <si>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</si>
  <si>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</si>
  <si>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</si>
  <si>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</si>
  <si>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</si>
  <si>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</si>
  <si>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</si>
  <si>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</si>
  <si>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</si>
  <si>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</si>
  <si>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</si>
  <si>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</si>
  <si>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</si>
  <si>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</si>
  <si>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</si>
  <si>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</si>
  <si>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</si>
  <si>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</si>
  <si>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</si>
  <si>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</si>
  <si>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</si>
  <si>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</si>
  <si>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</si>
  <si>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</si>
  <si>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</si>
  <si>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</si>
  <si>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</si>
  <si>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</si>
  <si>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</si>
  <si>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</si>
  <si>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</si>
  <si>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</si>
  <si>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</si>
  <si>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</si>
  <si>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</si>
  <si>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</si>
  <si>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</si>
  <si>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</si>
  <si>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</si>
  <si>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</si>
  <si>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</si>
  <si>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</si>
  <si>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</si>
  <si>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</si>
  <si>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</si>
  <si>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</si>
  <si>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</si>
  <si>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</si>
  <si>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</si>
  <si>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</si>
  <si>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</si>
  <si>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</si>
  <si>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</si>
  <si>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</si>
  <si>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</si>
  <si>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</si>
  <si>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</si>
  <si>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</si>
  <si>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</si>
  <si>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</si>
  <si>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</si>
  <si>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</si>
  <si>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</si>
  <si>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</si>
  <si>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</si>
  <si>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</si>
  <si>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</si>
  <si>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</si>
  <si>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</si>
  <si>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</si>
  <si>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</si>
  <si>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</si>
  <si>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</si>
  <si>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</si>
  <si>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</si>
  <si>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</si>
  <si>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</si>
  <si>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</si>
  <si>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</si>
  <si>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</si>
  <si>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</si>
  <si>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</si>
  <si>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</si>
  <si>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</si>
  <si>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</si>
  <si>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</si>
  <si>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</si>
  <si>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</si>
  <si>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</si>
  <si>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</si>
  <si>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</si>
  <si>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</si>
  <si>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</si>
  <si>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</si>
  <si>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</si>
  <si>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</si>
  <si>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</si>
  <si>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</si>
  <si>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</si>
  <si>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</si>
  <si>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</si>
  <si>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</si>
  <si>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</si>
  <si>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</si>
  <si>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</si>
  <si>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</si>
  <si>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</si>
  <si>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</si>
  <si>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</si>
  <si>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</si>
  <si>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</si>
  <si>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</si>
  <si>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</si>
  <si>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</si>
  <si>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</si>
  <si>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</si>
  <si>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</si>
  <si>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</si>
  <si>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</si>
  <si>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</si>
  <si>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</si>
  <si>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</si>
  <si>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</si>
  <si>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</si>
  <si>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</si>
  <si>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</si>
  <si>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</si>
  <si>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</si>
  <si>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</si>
  <si>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</si>
  <si>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</si>
  <si>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</si>
  <si>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</si>
  <si>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</si>
  <si>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</si>
  <si>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</si>
  <si>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</si>
  <si>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</si>
  <si>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</si>
  <si>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</si>
  <si>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</si>
  <si>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</si>
  <si>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</si>
  <si>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</si>
  <si>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</si>
  <si>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</si>
  <si>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</si>
  <si>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</si>
  <si>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</si>
  <si>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</si>
  <si>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</si>
  <si>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</si>
  <si>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</si>
  <si>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</si>
  <si>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</si>
  <si>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</si>
  <si>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</si>
  <si>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</si>
  <si>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</si>
  <si>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</si>
  <si>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</si>
  <si>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</si>
  <si>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</si>
  <si>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</si>
  <si>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</si>
  <si>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</si>
  <si>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</si>
  <si>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</si>
  <si>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</si>
  <si>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</si>
  <si>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</si>
  <si>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</si>
  <si>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</si>
  <si>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</si>
  <si>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</si>
  <si>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</si>
  <si>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</si>
  <si>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</si>
  <si>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</si>
  <si>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</si>
  <si>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</si>
  <si>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</si>
  <si>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</si>
  <si>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</si>
  <si>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</si>
  <si>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</si>
  <si>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</si>
  <si>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</si>
  <si>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</si>
  <si>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</si>
  <si>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</si>
  <si>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</si>
  <si>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</si>
  <si>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</si>
  <si>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</si>
  <si>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</si>
  <si>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</si>
  <si>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</si>
  <si>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</si>
  <si>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</si>
  <si>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</si>
  <si>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</si>
  <si>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</si>
  <si>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</si>
  <si>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</si>
  <si>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</si>
  <si>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</si>
  <si>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</si>
  <si>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</si>
  <si>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</si>
  <si>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</si>
  <si>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</si>
  <si>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</si>
  <si>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</si>
  <si>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</si>
  <si>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</si>
  <si>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</si>
  <si>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</si>
  <si>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</si>
  <si>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</si>
  <si>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</si>
  <si>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</si>
  <si>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</si>
  <si>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</si>
  <si>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</si>
  <si>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</si>
  <si>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</si>
  <si>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</si>
  <si>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</si>
  <si>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</si>
  <si>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</si>
  <si>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</si>
  <si>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</si>
  <si>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</si>
  <si>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</si>
  <si>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</si>
  <si>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</si>
  <si>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</si>
  <si>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</si>
  <si>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</si>
  <si>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</si>
  <si>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</si>
  <si>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</si>
  <si>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</si>
  <si>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</si>
  <si>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</si>
  <si>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</si>
  <si>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</si>
  <si>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</si>
  <si>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</si>
  <si>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</si>
  <si>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</si>
  <si>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</si>
  <si>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</si>
  <si>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</si>
  <si>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</si>
  <si>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</si>
  <si>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</si>
  <si>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</si>
  <si>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</si>
  <si>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</si>
  <si>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</si>
  <si>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</si>
  <si>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</si>
  <si>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</si>
  <si>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</si>
  <si>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</si>
  <si>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</si>
  <si>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</si>
  <si>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</si>
  <si>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</si>
  <si>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</si>
  <si>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</si>
  <si>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</si>
  <si>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</si>
  <si>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</si>
  <si>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</si>
  <si>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</si>
  <si>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</si>
  <si>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</si>
  <si>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</si>
  <si>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</si>
  <si>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</si>
  <si>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</si>
  <si>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</si>
  <si>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</si>
  <si>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</si>
  <si>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</si>
  <si>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</si>
  <si>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</si>
  <si>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</si>
  <si>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</si>
  <si>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</si>
  <si>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</si>
  <si>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</si>
  <si>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</si>
  <si>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</si>
  <si>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</si>
  <si>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</si>
  <si>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</si>
  <si>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</si>
  <si>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</si>
  <si>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</si>
  <si>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</si>
  <si>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</si>
  <si>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</si>
  <si>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</si>
  <si>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</si>
  <si>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</si>
  <si>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</si>
  <si>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</si>
  <si>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</si>
  <si>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</si>
  <si>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</si>
  <si>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</si>
  <si>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</si>
  <si>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</si>
  <si>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</si>
  <si>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</si>
  <si>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</si>
  <si>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</si>
  <si>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</si>
  <si>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</si>
  <si>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</si>
  <si>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</si>
  <si>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</si>
  <si>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</si>
  <si>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</si>
  <si>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</si>
  <si>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</si>
  <si>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</si>
  <si>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</si>
  <si>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</si>
  <si>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</si>
  <si>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</si>
  <si>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</si>
  <si>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</si>
  <si>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</si>
  <si>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</si>
  <si>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</si>
  <si>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</si>
  <si>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</si>
  <si>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</si>
  <si>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</si>
  <si>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</si>
  <si>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</si>
  <si>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</si>
  <si>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</si>
  <si>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</si>
  <si>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</si>
  <si>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</si>
  <si>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</si>
  <si>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</si>
  <si>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</si>
  <si>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</si>
  <si>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</si>
  <si>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</si>
  <si>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</si>
  <si>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</si>
  <si>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</si>
  <si>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</si>
  <si>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</si>
  <si>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</si>
  <si>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</si>
  <si>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</si>
  <si>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</si>
  <si>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</si>
  <si>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</si>
  <si>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</si>
  <si>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</si>
  <si>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</si>
  <si>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</si>
  <si>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</si>
  <si>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</si>
  <si>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</si>
  <si>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</si>
  <si>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</si>
  <si>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</si>
  <si>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</si>
  <si>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</si>
  <si>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</si>
  <si>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</si>
  <si>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</si>
  <si>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</si>
  <si>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</si>
  <si>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</si>
  <si>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</si>
  <si>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</si>
  <si>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</si>
  <si>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</si>
  <si>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</si>
  <si>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</si>
  <si>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</si>
  <si>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</si>
  <si>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</si>
  <si>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</si>
  <si>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</si>
  <si>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</si>
  <si>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</si>
  <si>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</si>
  <si>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</si>
  <si>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</si>
  <si>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</si>
  <si>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</si>
  <si>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</si>
  <si>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</si>
  <si>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</si>
  <si>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</si>
  <si>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</si>
  <si>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</si>
  <si>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</si>
  <si>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</si>
  <si>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</si>
  <si>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</si>
  <si>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</si>
  <si>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</si>
  <si>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</si>
  <si>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</si>
  <si>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</si>
  <si>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</si>
  <si>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</si>
  <si>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</si>
  <si>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</si>
  <si>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</si>
  <si>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</si>
  <si>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</si>
  <si>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</si>
  <si>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</si>
  <si>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</si>
  <si>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</si>
  <si>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</si>
  <si>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</si>
  <si>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</si>
  <si>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</si>
  <si>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</si>
  <si>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</si>
  <si>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</si>
  <si>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</si>
  <si>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</si>
  <si>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</si>
  <si>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</si>
  <si>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</si>
  <si>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</si>
  <si>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</si>
  <si>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</si>
  <si>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</si>
  <si>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</si>
  <si>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</si>
  <si>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</si>
  <si>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</si>
  <si>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</si>
  <si>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</si>
  <si>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</si>
  <si>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</si>
  <si>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</si>
  <si>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</si>
  <si>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</si>
  <si>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</si>
  <si>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</si>
  <si>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</si>
  <si>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</si>
  <si>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</si>
  <si>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</si>
  <si>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</si>
  <si>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</si>
  <si>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</si>
  <si>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</si>
  <si>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</si>
  <si>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</si>
  <si>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</si>
  <si>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</si>
  <si>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</si>
  <si>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</si>
  <si>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</si>
  <si>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</si>
  <si>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</si>
  <si>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</si>
  <si>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</si>
  <si>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</si>
  <si>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</si>
  <si>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</si>
  <si>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</si>
  <si>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</si>
  <si>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</si>
  <si>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</si>
  <si>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</si>
  <si>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</si>
  <si>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</si>
  <si>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</si>
  <si>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</si>
  <si>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</si>
  <si>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</si>
  <si>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</si>
  <si>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</si>
  <si>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</si>
  <si>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</si>
  <si>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</si>
  <si>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</si>
  <si>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</si>
  <si>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</si>
  <si>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</si>
  <si>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</si>
  <si>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</si>
  <si>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</si>
  <si>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</si>
  <si>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</si>
  <si>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</si>
  <si>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</si>
  <si>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</si>
  <si>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</si>
  <si>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</si>
  <si>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</si>
  <si>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</si>
  <si>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</si>
  <si>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</si>
  <si>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</si>
  <si>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</si>
  <si>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</si>
  <si>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</si>
  <si>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</si>
  <si>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</si>
  <si>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</si>
  <si>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</si>
  <si>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</si>
  <si>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</si>
  <si>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</si>
  <si>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</si>
  <si>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</si>
  <si>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</si>
  <si>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</si>
  <si>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</si>
  <si>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</si>
  <si>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</si>
  <si>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</si>
  <si>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</si>
  <si>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</si>
  <si>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</si>
  <si>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</si>
  <si>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</si>
  <si>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</si>
  <si>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</si>
  <si>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</si>
  <si>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</si>
  <si>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</si>
  <si>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</si>
  <si>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</si>
  <si>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</si>
  <si>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</si>
  <si>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</si>
  <si>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</si>
  <si>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</si>
  <si>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</si>
  <si>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</si>
  <si>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</si>
  <si>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</si>
  <si>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</si>
  <si>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</si>
  <si>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</si>
  <si>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</si>
  <si>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</si>
  <si>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</si>
  <si>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</si>
  <si>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</si>
  <si>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</si>
  <si>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</si>
  <si>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</si>
  <si>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</si>
  <si>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</si>
  <si>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</si>
  <si>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</si>
  <si>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</si>
  <si>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</si>
  <si>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</si>
  <si>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</si>
  <si>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</si>
  <si>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</si>
  <si>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</si>
  <si>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</si>
  <si>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</si>
  <si>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</si>
  <si>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</si>
  <si>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</si>
  <si>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</si>
  <si>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</si>
  <si>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</si>
  <si>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</si>
  <si>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</si>
  <si>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</si>
  <si>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</si>
  <si>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</si>
  <si>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</si>
  <si>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</si>
  <si>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</si>
  <si>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</si>
  <si>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</si>
  <si>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</si>
  <si>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</si>
  <si>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</si>
  <si>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</si>
  <si>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</si>
  <si>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</si>
  <si>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</si>
  <si>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</si>
  <si>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</si>
  <si>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</si>
  <si>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</si>
  <si>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</si>
  <si>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</si>
  <si>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</si>
  <si>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</si>
  <si>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</si>
  <si>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</si>
  <si>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</si>
  <si>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</si>
  <si>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</si>
  <si>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</si>
  <si>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</si>
  <si>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</si>
  <si>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</si>
  <si>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</si>
  <si>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</si>
  <si>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</si>
  <si>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</si>
  <si>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</si>
  <si>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</si>
  <si>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</si>
  <si>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</si>
  <si>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</si>
  <si>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</si>
  <si>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</si>
  <si>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</si>
  <si>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</si>
  <si>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</si>
  <si>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</si>
  <si>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</si>
  <si>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</si>
  <si>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</si>
  <si>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</si>
  <si>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</si>
  <si>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</si>
  <si>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</si>
  <si>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</si>
  <si>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</si>
  <si>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</si>
  <si>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</si>
  <si>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</si>
  <si>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</si>
  <si>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</si>
  <si>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</si>
  <si>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</si>
  <si>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</si>
  <si>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</si>
  <si>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</si>
  <si>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</si>
  <si>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</si>
  <si>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</si>
  <si>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</si>
  <si>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</si>
  <si>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</si>
  <si>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</si>
  <si>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</si>
  <si>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</si>
  <si>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</si>
  <si>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</si>
  <si>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</si>
  <si>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</si>
  <si>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</si>
  <si>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</si>
  <si>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</si>
  <si>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</si>
  <si>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</si>
  <si>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</si>
  <si>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</si>
  <si>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</si>
  <si>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</si>
  <si>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</si>
  <si>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</si>
  <si>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</si>
  <si>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</si>
  <si>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</si>
  <si>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</si>
  <si>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</si>
  <si>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</si>
  <si>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</si>
  <si>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</si>
  <si>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</si>
  <si>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</si>
  <si>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</si>
  <si>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</si>
  <si>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</si>
  <si>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</si>
  <si>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</si>
  <si>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</si>
  <si>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</si>
  <si>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</si>
  <si>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</si>
  <si>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</si>
  <si>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</si>
  <si>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</si>
  <si>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</si>
  <si>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</si>
  <si>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</si>
  <si>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</si>
  <si>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</si>
  <si>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</si>
  <si>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</si>
  <si>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</si>
  <si>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</si>
  <si>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</si>
  <si>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</si>
  <si>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</si>
  <si>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</si>
  <si>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</si>
  <si>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</si>
  <si>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</si>
  <si>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</si>
  <si>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</si>
  <si>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</si>
  <si>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</si>
  <si>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</si>
  <si>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</si>
  <si>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</si>
  <si>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</si>
  <si>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</si>
  <si>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</si>
  <si>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</si>
  <si>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</si>
  <si>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</si>
  <si>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</si>
  <si>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</si>
  <si>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</si>
  <si>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</si>
  <si>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</si>
  <si>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</si>
  <si>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</si>
  <si>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</si>
  <si>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</si>
  <si>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</si>
  <si>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</si>
  <si>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</si>
  <si>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</si>
  <si>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</si>
  <si>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</si>
  <si>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</si>
  <si>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</si>
  <si>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</si>
  <si>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</si>
  <si>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</si>
  <si>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</si>
  <si>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</si>
  <si>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</si>
  <si>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</si>
  <si>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</si>
  <si>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</si>
  <si>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</si>
  <si>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</si>
  <si>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</si>
  <si>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</si>
  <si>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</si>
  <si>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</si>
  <si>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</si>
  <si>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</si>
  <si>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</si>
  <si>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</si>
  <si>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</si>
  <si>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</si>
  <si>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</si>
  <si>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</si>
  <si>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</si>
  <si>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</si>
  <si>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</si>
  <si>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</si>
  <si>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</si>
  <si>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</si>
  <si>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</si>
  <si>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</si>
  <si>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</si>
  <si>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</si>
  <si>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</si>
  <si>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</si>
  <si>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</si>
  <si>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</si>
  <si>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</si>
  <si>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</si>
  <si>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</si>
  <si>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</si>
  <si>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</si>
  <si>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</si>
  <si>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</si>
  <si>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</si>
  <si>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</si>
  <si>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</si>
  <si>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</si>
  <si>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</si>
  <si>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</si>
  <si>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</si>
  <si>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</si>
  <si>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</si>
  <si>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</si>
  <si>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</si>
  <si>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</si>
  <si>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</si>
  <si>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</si>
  <si>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</si>
  <si>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</si>
  <si>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</si>
  <si>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</si>
  <si>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</si>
  <si>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</si>
  <si>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</si>
  <si>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</si>
  <si>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</si>
  <si>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</si>
  <si>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</si>
  <si>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</si>
  <si>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</si>
  <si>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</si>
  <si>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</si>
  <si>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</si>
  <si>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</si>
  <si>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</si>
  <si>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</si>
  <si>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</si>
  <si>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</si>
  <si>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</si>
  <si>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</si>
  <si>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</si>
  <si>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</si>
  <si>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</si>
  <si>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</si>
  <si>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</si>
  <si>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</si>
  <si>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</si>
  <si>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</si>
  <si>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</si>
  <si>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</si>
  <si>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</si>
  <si>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</si>
  <si>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</si>
  <si>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</si>
  <si>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</si>
  <si>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</si>
  <si>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</si>
  <si>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</si>
  <si>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</si>
  <si>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</si>
  <si>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</si>
  <si>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</si>
  <si>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</si>
  <si>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</si>
  <si>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</si>
  <si>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</si>
  <si>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</si>
  <si>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</si>
  <si>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</si>
  <si>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</si>
  <si>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</si>
  <si>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</si>
  <si>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</si>
  <si>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</si>
  <si>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</si>
  <si>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</si>
  <si>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</si>
  <si>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</si>
  <si>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</si>
  <si>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</si>
  <si>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</si>
  <si>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</si>
  <si>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</si>
  <si>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</si>
  <si>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</si>
  <si>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</si>
  <si>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</si>
  <si>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</si>
  <si>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</si>
  <si>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</si>
  <si>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</si>
  <si>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</si>
  <si>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</si>
  <si>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</si>
  <si>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</si>
  <si>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</si>
  <si>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</si>
  <si>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</si>
  <si>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</si>
  <si>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</si>
  <si>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</si>
  <si>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</si>
  <si>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</si>
  <si>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</si>
  <si>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</si>
  <si>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</si>
  <si>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</si>
  <si>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</si>
  <si>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</si>
  <si>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</si>
  <si>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</si>
  <si>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</si>
  <si>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</si>
  <si>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</si>
  <si>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</si>
  <si>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</si>
  <si>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</si>
  <si>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</si>
  <si>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</si>
  <si>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</si>
  <si>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</si>
  <si>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</si>
  <si>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</si>
  <si>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</si>
  <si>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</si>
  <si>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</si>
  <si>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</si>
  <si>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</si>
  <si>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</si>
  <si>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</si>
  <si>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</si>
  <si>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</si>
  <si>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</si>
  <si>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</si>
  <si>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</si>
  <si>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</si>
  <si>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</si>
  <si>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</si>
  <si>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</si>
  <si>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</si>
  <si>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</si>
  <si>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</si>
  <si>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</si>
  <si>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</si>
  <si>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</si>
  <si>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</si>
  <si>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</si>
  <si>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</si>
  <si>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</si>
  <si>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</si>
  <si>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</si>
  <si>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</si>
  <si>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</si>
  <si>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</si>
  <si>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</si>
  <si>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</si>
  <si>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</si>
  <si>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</si>
  <si>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</si>
  <si>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</si>
  <si>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</si>
  <si>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</si>
  <si>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</si>
  <si>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</si>
  <si>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</si>
  <si>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</si>
  <si>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</si>
  <si>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</si>
  <si>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</si>
  <si>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</si>
  <si>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</si>
  <si>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</si>
  <si>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</si>
  <si>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</si>
  <si>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</si>
  <si>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</si>
  <si>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</si>
  <si>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</si>
  <si>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</si>
  <si>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</si>
  <si>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</si>
  <si>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</si>
  <si>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</si>
  <si>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</si>
  <si>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</si>
  <si>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</si>
  <si>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</si>
  <si>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</si>
  <si>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</si>
  <si>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</si>
  <si>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</si>
  <si>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</si>
  <si>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</si>
  <si>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</si>
  <si>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</si>
  <si>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</si>
  <si>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</si>
  <si>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</si>
  <si>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</si>
  <si>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</si>
  <si>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</si>
  <si>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</si>
  <si>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</si>
  <si>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</si>
  <si>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</si>
  <si>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</si>
  <si>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</si>
  <si>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</si>
  <si>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</si>
  <si>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</si>
  <si>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</si>
  <si>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</si>
  <si>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</si>
  <si>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</si>
  <si>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</si>
  <si>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</si>
  <si>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</si>
  <si>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</si>
  <si>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</si>
  <si>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</si>
  <si>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</si>
  <si>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</si>
  <si>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</si>
  <si>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</si>
  <si>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</si>
  <si>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</si>
  <si>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</si>
  <si>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</si>
  <si>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</si>
  <si>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</si>
  <si>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</si>
  <si>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</si>
  <si>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</si>
  <si>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</si>
  <si>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</si>
  <si>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</si>
  <si>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</si>
  <si>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</si>
  <si>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</si>
  <si>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</si>
  <si>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</si>
  <si>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</si>
  <si>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</si>
  <si>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</si>
  <si>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</si>
  <si>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</si>
  <si>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</si>
  <si>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</si>
  <si>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</si>
  <si>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</si>
  <si>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</si>
  <si>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</si>
  <si>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</si>
  <si>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</si>
  <si>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</si>
  <si>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</si>
  <si>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</si>
  <si>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</si>
  <si>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</si>
  <si>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</si>
  <si>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</si>
  <si>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</si>
  <si>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</si>
  <si>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</si>
  <si>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</si>
  <si>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</si>
  <si>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</si>
  <si>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</si>
  <si>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</si>
  <si>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</si>
  <si>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</si>
  <si>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</si>
  <si>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</si>
  <si>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</si>
  <si>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</si>
  <si>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</si>
  <si>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</si>
  <si>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</si>
  <si>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</si>
  <si>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</si>
  <si>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</si>
  <si>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</si>
  <si>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</si>
  <si>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</si>
  <si>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</si>
  <si>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</si>
  <si>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</si>
  <si>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</si>
  <si>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</si>
  <si>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</si>
  <si>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</si>
  <si>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</si>
  <si>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</si>
  <si>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</si>
  <si>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</si>
  <si>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</si>
  <si>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</si>
  <si>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</si>
  <si>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</si>
  <si>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</si>
  <si>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</si>
  <si>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</si>
  <si>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</si>
  <si>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</si>
  <si>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</si>
  <si>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</si>
  <si>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</si>
  <si>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</si>
  <si>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</si>
  <si>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</si>
  <si>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</si>
  <si>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</si>
  <si>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</si>
  <si>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</si>
  <si>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</si>
  <si>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</si>
  <si>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</si>
  <si>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</si>
  <si>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</si>
  <si>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</si>
  <si>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</si>
  <si>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</si>
  <si>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</si>
  <si>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</si>
  <si>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</si>
  <si>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</si>
  <si>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</si>
  <si>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</si>
  <si>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</si>
  <si>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</si>
  <si>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</si>
  <si>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</si>
  <si>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</si>
  <si>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</si>
  <si>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</si>
  <si>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</si>
  <si>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</si>
  <si>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</si>
  <si>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</si>
  <si>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</si>
  <si>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</si>
  <si>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</si>
  <si>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</si>
  <si>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</si>
  <si>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</si>
  <si>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</si>
  <si>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</si>
  <si>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</si>
  <si>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</si>
  <si>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</si>
  <si>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</si>
  <si>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</si>
  <si>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</si>
  <si>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</si>
  <si>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</si>
  <si>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</si>
  <si>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</si>
  <si>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</si>
  <si>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</si>
  <si>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</si>
  <si>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</si>
  <si>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</si>
  <si>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</si>
  <si>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</si>
  <si>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</si>
  <si>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</si>
  <si>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</si>
  <si>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</si>
  <si>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</si>
  <si>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</si>
  <si>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</si>
  <si>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</si>
  <si>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</si>
  <si>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</si>
  <si>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</si>
  <si>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</si>
  <si>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</si>
  <si>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</si>
  <si>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</si>
  <si>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</si>
  <si>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</si>
  <si>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</si>
  <si>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</si>
  <si>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</si>
  <si>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</si>
  <si>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</si>
  <si>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</si>
  <si>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</si>
  <si>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</si>
  <si>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</si>
  <si>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</si>
  <si>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</si>
  <si>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</si>
  <si>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</si>
  <si>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</si>
  <si>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</si>
  <si>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</si>
  <si>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</si>
  <si>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</si>
  <si>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</si>
  <si>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</si>
  <si>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</si>
  <si>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</si>
  <si>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</si>
  <si>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</si>
  <si>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</si>
  <si>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</si>
  <si>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</si>
  <si>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</si>
  <si>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</si>
  <si>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</si>
  <si>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</si>
  <si>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</si>
  <si>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</si>
  <si>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</si>
  <si>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</si>
  <si>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</si>
  <si>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</si>
  <si>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</si>
  <si>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</si>
  <si>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</si>
  <si>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</si>
  <si>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</si>
  <si>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</si>
  <si>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</si>
  <si>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</si>
  <si>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</si>
  <si>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</si>
  <si>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</si>
  <si>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</si>
  <si>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</si>
  <si>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</si>
  <si>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</si>
  <si>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</si>
  <si>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</si>
  <si>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</si>
  <si>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</si>
  <si>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</si>
  <si>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</si>
  <si>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</si>
  <si>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</si>
  <si>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</si>
  <si>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</si>
  <si>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</si>
  <si>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</si>
  <si>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</si>
  <si>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</si>
  <si>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</si>
  <si>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</si>
  <si>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</si>
  <si>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</si>
  <si>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</si>
  <si>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</si>
  <si>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</si>
  <si>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</si>
  <si>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</si>
  <si>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</si>
  <si>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</si>
  <si>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</si>
  <si>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</si>
  <si>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</si>
  <si>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</si>
  <si>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</si>
  <si>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</si>
  <si>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</si>
  <si>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</si>
  <si>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</si>
  <si>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</si>
  <si>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</si>
  <si>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</si>
  <si>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</si>
  <si>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</si>
  <si>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</si>
  <si>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</si>
  <si>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</si>
  <si>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</si>
  <si>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</si>
  <si>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</si>
  <si>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</si>
  <si>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</si>
  <si>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</si>
  <si>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</si>
  <si>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</si>
  <si>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</si>
  <si>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</si>
  <si>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</si>
  <si>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</si>
  <si>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</si>
  <si>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</si>
  <si>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</si>
  <si>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</si>
  <si>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</si>
  <si>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</si>
  <si>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</si>
  <si>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</si>
  <si>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</si>
  <si>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</si>
  <si>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</si>
  <si>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</si>
  <si>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</si>
  <si>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</si>
  <si>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</si>
  <si>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</si>
  <si>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</si>
  <si>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</si>
  <si>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</si>
  <si>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</si>
  <si>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</si>
  <si>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</si>
  <si>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</si>
  <si>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</si>
  <si>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</si>
  <si>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</si>
  <si>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</si>
  <si>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</si>
  <si>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</si>
  <si>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</si>
  <si>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</si>
  <si>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</si>
  <si>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</si>
  <si>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</si>
  <si>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</si>
  <si>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</si>
  <si>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</si>
  <si>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</si>
  <si>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</si>
  <si>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</si>
  <si>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</si>
  <si>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</si>
  <si>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</si>
  <si>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</si>
  <si>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</si>
  <si>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</si>
  <si>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</si>
  <si>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</si>
  <si>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</si>
  <si>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</si>
  <si>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</si>
  <si>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</si>
  <si>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</si>
  <si>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</si>
  <si>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</si>
  <si>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</si>
  <si>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</si>
  <si>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</si>
  <si>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</si>
  <si>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</si>
  <si>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</si>
  <si>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</si>
  <si>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</si>
  <si>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</si>
  <si>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</si>
  <si>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</si>
  <si>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</si>
  <si>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</si>
  <si>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</si>
  <si>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</si>
  <si>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</si>
  <si>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</si>
  <si>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</si>
  <si>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</si>
  <si>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</si>
  <si>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</si>
  <si>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</si>
  <si>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</si>
  <si>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</si>
  <si>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</si>
  <si>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</si>
  <si>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</si>
  <si>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</si>
  <si>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</si>
  <si>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</si>
  <si>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</si>
  <si>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</si>
  <si>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</si>
  <si>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</si>
  <si>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</si>
  <si>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</si>
  <si>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</si>
  <si>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</si>
  <si>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</si>
  <si>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</si>
  <si>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</si>
  <si>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</si>
  <si>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</si>
  <si>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</si>
  <si>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</si>
  <si>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</si>
  <si>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</si>
  <si>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</si>
  <si>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</si>
  <si>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</si>
  <si>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</si>
  <si>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</si>
  <si>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</si>
  <si>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</si>
  <si>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</si>
  <si>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</si>
  <si>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</si>
  <si>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</si>
  <si>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</si>
  <si>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</si>
  <si>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</si>
  <si>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</si>
  <si>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</si>
  <si>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</si>
  <si>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</si>
  <si>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</si>
  <si>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</si>
  <si>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</si>
  <si>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</si>
  <si>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</si>
  <si>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</si>
  <si>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</si>
  <si>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</si>
  <si>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</si>
  <si>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</si>
  <si>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</si>
  <si>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</si>
  <si>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</si>
  <si>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</si>
  <si>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</si>
  <si>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</si>
  <si>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</si>
  <si>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</si>
  <si>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</si>
  <si>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</si>
  <si>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</si>
  <si>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</si>
  <si>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</si>
  <si>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</si>
  <si>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</si>
  <si>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</si>
  <si>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</si>
  <si>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</si>
  <si>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</si>
  <si>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</si>
  <si>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</si>
  <si>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</si>
  <si>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</si>
  <si>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</si>
  <si>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</si>
  <si>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</si>
  <si>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</si>
  <si>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</si>
  <si>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</si>
  <si>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</si>
  <si>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</si>
  <si>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</si>
  <si>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</si>
  <si>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</si>
  <si>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</si>
  <si>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</si>
  <si>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</si>
  <si>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</si>
  <si>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</si>
  <si>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</si>
  <si>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</si>
  <si>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</si>
  <si>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</si>
  <si>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</si>
  <si>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</si>
  <si>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</si>
  <si>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</si>
  <si>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</si>
  <si>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</si>
  <si>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</si>
  <si>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</si>
  <si>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</si>
  <si>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</si>
  <si>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</si>
  <si>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</si>
  <si>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</si>
  <si>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</si>
  <si>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</si>
  <si>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</si>
  <si>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</si>
  <si>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</si>
  <si>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</si>
  <si>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</si>
  <si>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</si>
  <si>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</si>
  <si>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</si>
  <si>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</si>
  <si>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</si>
  <si>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</si>
  <si>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</si>
  <si>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</si>
  <si>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</si>
  <si>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</si>
  <si>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</si>
  <si>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</si>
  <si>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</si>
  <si>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</si>
  <si>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</si>
  <si>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</si>
  <si>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</si>
  <si>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</si>
  <si>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</si>
  <si>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</si>
  <si>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</si>
  <si>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</si>
  <si>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</si>
  <si>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</si>
  <si>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</si>
  <si>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</si>
  <si>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</si>
  <si>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</si>
  <si>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</si>
  <si>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</si>
  <si>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</si>
  <si>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</si>
  <si>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</si>
  <si>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</si>
  <si>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</si>
  <si>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</si>
  <si>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</si>
  <si>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</si>
  <si>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</si>
  <si>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</si>
  <si>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</si>
  <si>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</si>
  <si>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</si>
  <si>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</si>
  <si>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</si>
  <si>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</si>
  <si>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</si>
  <si>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</si>
  <si>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</si>
  <si>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</si>
  <si>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</si>
  <si>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</si>
  <si>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</si>
  <si>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</si>
  <si>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</si>
  <si>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</si>
  <si>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</si>
  <si>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</si>
  <si>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</si>
  <si>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</si>
  <si>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</si>
  <si>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</si>
  <si>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</si>
  <si>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</si>
  <si>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</si>
  <si>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</si>
  <si>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</si>
  <si>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</si>
  <si>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</si>
  <si>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</si>
  <si>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</si>
  <si>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</si>
  <si>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</si>
  <si>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</si>
  <si>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</si>
  <si>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</si>
  <si>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</si>
  <si>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</si>
  <si>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</si>
  <si>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</si>
  <si>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</si>
  <si>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</si>
  <si>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</si>
  <si>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</si>
  <si>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</si>
  <si>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</si>
  <si>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</si>
  <si>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</si>
  <si>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</si>
  <si>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</si>
  <si>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</si>
  <si>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</si>
  <si>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</si>
  <si>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</si>
  <si>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</si>
  <si>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</si>
  <si>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</si>
  <si>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</si>
  <si>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</si>
  <si>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</si>
  <si>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</si>
  <si>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</si>
  <si>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</si>
  <si>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</si>
  <si>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</si>
  <si>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</si>
  <si>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</si>
  <si>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</si>
  <si>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</si>
  <si>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</si>
  <si>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</si>
  <si>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</si>
  <si>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</si>
  <si>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</si>
  <si>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</si>
  <si>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</si>
  <si>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</si>
  <si>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</si>
  <si>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</si>
  <si>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</si>
  <si>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</si>
  <si>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</si>
  <si>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</si>
  <si>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</si>
  <si>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</si>
  <si>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</si>
  <si>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</si>
  <si>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</si>
  <si>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</si>
  <si>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</si>
  <si>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</si>
  <si>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</si>
  <si>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</si>
  <si>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</si>
  <si>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</si>
  <si>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</si>
  <si>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</si>
  <si>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</si>
  <si>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</si>
  <si>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</si>
  <si>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</si>
  <si>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</si>
  <si>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</si>
  <si>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</si>
  <si>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</si>
  <si>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</si>
  <si>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</si>
  <si>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</si>
  <si>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</si>
  <si>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</si>
  <si>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</si>
  <si>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</si>
  <si>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</si>
  <si>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</si>
  <si>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</si>
  <si>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</si>
  <si>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</si>
  <si>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</si>
  <si>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</si>
  <si>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</si>
  <si>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</si>
  <si>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</si>
  <si>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</si>
  <si>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</si>
  <si>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</si>
  <si>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</si>
  <si>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</si>
  <si>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</si>
  <si>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</si>
  <si>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</si>
  <si>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</si>
  <si>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</si>
  <si>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</si>
  <si>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</si>
  <si>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</si>
  <si>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</si>
  <si>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</si>
  <si>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</si>
  <si>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</si>
  <si>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</si>
  <si>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</si>
  <si>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</si>
  <si>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</si>
  <si>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</si>
  <si>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</si>
  <si>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</si>
  <si>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</si>
  <si>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</si>
  <si>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</si>
  <si>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</si>
  <si>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</si>
  <si>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</si>
  <si>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</si>
  <si>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</si>
  <si>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</si>
  <si>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</si>
  <si>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</si>
  <si>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</si>
  <si>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</si>
  <si>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</si>
  <si>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</si>
  <si>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</si>
  <si>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</si>
  <si>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</si>
  <si>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</si>
  <si>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</si>
  <si>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</si>
  <si>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</si>
  <si>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</si>
  <si>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</si>
  <si>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</si>
  <si>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</si>
  <si>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</si>
  <si>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</si>
  <si>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</si>
  <si>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</si>
  <si>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</si>
  <si>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</si>
  <si>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</si>
  <si>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</si>
  <si>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</si>
  <si>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</si>
  <si>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</si>
  <si>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</si>
  <si>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</si>
  <si>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</si>
  <si>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</si>
  <si>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</si>
  <si>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</si>
  <si>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</si>
  <si>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</si>
  <si>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</si>
  <si>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</si>
  <si>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</si>
  <si>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</si>
  <si>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</si>
  <si>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</si>
  <si>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</si>
  <si>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</si>
  <si>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</si>
  <si>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</si>
  <si>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</si>
  <si>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</si>
  <si>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</si>
  <si>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</si>
  <si>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</si>
  <si>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</si>
  <si>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</si>
  <si>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</si>
  <si>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</si>
  <si>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</si>
  <si>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</si>
  <si>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</si>
  <si>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</si>
  <si>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</si>
  <si>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</si>
  <si>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</si>
  <si>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</si>
  <si>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</si>
  <si>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</si>
  <si>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</si>
  <si>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</si>
  <si>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</si>
  <si>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</si>
  <si>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</si>
  <si>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</si>
  <si>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</si>
  <si>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</si>
  <si>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</si>
  <si>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</si>
  <si>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</si>
  <si>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</si>
  <si>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</si>
  <si>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</si>
  <si>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</si>
  <si>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</si>
  <si>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</si>
  <si>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</si>
  <si>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</si>
  <si>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</si>
  <si>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</si>
  <si>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</si>
  <si>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</si>
  <si>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</si>
  <si>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</si>
  <si>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</si>
  <si>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</si>
  <si>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</si>
  <si>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</si>
  <si>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</si>
  <si>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</si>
  <si>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</si>
  <si>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</si>
  <si>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</si>
  <si>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</si>
  <si>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</si>
  <si>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</si>
  <si>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</si>
  <si>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</si>
  <si>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</si>
  <si>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</si>
  <si>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</si>
  <si>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</si>
  <si>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</si>
  <si>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</si>
  <si>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</si>
  <si>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</si>
  <si>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</si>
  <si>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</si>
  <si>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</si>
  <si>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</si>
  <si>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</si>
  <si>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</si>
  <si>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</si>
  <si>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</si>
  <si>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</si>
  <si>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</si>
  <si>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</si>
  <si>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</si>
  <si>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</si>
  <si>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</si>
  <si>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</si>
  <si>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</si>
  <si>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</si>
  <si>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</si>
  <si>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</si>
  <si>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</si>
  <si>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</si>
  <si>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</si>
  <si>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</si>
  <si>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</si>
  <si>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</si>
  <si>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</si>
  <si>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</si>
  <si>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</si>
  <si>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</si>
  <si>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</si>
  <si>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</si>
  <si>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</si>
  <si>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</si>
  <si>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</si>
  <si>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</si>
  <si>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</si>
  <si>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</si>
  <si>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</si>
  <si>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</si>
  <si>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</si>
  <si>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</si>
  <si>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</si>
  <si>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</si>
  <si>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</si>
  <si>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</si>
  <si>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</si>
  <si>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</si>
  <si>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</si>
  <si>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</si>
  <si>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</si>
  <si>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</si>
  <si>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</si>
  <si>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</si>
  <si>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</si>
  <si>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</si>
  <si>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</si>
  <si>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</si>
  <si>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</si>
  <si>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</si>
  <si>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</si>
  <si>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</si>
  <si>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</si>
  <si>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</si>
  <si>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</si>
  <si>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</si>
  <si>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</si>
  <si>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</si>
  <si>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</si>
  <si>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</si>
  <si>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</si>
  <si>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</si>
  <si>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</si>
  <si>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</si>
  <si>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</si>
  <si>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</si>
  <si>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</si>
  <si>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</si>
  <si>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</si>
  <si>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</si>
  <si>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</si>
  <si>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</si>
  <si>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</si>
  <si>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</si>
  <si>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</si>
  <si>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</si>
  <si>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</si>
  <si>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</si>
  <si>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</si>
  <si>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</si>
  <si>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</si>
  <si>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</si>
  <si>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</si>
  <si>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</si>
  <si>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</si>
  <si>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</si>
  <si>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</si>
  <si>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</si>
  <si>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</si>
  <si>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</si>
  <si>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</si>
  <si>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</si>
  <si>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</si>
  <si>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</si>
  <si>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</si>
  <si>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</si>
  <si>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</si>
  <si>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</si>
  <si>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</si>
  <si>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</si>
  <si>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</si>
  <si>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</si>
  <si>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</si>
  <si>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</si>
  <si>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</si>
  <si>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</si>
  <si>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</si>
  <si>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</si>
  <si>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</si>
  <si>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</si>
  <si>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</si>
  <si>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</si>
  <si>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</si>
  <si>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</si>
  <si>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</si>
  <si>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</si>
  <si>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</si>
  <si>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</si>
  <si>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</si>
  <si>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</si>
  <si>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</si>
  <si>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</si>
  <si>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</si>
  <si>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</si>
  <si>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</si>
  <si>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</si>
  <si>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</si>
  <si>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</si>
  <si>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</si>
  <si>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</si>
  <si>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</si>
  <si>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</si>
  <si>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</si>
  <si>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</si>
  <si>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</si>
  <si>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</si>
  <si>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</si>
  <si>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</si>
  <si>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</si>
  <si>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</si>
  <si>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</si>
  <si>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</si>
  <si>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</si>
  <si>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</si>
  <si>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</si>
  <si>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</si>
  <si>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</si>
  <si>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</si>
  <si>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</si>
  <si>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</si>
  <si>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</si>
  <si>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</si>
  <si>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</si>
  <si>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</si>
  <si>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</si>
  <si>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</si>
  <si>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</si>
  <si>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</si>
  <si>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</si>
  <si>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</si>
  <si>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</si>
  <si>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</si>
  <si>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</si>
  <si>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</si>
  <si>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</si>
  <si>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</si>
  <si>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</si>
  <si>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</si>
  <si>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</si>
  <si>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</si>
  <si>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</si>
  <si>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</si>
  <si>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</si>
  <si>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</si>
  <si>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</si>
  <si>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</si>
  <si>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</si>
  <si>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</si>
  <si>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</si>
  <si>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</si>
  <si>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</si>
  <si>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</si>
  <si>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</si>
  <si>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</si>
  <si>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</si>
  <si>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</si>
  <si>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</si>
  <si>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</si>
  <si>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</si>
  <si>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</si>
  <si>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</si>
  <si>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</si>
  <si>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</si>
  <si>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</si>
  <si>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</si>
  <si>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</si>
  <si>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</si>
  <si>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</si>
  <si>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</si>
  <si>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</si>
  <si>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</si>
  <si>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</si>
  <si>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</si>
  <si>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</si>
  <si>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</si>
  <si>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</si>
  <si>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</si>
  <si>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</si>
  <si>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</si>
  <si>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</si>
  <si>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</si>
  <si>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</si>
  <si>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</si>
  <si>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</si>
  <si>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</si>
  <si>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</si>
  <si>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</si>
  <si>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</si>
  <si>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</si>
  <si>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</si>
  <si>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</si>
  <si>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</si>
  <si>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</si>
  <si>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</si>
  <si>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</si>
  <si>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</si>
  <si>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</si>
  <si>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</si>
  <si>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</si>
  <si>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</si>
  <si>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</si>
  <si>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</si>
  <si>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</si>
  <si>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</si>
  <si>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</si>
  <si>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</si>
  <si>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</si>
  <si>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</si>
  <si>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</si>
  <si>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</si>
  <si>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</si>
  <si>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</si>
  <si>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</si>
  <si>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</si>
  <si>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</si>
  <si>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</si>
  <si>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</si>
  <si>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</si>
  <si>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</si>
  <si>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</si>
  <si>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</si>
  <si>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</si>
  <si>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</si>
  <si>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</si>
  <si>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</si>
  <si>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</si>
  <si>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</si>
  <si>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</si>
  <si>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</si>
  <si>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</si>
  <si>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</si>
  <si>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</si>
  <si>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</si>
  <si>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</si>
  <si>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</si>
  <si>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</si>
  <si>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</si>
  <si>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</si>
  <si>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</si>
  <si>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</si>
  <si>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</si>
  <si>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</si>
  <si>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</si>
  <si>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</si>
  <si>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</si>
  <si>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</si>
  <si>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</si>
  <si>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</si>
  <si>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</si>
  <si>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</si>
  <si>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</si>
  <si>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</si>
  <si>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</si>
  <si>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</si>
  <si>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</si>
  <si>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</si>
  <si>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</si>
  <si>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</si>
  <si>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</si>
  <si>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</si>
  <si>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</si>
  <si>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</si>
  <si>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</si>
  <si>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</si>
  <si>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</si>
  <si>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</si>
  <si>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</si>
  <si>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</si>
  <si>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</si>
  <si>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</si>
  <si>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</si>
  <si>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</si>
  <si>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</si>
  <si>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</si>
  <si>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</si>
  <si>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</si>
  <si>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</si>
  <si>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</si>
  <si>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</si>
  <si>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</si>
  <si>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</si>
  <si>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</si>
  <si>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</si>
  <si>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</si>
  <si>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</si>
  <si>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</si>
  <si>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</si>
  <si>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</si>
  <si>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</si>
  <si>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</si>
  <si>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</si>
  <si>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</si>
  <si>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</si>
  <si>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</si>
  <si>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</si>
  <si>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</si>
  <si>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</si>
  <si>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</si>
  <si>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</si>
  <si>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</si>
  <si>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</si>
  <si>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</si>
  <si>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</si>
  <si>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</si>
  <si>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</si>
  <si>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</si>
  <si>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</si>
  <si>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</si>
  <si>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</si>
  <si>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</si>
  <si>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</si>
  <si>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</si>
  <si>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</si>
  <si>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</si>
  <si>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</si>
  <si>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</si>
  <si>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</si>
  <si>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</si>
  <si>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</si>
  <si>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</si>
  <si>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</si>
  <si>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</si>
  <si>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</si>
  <si>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</si>
  <si>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</si>
  <si>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</si>
  <si>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</si>
  <si>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</si>
  <si>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</si>
  <si>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</si>
  <si>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</si>
  <si>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</si>
  <si>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</si>
  <si>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</si>
  <si>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</si>
  <si>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</si>
  <si>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</si>
  <si>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</si>
  <si>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</si>
  <si>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</si>
  <si>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</si>
  <si>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</si>
  <si>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</si>
  <si>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</si>
  <si>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</si>
  <si>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</si>
  <si>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</si>
  <si>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</si>
  <si>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</si>
  <si>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</si>
  <si>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</si>
  <si>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</si>
  <si>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</si>
  <si>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</si>
  <si>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</si>
  <si>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</si>
  <si>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</si>
  <si>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</si>
  <si>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</si>
  <si>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</si>
  <si>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</si>
  <si>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</si>
  <si>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</si>
  <si>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</si>
  <si>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</si>
  <si>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</si>
  <si>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</si>
  <si>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</si>
  <si>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</si>
  <si>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</si>
  <si>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</si>
  <si>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</si>
  <si>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</si>
  <si>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</si>
  <si>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</si>
  <si>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</si>
  <si>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</si>
  <si>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</si>
  <si>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</si>
  <si>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</si>
  <si>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</si>
  <si>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</si>
  <si>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</si>
  <si>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</si>
  <si>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</si>
  <si>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</si>
  <si>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</si>
  <si>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</si>
  <si>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</si>
  <si>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</si>
  <si>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</si>
  <si>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</si>
  <si>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</si>
  <si>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</si>
  <si>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</si>
  <si>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</si>
  <si>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</si>
  <si>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</si>
  <si>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</si>
  <si>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</si>
  <si>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</si>
  <si>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</si>
  <si>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</si>
  <si>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</si>
  <si>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</si>
  <si>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</si>
  <si>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</si>
  <si>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</si>
  <si>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</si>
  <si>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</si>
  <si>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</si>
  <si>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</si>
  <si>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</si>
  <si>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</si>
  <si>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</si>
  <si>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</si>
  <si>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</si>
  <si>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</si>
  <si>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</si>
  <si>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</si>
  <si>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</si>
  <si>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</si>
  <si>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</si>
  <si>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</si>
  <si>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</si>
  <si>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</si>
  <si>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</si>
  <si>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</si>
  <si>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</si>
  <si>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</si>
  <si>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</si>
  <si>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</si>
  <si>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</si>
  <si>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</si>
  <si>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</si>
  <si>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</si>
  <si>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</si>
  <si>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</si>
  <si>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</si>
  <si>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</si>
  <si>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</si>
  <si>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</si>
  <si>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</si>
  <si>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</si>
  <si>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</si>
  <si>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</si>
  <si>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</si>
  <si>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</si>
  <si>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</si>
  <si>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</si>
  <si>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</si>
  <si>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</si>
  <si>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</si>
  <si>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</si>
  <si>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</si>
  <si>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</si>
  <si>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</si>
  <si>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</si>
  <si>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</si>
  <si>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</si>
  <si>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</si>
  <si>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</si>
  <si>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</si>
  <si>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</si>
  <si>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</si>
  <si>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</si>
  <si>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</si>
  <si>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</si>
  <si>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</si>
  <si>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</si>
  <si>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</si>
  <si>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</si>
  <si>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</si>
  <si>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</si>
  <si>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</si>
  <si>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</si>
  <si>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</si>
  <si>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</si>
  <si>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</si>
  <si>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</si>
  <si>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</si>
  <si>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</si>
  <si>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</si>
  <si>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</si>
  <si>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</si>
  <si>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</si>
  <si>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</si>
  <si>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</si>
  <si>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</si>
  <si>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</si>
  <si>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</si>
  <si>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</si>
  <si>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</si>
  <si>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</si>
  <si>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</si>
  <si>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</si>
  <si>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</si>
  <si>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</si>
  <si>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</si>
  <si>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</si>
  <si>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</si>
  <si>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</si>
  <si>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</si>
  <si>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</si>
  <si>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</si>
  <si>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</si>
  <si>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</si>
  <si>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</si>
  <si>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</si>
  <si>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</si>
  <si>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</si>
  <si>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</si>
  <si>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</si>
  <si>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</si>
  <si>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</si>
  <si>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</si>
  <si>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</si>
  <si>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</si>
  <si>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</si>
  <si>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</si>
  <si>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</si>
  <si>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</si>
  <si>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</si>
  <si>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</si>
  <si>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</si>
  <si>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</si>
  <si>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</si>
  <si>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</si>
  <si>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</si>
  <si>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</si>
  <si>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</si>
  <si>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</si>
  <si>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</si>
  <si>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</si>
  <si>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</si>
  <si>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</si>
  <si>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</si>
  <si>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</si>
  <si>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</si>
  <si>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</si>
  <si>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</si>
  <si>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</si>
  <si>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</si>
  <si>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</si>
  <si>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</si>
  <si>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</si>
  <si>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</si>
  <si>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</si>
  <si>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</si>
  <si>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</si>
  <si>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</si>
  <si>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</si>
  <si>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</si>
  <si>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</si>
  <si>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</si>
  <si>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</si>
  <si>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</si>
  <si>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</si>
  <si>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</si>
  <si>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</si>
  <si>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</si>
  <si>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</si>
  <si>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</si>
  <si>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</si>
  <si>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</si>
  <si>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</si>
  <si>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</si>
  <si>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</si>
  <si>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</si>
  <si>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</si>
  <si>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</si>
  <si>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</si>
  <si>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</si>
  <si>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</si>
  <si>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</si>
  <si>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</si>
  <si>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</si>
  <si>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</si>
  <si>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</si>
  <si>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</si>
  <si>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</si>
  <si>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</si>
  <si>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</si>
  <si>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</si>
  <si>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</si>
  <si>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</si>
  <si>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</si>
  <si>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</si>
  <si>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</si>
  <si>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</si>
  <si>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</si>
  <si>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</si>
  <si>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</si>
  <si>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</si>
  <si>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</si>
  <si>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</si>
  <si>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</si>
  <si>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</si>
  <si>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</si>
  <si>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</si>
  <si>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</si>
  <si>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</si>
  <si>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</si>
  <si>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</si>
  <si>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</si>
  <si>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</si>
  <si>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</si>
  <si>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</si>
  <si>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</si>
  <si>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</si>
  <si>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</si>
  <si>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</si>
  <si>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</si>
  <si>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</si>
  <si>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</si>
  <si>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</si>
  <si>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</si>
  <si>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</si>
  <si>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</si>
  <si>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</si>
  <si>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</si>
  <si>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</si>
  <si>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</si>
  <si>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</si>
  <si>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</si>
  <si>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</si>
  <si>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</si>
  <si>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</si>
  <si>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</si>
  <si>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</si>
  <si>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</si>
  <si>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</si>
  <si>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</si>
  <si>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</si>
  <si>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</si>
  <si>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</si>
  <si>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</si>
  <si>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</si>
  <si>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</si>
  <si>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</si>
  <si>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</si>
  <si>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</si>
  <si>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</si>
  <si>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</si>
  <si>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</si>
  <si>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</si>
  <si>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</si>
  <si>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</si>
  <si>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</si>
  <si>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</si>
  <si>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</si>
  <si>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</si>
  <si>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</si>
  <si>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</si>
  <si>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</si>
  <si>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</si>
  <si>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</si>
  <si>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</si>
  <si>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</si>
  <si>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</si>
  <si>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</si>
  <si>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</si>
  <si>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</si>
  <si>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</si>
  <si>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</si>
  <si>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</si>
  <si>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</si>
  <si>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</si>
  <si>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</si>
  <si>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</si>
  <si>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</si>
  <si>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</si>
  <si>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</si>
  <si>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</si>
  <si>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</si>
  <si>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</si>
  <si>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</si>
  <si>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</si>
  <si>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</si>
  <si>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</si>
  <si>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</si>
  <si>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</si>
  <si>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</si>
  <si>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</si>
  <si>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</si>
  <si>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</si>
  <si>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</si>
  <si>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</si>
  <si>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</si>
  <si>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</si>
  <si>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</si>
  <si>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</si>
  <si>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</si>
  <si>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</si>
  <si>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</si>
  <si>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</si>
  <si>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</si>
  <si>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</si>
  <si>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</si>
  <si>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</si>
  <si>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</si>
  <si>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</si>
  <si>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</si>
  <si>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</si>
  <si>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</si>
  <si>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</si>
  <si>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</si>
  <si>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</si>
  <si>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</si>
  <si>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</si>
  <si>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</si>
  <si>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</si>
  <si>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</si>
  <si>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</si>
  <si>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</si>
  <si>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</si>
  <si>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</si>
  <si>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</si>
  <si>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</si>
  <si>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</si>
  <si>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</si>
  <si>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</si>
  <si>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</si>
  <si>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</si>
  <si>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</si>
  <si>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</si>
  <si>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</si>
  <si>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</si>
  <si>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</si>
  <si>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</si>
  <si>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</si>
  <si>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</si>
  <si>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</si>
  <si>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</si>
  <si>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</si>
  <si>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</si>
  <si>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</si>
  <si>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</si>
  <si>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</si>
  <si>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</si>
  <si>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</si>
  <si>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</si>
  <si>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</si>
  <si>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</si>
  <si>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</si>
  <si>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</si>
  <si>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</si>
  <si>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</si>
  <si>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</si>
  <si>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</si>
  <si>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</si>
  <si>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</si>
  <si>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</si>
  <si>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</si>
  <si>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</si>
  <si>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</si>
  <si>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</si>
  <si>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</si>
  <si>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</si>
  <si>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</si>
  <si>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</si>
  <si>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</si>
  <si>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</si>
  <si>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</si>
  <si>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</si>
  <si>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</si>
  <si>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</si>
  <si>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</si>
  <si>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</si>
  <si>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</si>
  <si>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</si>
  <si>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</si>
  <si>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</si>
  <si>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</si>
  <si>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</si>
  <si>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</si>
  <si>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</si>
  <si>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</si>
  <si>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</si>
  <si>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</si>
  <si>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</si>
  <si>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</si>
  <si>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</si>
  <si>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</si>
  <si>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</si>
  <si>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</si>
  <si>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</si>
  <si>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</si>
  <si>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</si>
  <si>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</si>
  <si>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</si>
  <si>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</si>
  <si>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</si>
  <si>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</si>
  <si>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</si>
  <si>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</si>
  <si>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</si>
  <si>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</si>
  <si>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</si>
  <si>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</si>
  <si>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</si>
  <si>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</si>
  <si>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</si>
  <si>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</si>
  <si>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</si>
  <si>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</si>
  <si>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</si>
  <si>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</si>
  <si>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</si>
  <si>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</si>
  <si>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</si>
  <si>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</si>
  <si>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</si>
  <si>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</si>
  <si>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</si>
  <si>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</si>
  <si>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</si>
  <si>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</si>
  <si>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</si>
  <si>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</si>
  <si>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</si>
  <si>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</si>
  <si>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</si>
  <si>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</si>
  <si>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</si>
  <si>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</si>
  <si>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</si>
  <si>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</si>
  <si>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</si>
  <si>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</si>
  <si>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</si>
  <si>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</si>
  <si>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</si>
  <si>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</si>
  <si>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</si>
  <si>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</si>
  <si>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</si>
  <si>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</si>
  <si>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</si>
  <si>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</si>
  <si>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</si>
  <si>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</si>
  <si>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</si>
  <si>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</si>
  <si>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</si>
  <si>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</si>
  <si>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</si>
  <si>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</si>
  <si>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</si>
  <si>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</si>
  <si>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</si>
  <si>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</si>
  <si>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</si>
  <si>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</si>
  <si>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</si>
  <si>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</si>
  <si>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</si>
  <si>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</si>
  <si>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</si>
  <si>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</si>
  <si>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</si>
  <si>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</si>
  <si>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</si>
  <si>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</si>
  <si>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</si>
  <si>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</si>
  <si>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</si>
  <si>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</si>
  <si>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</si>
  <si>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</si>
  <si>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</si>
  <si>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</si>
  <si>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</si>
  <si>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</si>
  <si>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</si>
  <si>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</si>
  <si>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</si>
  <si>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</si>
  <si>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</si>
  <si>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</si>
  <si>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</si>
  <si>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</si>
  <si>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</si>
  <si>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</si>
  <si>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</si>
  <si>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</si>
  <si>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</si>
  <si>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</si>
  <si>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</si>
  <si>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</si>
  <si>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</si>
  <si>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</si>
  <si>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</si>
  <si>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</si>
  <si>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</si>
  <si>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</si>
  <si>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</si>
  <si>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</si>
  <si>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</si>
  <si>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</si>
  <si>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</si>
  <si>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</si>
  <si>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</si>
  <si>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</si>
  <si>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</si>
  <si>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</si>
  <si>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</si>
  <si>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</si>
  <si>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</si>
  <si>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</si>
  <si>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</si>
  <si>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</si>
  <si>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</si>
  <si>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</si>
  <si>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</si>
  <si>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</si>
  <si>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</si>
  <si>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</si>
  <si>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</si>
  <si>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</si>
  <si>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</si>
  <si>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</si>
  <si>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</si>
  <si>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</si>
  <si>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</si>
  <si>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</si>
  <si>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</si>
  <si>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</si>
  <si>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</si>
  <si>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</si>
  <si>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</si>
  <si>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</si>
  <si>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</si>
  <si>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</si>
  <si>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</si>
  <si>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</si>
  <si>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</si>
  <si>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</si>
  <si>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</si>
  <si>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</si>
  <si>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</si>
  <si>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</si>
  <si>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</si>
  <si>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</si>
  <si>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</si>
  <si>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</si>
  <si>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</si>
  <si>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</si>
  <si>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</si>
  <si>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</si>
  <si>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</si>
  <si>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</si>
  <si>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</si>
  <si>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</si>
  <si>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</si>
  <si>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</si>
  <si>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</si>
  <si>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</si>
  <si>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</si>
  <si>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</si>
  <si>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</si>
  <si>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</si>
  <si>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</si>
  <si>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</si>
  <si>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</si>
  <si>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</si>
  <si>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</si>
  <si>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</si>
  <si>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</si>
  <si>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</si>
  <si>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</si>
  <si>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</si>
  <si>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</si>
  <si>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</si>
  <si>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</si>
  <si>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</si>
  <si>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</si>
  <si>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</si>
  <si>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</si>
  <si>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</si>
  <si>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</si>
  <si>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</si>
  <si>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</si>
  <si>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</si>
  <si>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</si>
  <si>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</si>
  <si>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</si>
  <si>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</si>
  <si>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</si>
  <si>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</si>
  <si>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</si>
  <si>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</si>
  <si>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</si>
  <si>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</si>
  <si>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</si>
  <si>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</si>
  <si>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</si>
  <si>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</si>
  <si>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</si>
  <si>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</si>
  <si>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</si>
  <si>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</si>
  <si>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</si>
  <si>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</si>
  <si>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</si>
  <si>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</si>
  <si>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</si>
  <si>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</si>
  <si>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</si>
  <si>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</si>
  <si>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</si>
  <si>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</si>
  <si>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</si>
  <si>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</si>
  <si>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</si>
  <si>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</si>
  <si>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</si>
  <si>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</si>
  <si>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</si>
  <si>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</si>
  <si>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</si>
  <si>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</si>
  <si>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</si>
  <si>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</si>
  <si>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</si>
  <si>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</si>
  <si>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</si>
  <si>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</si>
  <si>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</si>
  <si>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</si>
  <si>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</si>
  <si>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</si>
  <si>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</si>
  <si>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</si>
  <si>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</si>
  <si>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</si>
  <si>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</si>
  <si>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</si>
  <si>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</si>
  <si>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</si>
  <si>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</si>
  <si>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</si>
  <si>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</si>
  <si>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</si>
  <si>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</si>
  <si>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</si>
  <si>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</si>
  <si>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</si>
  <si>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</si>
  <si>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</si>
  <si>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</si>
  <si>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</si>
  <si>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</si>
  <si>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</si>
  <si>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</si>
  <si>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</si>
  <si>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</si>
  <si>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</si>
  <si>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</si>
  <si>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</si>
  <si>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</si>
  <si>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</si>
  <si>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</si>
  <si>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</si>
  <si>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</si>
  <si>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</si>
  <si>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</si>
  <si>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</si>
  <si>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</si>
  <si>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</si>
  <si>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</si>
  <si>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</si>
  <si>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</si>
  <si>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</si>
  <si>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</si>
  <si>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</si>
  <si>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</si>
  <si>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</si>
  <si>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</si>
  <si>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</si>
  <si>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</si>
  <si>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</si>
  <si>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</si>
  <si>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</si>
  <si>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</si>
  <si>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</si>
  <si>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</si>
  <si>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</si>
  <si>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</si>
  <si>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</si>
  <si>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</si>
  <si>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</si>
  <si>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</si>
  <si>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</si>
  <si>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</si>
  <si>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</si>
  <si>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</si>
  <si>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</si>
  <si>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</si>
  <si>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</si>
  <si>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</si>
  <si>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</si>
  <si>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</si>
  <si>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</si>
  <si>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</si>
  <si>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</si>
  <si>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</si>
  <si>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</si>
  <si>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</si>
  <si>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</si>
  <si>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</si>
  <si>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</si>
  <si>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</si>
  <si>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</si>
  <si>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</si>
  <si>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</si>
  <si>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</si>
  <si>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</si>
  <si>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</si>
  <si>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</si>
  <si>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</si>
  <si>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</si>
  <si>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</si>
  <si>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</si>
  <si>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</si>
  <si>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</si>
  <si>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</si>
  <si>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</si>
  <si>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</si>
  <si>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</si>
  <si>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</si>
  <si>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</si>
  <si>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</si>
  <si>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</si>
  <si>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</si>
  <si>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</si>
  <si>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</si>
  <si>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</si>
  <si>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</si>
  <si>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</si>
  <si>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</si>
  <si>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</si>
  <si>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</si>
  <si>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</si>
  <si>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</si>
  <si>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</si>
  <si>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</si>
  <si>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</si>
  <si>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</si>
  <si>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</si>
  <si>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</si>
  <si>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</si>
  <si>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</si>
  <si>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</si>
  <si>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</si>
  <si>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</si>
  <si>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</si>
  <si>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</si>
  <si>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</si>
  <si>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</si>
  <si>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</si>
  <si>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</si>
  <si>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</si>
  <si>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</si>
  <si>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</si>
  <si>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</si>
  <si>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</si>
  <si>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</si>
  <si>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</si>
  <si>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</si>
  <si>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</si>
  <si>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</si>
  <si>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</si>
  <si>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</si>
  <si>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</si>
  <si>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</si>
  <si>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</si>
  <si>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</si>
  <si>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</si>
  <si>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</si>
  <si>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</si>
  <si>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</si>
  <si>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</si>
  <si>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</si>
  <si>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</si>
  <si>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</si>
  <si>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</si>
  <si>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</si>
  <si>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</si>
  <si>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</si>
  <si>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</si>
  <si>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</si>
  <si>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</si>
  <si>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</si>
  <si>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</si>
  <si>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</si>
  <si>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</si>
  <si>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</si>
  <si>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</si>
  <si>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</si>
  <si>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</si>
  <si>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</si>
  <si>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</si>
  <si>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</si>
  <si>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</si>
  <si>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</si>
  <si>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</si>
  <si>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</si>
  <si>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</si>
  <si>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</si>
  <si>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</si>
  <si>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</si>
  <si>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</si>
  <si>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</si>
  <si>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</si>
  <si>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</si>
  <si>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</si>
  <si>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</si>
  <si>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</si>
  <si>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</si>
  <si>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</si>
  <si>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</si>
  <si>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</si>
  <si>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</si>
  <si>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</si>
  <si>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</si>
  <si>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</si>
  <si>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</si>
  <si>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</si>
  <si>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</si>
  <si>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</si>
  <si>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</si>
  <si>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</si>
  <si>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</si>
  <si>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01.- Agricultura, ganadería, caza y servicios relacionados con las mismas</t>
  </si>
  <si>
    <t>10.- Industria de la alimentación</t>
  </si>
  <si>
    <t>11.- Fabricación de bebidas</t>
  </si>
  <si>
    <t>13.- Industria textil</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</si>
  <si>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</si>
  <si>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</si>
  <si>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</si>
  <si>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</si>
  <si>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</si>
  <si>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</si>
  <si>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</si>
  <si>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</si>
  <si>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</si>
  <si>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</si>
  <si>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</si>
  <si>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37.- Recogida y tratamiento de aguas residuales</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</si>
  <si>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</si>
  <si>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</si>
  <si>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</si>
  <si>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</si>
  <si>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</si>
  <si>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</si>
  <si>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</si>
  <si>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</si>
  <si>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</si>
  <si>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</si>
  <si>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</si>
  <si>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</si>
  <si>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</si>
  <si>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</si>
  <si>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</si>
  <si>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</si>
  <si>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</si>
  <si>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</si>
  <si>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</si>
  <si>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</si>
  <si>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96.- Otros servicios personales</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</si>
  <si>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</si>
  <si>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</si>
  <si>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</si>
  <si>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</si>
  <si>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</si>
  <si>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</si>
  <si>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</si>
  <si>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33.- Resbalón, caída, derrumbamiento de agente material superior (que cae sobre la víctima)</t>
  </si>
  <si>
    <t>34.- Resbalón, caída, derrumbamiento de agente material inferior (que arrastra a la víctima)</t>
  </si>
  <si>
    <t>35.- Resbalón, caída, derrumbamiento de agente material al mismo nivel</t>
  </si>
  <si>
    <t>39.- Otra desviación conocida del grupo 30 pero no mencionada anteriormente</t>
  </si>
  <si>
    <t>41.- Pérdida (total o parcial) de control de máquina (incluido el arranque intempestivo), así como de la materia sobre la que se trabaje con la máquina</t>
  </si>
  <si>
    <t>42.- Pérdida (total o parcial) de control de medio de transporte - de equipo de carga (con motor o sin él)</t>
  </si>
  <si>
    <t>43.- Pérdida (total o parcial) de control de herramienta manual (con motor o sin él), así como de la materia sobre la que se trabaje con la herramienta</t>
  </si>
  <si>
    <t>44.- Pérdida (total o parcial) de control de objeto (transportado, desplazado, manipulado, etc.)</t>
  </si>
  <si>
    <t>49.- Otra desviación conocida del grupo 40 pero no mencionada anteriormente</t>
  </si>
  <si>
    <t>51.- Caída de una persona desde una altura</t>
  </si>
  <si>
    <t>52.- Resbalón o tropezón con caída de una persona al mismo nivel</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</si>
  <si>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</si>
  <si>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</si>
  <si>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</si>
  <si>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</si>
  <si>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</si>
  <si>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</si>
  <si>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</si>
  <si>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</si>
  <si>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</si>
  <si>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75.- Caminar con dificultad, traspiés, resbalón (sin caída)</t>
  </si>
  <si>
    <t>79.- Otra Desviación conocida del grupo 70 pero no mencionada anteriormente</t>
  </si>
  <si>
    <t>99.- Otra Desviación no codificada en esta clasificación</t>
  </si>
  <si>
    <t>13.- Contacto con llamas directas u objetos o entornos - con elevada temperatura o en llamas</t>
  </si>
  <si>
    <t>16.- Contacto con sustancias peligrosas sobre o a través de la piel y de los ojos</t>
  </si>
  <si>
    <t>31.- Aplastamiento sobre o contra, resultado de una caída</t>
  </si>
  <si>
    <t>32.- Aplastamiento sobre o contra, resultado de un tropiezo o choque contra un objeto inmóvil</t>
  </si>
  <si>
    <t>39.- Otro contacto. Tipo de lesión conocido del grupo 30 pero no mencionado anteriormente</t>
  </si>
  <si>
    <t>41.- Choque o golpe contra un objeto proyectado</t>
  </si>
  <si>
    <t>42.- Choque o golpe contra un objeto que cae</t>
  </si>
  <si>
    <t>43.- Choque o golpe contra un objeto en balanceo</t>
  </si>
  <si>
    <t>44.- Choque o golpe contra un objeto (incluidos los vehículos) en movimiento</t>
  </si>
  <si>
    <t>45.- Colisión con un objeto (incluidos los vehículos) colisión con una persona (la víctima está en movimiento)</t>
  </si>
  <si>
    <t>49.- Otro contacto - Tipo de lesión conocido del grupo 40 pero no mencionado anteriormente</t>
  </si>
  <si>
    <t>51.- Contacto con un agente material cortante (cuchillo u hoja)</t>
  </si>
  <si>
    <t>52.- Contacto con un agente material punzante (clavo o herramienta afilada)</t>
  </si>
  <si>
    <t>59.- Otro contacto. Tipo de lesión conocido del grupo 50 pero no mencionado anteriormente</t>
  </si>
  <si>
    <t>61.- Quedar atrapado, ser aplastado en</t>
  </si>
  <si>
    <t>63.- Quedar atrapado, ser aplastado entre</t>
  </si>
  <si>
    <t>71.- Sobreesfuerzo físico sobre el sistema musculoesquelético</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</si>
  <si>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</si>
  <si>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</si>
  <si>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</si>
  <si>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</si>
  <si>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</si>
  <si>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</si>
  <si>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</si>
  <si>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</si>
  <si>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</si>
  <si>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</si>
  <si>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</si>
  <si>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</si>
  <si>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</si>
  <si>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</si>
  <si>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</si>
  <si>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</si>
  <si>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</si>
  <si>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</si>
  <si>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</si>
  <si>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</si>
  <si>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</si>
  <si>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</si>
  <si>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</si>
  <si>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</si>
  <si>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</si>
  <si>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</si>
  <si>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</si>
  <si>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</si>
  <si>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</si>
  <si>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</si>
  <si>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</si>
  <si>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</si>
  <si>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</si>
  <si>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</si>
  <si>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</si>
  <si>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</si>
  <si>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</si>
  <si>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</si>
  <si>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</si>
  <si>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</si>
  <si>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</si>
  <si>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</si>
  <si>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</si>
  <si>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</si>
  <si>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</si>
  <si>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</si>
  <si>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</si>
  <si>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</si>
  <si>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</si>
  <si>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</si>
  <si>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</si>
  <si>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</si>
  <si>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</si>
  <si>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</si>
  <si>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</si>
  <si>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</si>
  <si>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</si>
  <si>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</si>
  <si>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</si>
  <si>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</si>
  <si>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</si>
  <si>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</si>
  <si>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</si>
  <si>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</si>
  <si>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</si>
  <si>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</si>
  <si>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</si>
  <si>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</si>
  <si>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</si>
  <si>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</si>
  <si>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</si>
  <si>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</si>
  <si>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</si>
  <si>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</si>
  <si>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</si>
  <si>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</si>
  <si>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</si>
  <si>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</si>
  <si>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</si>
  <si>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</si>
  <si>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</si>
  <si>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</si>
  <si>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</si>
  <si>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</si>
  <si>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</si>
  <si>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</si>
  <si>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</si>
  <si>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</si>
  <si>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</si>
  <si>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</si>
  <si>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</si>
  <si>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</si>
  <si>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</si>
  <si>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</si>
  <si>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</si>
  <si>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</si>
  <si>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</si>
  <si>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</si>
  <si>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</si>
  <si>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</si>
  <si>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</si>
  <si>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</si>
  <si>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</si>
  <si>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</si>
  <si>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</si>
  <si>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</si>
  <si>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</si>
  <si>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</si>
  <si>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</si>
  <si>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042.- Centros de enseñanza, escuelas, institutos, universidades, guarderías</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</si>
  <si>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</si>
  <si>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</si>
  <si>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</si>
  <si>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</si>
  <si>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</si>
  <si>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</si>
  <si>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</si>
  <si>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</si>
  <si>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</si>
  <si>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</si>
  <si>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</si>
  <si>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31.- Conducir un medio de transporte o un equipo de carga móvil y con motor</t>
  </si>
  <si>
    <t>32.- Conducir un medio de transporte o un equipo de carga móvil y sin motor</t>
  </si>
  <si>
    <t>33.- Ser pasajero a bordo de un medio de transporte</t>
  </si>
  <si>
    <t>52.- Transportar horizontalmente tirar de, empujar, hacer rodar, etc., un objeto</t>
  </si>
  <si>
    <t>53.- Transportar una carga (portar por parte de una persona)</t>
  </si>
  <si>
    <t>61.- Andar, correr, subir, bajar, etc.</t>
  </si>
  <si>
    <t>62.- Entrar, salir</t>
  </si>
  <si>
    <t>67.- Hacer movimientos en un mismo sitio</t>
  </si>
  <si>
    <t>69.- Otra actividad física específica conocida del grupo 60 pero no mencionada anteriormente</t>
  </si>
  <si>
    <t>70.- Estar presente (sin especificar)</t>
  </si>
  <si>
    <t>99.- Otra actividad física específica no codificada en esta clasificac.</t>
  </si>
  <si>
    <t>22.- En estado líquido escape, rezumamiento, derrame, salpicadura, aspersión</t>
  </si>
  <si>
    <t>23.- En estado gaseoso vaporización, formación de aerosoles, formación de gases</t>
  </si>
  <si>
    <t xml:space="preserve">                 DEL ACCIDENTADO EN LA EMPRESA</t>
  </si>
  <si>
    <t>ATR-A12. ACCIDENTES DE TRABAJO CON BAJA, IN ITINERE, SEGÚN ANTIGÜEDAD</t>
  </si>
  <si>
    <t>ATR-A12. ACCIDENTES DE TRABAJO CON BAJA, EN JORNADA, SEGÚN ANTIGÜEDAD</t>
  </si>
  <si>
    <t>05.- Indefinido (fijo discontinuo)</t>
  </si>
  <si>
    <t>05.- Otros</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</si>
  <si>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</si>
  <si>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</si>
  <si>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</si>
  <si>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</si>
  <si>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</si>
  <si>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</si>
  <si>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</si>
  <si>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</si>
  <si>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</si>
  <si>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</si>
  <si>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</si>
  <si>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82.- Actividades administrativas de oficina y otras actividades auxiliares a las empresas</t>
  </si>
  <si>
    <t>15.- Contacto con sustancias peligrosas a través de la nariz, la boca, por inhalación</t>
  </si>
  <si>
    <t>19.- Otro contacto. Tipo de lesión conocido del grupo 10 pero no mencionado anteriormente</t>
  </si>
  <si>
    <t>77.- Actividades de alquiler</t>
  </si>
  <si>
    <t>97.- Actividades de los hogares como empleadores de personal doméstico</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</si>
  <si>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</si>
  <si>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</si>
  <si>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</si>
  <si>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</si>
  <si>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</si>
  <si>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</si>
  <si>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</si>
  <si>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08.- Otras industrias extractivas</t>
  </si>
  <si>
    <t>18.- Artes gráficas y reproducción de soportes grabados</t>
  </si>
  <si>
    <t>20.- Industria química</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</si>
  <si>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</si>
  <si>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</si>
  <si>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</si>
  <si>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</si>
  <si>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45.- Pérdida (total o parcial) de control de animal</t>
  </si>
  <si>
    <t>62.- Quedar atrapado, ser aplastado bajo</t>
  </si>
  <si>
    <t>79.- Otro contacto. Tipo de lesión conocido del grupo 70 pero no mencionado antes</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</si>
  <si>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</si>
  <si>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</si>
  <si>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</si>
  <si>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</si>
  <si>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</si>
  <si>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</si>
  <si>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</si>
  <si>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</si>
  <si>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</si>
  <si>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</si>
  <si>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</si>
  <si>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</si>
  <si>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</si>
  <si>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</si>
  <si>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</si>
  <si>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</si>
  <si>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</si>
  <si>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</si>
  <si>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</si>
  <si>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</si>
  <si>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</si>
  <si>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</si>
  <si>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</si>
  <si>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</si>
  <si>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</si>
  <si>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</si>
  <si>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</si>
  <si>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</si>
  <si>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</si>
  <si>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</si>
  <si>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99.- Otro contacto. Tipo de lesión no codificado en la presente clasificación</t>
  </si>
  <si>
    <t>90.- Infartos, derrames cerebrales y otras patologías no traumáticas</t>
  </si>
  <si>
    <t>062.- Quemaduras químicas (corrosión)</t>
  </si>
  <si>
    <t>130.- Infartos, derrames cerebrales y otras patologías no traumáticas</t>
  </si>
  <si>
    <t>64.- Servicios financieros, excepto seguros y fondos de pensiones</t>
  </si>
  <si>
    <t>24.- Pulverulento emanación de humos, emisión de polvo, partículas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</si>
  <si>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</si>
  <si>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</si>
  <si>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</si>
  <si>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</si>
  <si>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</si>
  <si>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</si>
  <si>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</si>
  <si>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</si>
  <si>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</si>
  <si>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</si>
  <si>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</si>
  <si>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</si>
  <si>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</si>
  <si>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</si>
  <si>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</si>
  <si>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</si>
  <si>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</si>
  <si>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</si>
  <si>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</si>
  <si>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</si>
  <si>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</si>
  <si>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</si>
  <si>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</si>
  <si>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</si>
  <si>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</si>
  <si>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</si>
  <si>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</si>
  <si>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41.- Coger con la mano, agarrar, asir, sujetar en la mano, poner en un plano horizontal</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</si>
  <si>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</si>
  <si>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</si>
  <si>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</si>
  <si>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</si>
  <si>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</si>
  <si>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</si>
  <si>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51.- Transportar verticalmente alzar, levantar, bajar, etc., un objeto</t>
  </si>
  <si>
    <t>59.- Otra actividad física específica conocida del grupo 50 pero no mencionada anteriormente</t>
  </si>
  <si>
    <t>63.- Saltar, abalanzarse, etc.</t>
  </si>
  <si>
    <t>65.- Levantarse, sentarse, etc.</t>
  </si>
  <si>
    <t>073.- COVID19</t>
  </si>
  <si>
    <t>HOMBRES</t>
  </si>
  <si>
    <t>089.- Otros tipos de ahogamientos y asfixias</t>
  </si>
  <si>
    <t>78.- Actividades relacionadas con el empleo</t>
  </si>
  <si>
    <t>26.- Fabricación de productos informáticos, electrónicos y ópticos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</si>
  <si>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</si>
  <si>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</si>
  <si>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</si>
  <si>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 Silvicultura y explotación forestal</t>
  </si>
  <si>
    <t>24.- Metalurgia. Fabricación de productos de hierro, acero y ferroaleaciones</t>
  </si>
  <si>
    <t>32.- Otras industrias manufactureras</t>
  </si>
  <si>
    <t>71.- Servicios técnicos de arquitectura e ingeniería. Ensayos y análisis técnicos</t>
  </si>
  <si>
    <t>72.- Investigación y desarrollo</t>
  </si>
  <si>
    <t>62.- Programación, consultoría y otras actividades relacionadas con la informática</t>
  </si>
  <si>
    <t>69.- Actividades jurídicas y de contabilidad</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</si>
  <si>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</si>
  <si>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</si>
  <si>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</si>
  <si>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</si>
  <si>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</si>
  <si>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64.- Arrastrarse, trepar, etc.</t>
  </si>
  <si>
    <t>11.- Problema eléctrico causado por fallo en la instalación que da lugar a un contacto indirecto</t>
  </si>
  <si>
    <t>13.- Explosión</t>
  </si>
  <si>
    <t>21.- En estado de sólido desbordamiento, vuelco</t>
  </si>
  <si>
    <t>82.- Violencia, agresión, amenaza entre miembros de la empresa que se hallan bajo la autoridad del empresario</t>
  </si>
  <si>
    <t>83.- Violencia, agresión, amenaza ejercida por personas ajenas a la empresa sobre las víctimas en el marco de sus funciones (atraco a banco, conductores autobús, etc.)</t>
  </si>
  <si>
    <t>84.- Agresión, empujón por animales</t>
  </si>
  <si>
    <t>12.- Contacto directo con la electricidad, recibir una descarga eléctrica en el cuerpo</t>
  </si>
  <si>
    <t>64.- Amputación, seccionamiento de un miembro, una mano o un dedo</t>
  </si>
  <si>
    <t>69.- Otro contacto. Tipo de lesión conocido del grupo 60 pero no mencionado anteriormente</t>
  </si>
  <si>
    <t>83.- Golpes, patadas, cabezazos, estrangulamiento</t>
  </si>
  <si>
    <t>43.- Región pélvica y abdominal, incluidos sus órganos</t>
  </si>
  <si>
    <t>48.- Tronco, múltiples partes afectadas</t>
  </si>
  <si>
    <t>58.- Extremidades superiores, múltiples partes afectadas</t>
  </si>
  <si>
    <t>36.- Captación, depuración y distribución de agua</t>
  </si>
  <si>
    <t>94.- Actividades asociativas</t>
  </si>
  <si>
    <t>95.- Reparación de ordenadores, efectos personales y artículos de uso doméstico</t>
  </si>
  <si>
    <t>091.- Elevados en una superficie fija (tejados, terrazas, etc.)</t>
  </si>
  <si>
    <t>12.- Problema eléctrico que da lugar a un contacto directo</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</si>
  <si>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</si>
  <si>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</si>
  <si>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</si>
  <si>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53.- Contacto con un agente material que arañe (rallador, lija, tabla no cepillada, etc.)</t>
  </si>
  <si>
    <t>051.- Conmociones y lesiones intracraneales</t>
  </si>
  <si>
    <t>072.- Infecciones agudas</t>
  </si>
  <si>
    <t>enero-abril 2021</t>
  </si>
  <si>
    <t>03.- Pesca y acuicultura</t>
  </si>
  <si>
    <t>92.- Actividades de juegos de azar y apuestas</t>
  </si>
  <si>
    <t>092.- Elevados en mástiles, torres, plataformas suspendidas</t>
  </si>
  <si>
    <t>72.- Exposición a radiaciones, ruido, luz o presión</t>
  </si>
  <si>
    <t>73.- Trauma psíquico</t>
  </si>
  <si>
    <t>099.- Otros efectos del ruido, la vibración y la presión</t>
  </si>
  <si>
    <t>102.- Efectos de la radiación no térmica (rayos X, sustancias radiactivas, radiación ionizante, «ojos de soldador», etc. )</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</si>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</sst>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5">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b/>
      <sz val="9"/>
      <color rgb="FFFF0000"/>
      <name val="HelveticaNeue LT 55 Roman"/>
    </font>
    <font>
      <sz val="9"/>
      <color rgb="FFFF0000"/>
      <name val="HelveticaNeue LT 55 Roman"/>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3" fillId="6" borderId="0" xfId="0" applyFont="1" applyFill="1" applyAlignment="1">
      <alignment horizontal="left" wrapText="1"/>
    </xf>
    <xf numFmtId="0" fontId="47" fillId="6" borderId="0" xfId="0" applyNumberFormat="1" applyFont="1" applyFill="1" applyAlignment="1"/>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47" fillId="6" borderId="0" xfId="0" applyNumberFormat="1" applyFont="1" applyFill="1" applyBorder="1" applyAlignment="1">
      <alignment horizontal="right" vertical="top"/>
    </xf>
    <xf numFmtId="0" fontId="50" fillId="6" borderId="0" xfId="0" applyFont="1" applyFill="1" applyBorder="1" applyAlignment="1">
      <alignment horizontal="justify" wrapTex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3" fontId="62" fillId="3" borderId="0" xfId="0" applyNumberFormat="1" applyFont="1" applyFill="1" applyBorder="1" applyAlignment="1">
      <alignment horizontal="right" vertical="center" indent="1"/>
    </xf>
    <xf numFmtId="3" fontId="63" fillId="3" borderId="0" xfId="0" applyNumberFormat="1" applyFont="1" applyFill="1" applyBorder="1" applyAlignment="1">
      <alignment horizontal="right" indent="1"/>
    </xf>
    <xf numFmtId="3" fontId="63"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166" fontId="9" fillId="6" borderId="0" xfId="0" applyNumberFormat="1" applyFont="1" applyFill="1"/>
    <xf numFmtId="166" fontId="9" fillId="3" borderId="0" xfId="0" applyNumberFormat="1" applyFont="1" applyFill="1"/>
    <xf numFmtId="3" fontId="47" fillId="6" borderId="0" xfId="0" applyNumberFormat="1" applyFont="1" applyFill="1" applyAlignment="1">
      <alignment horizontal="right" vertical="center" indent="1"/>
    </xf>
    <xf numFmtId="3" fontId="48" fillId="6" borderId="0" xfId="0" applyNumberFormat="1" applyFont="1" applyFill="1" applyBorder="1" applyAlignment="1">
      <alignment horizontal="right" vertical="center" indent="1"/>
    </xf>
    <xf numFmtId="3" fontId="63" fillId="6" borderId="0" xfId="0" applyNumberFormat="1" applyFont="1" applyFill="1" applyBorder="1" applyAlignment="1">
      <alignment horizontal="right" vertical="center" indent="1"/>
    </xf>
    <xf numFmtId="3" fontId="47" fillId="6" borderId="0" xfId="0" applyNumberFormat="1" applyFont="1" applyFill="1" applyAlignment="1">
      <alignment horizontal="right" indent="1"/>
    </xf>
    <xf numFmtId="0" fontId="28" fillId="6" borderId="0" xfId="0" applyFont="1" applyFill="1" applyAlignment="1">
      <alignment horizontal="right" vertical="center" indent="1"/>
    </xf>
    <xf numFmtId="3" fontId="47" fillId="6" borderId="0" xfId="0" applyNumberFormat="1" applyFont="1" applyFill="1" applyBorder="1" applyAlignment="1">
      <alignment horizontal="right" vertical="center" indent="1"/>
    </xf>
    <xf numFmtId="3" fontId="62" fillId="6" borderId="0" xfId="0" applyNumberFormat="1" applyFont="1" applyFill="1" applyBorder="1" applyAlignment="1">
      <alignment horizontal="right" vertical="center" indent="1"/>
    </xf>
    <xf numFmtId="0" fontId="48" fillId="6" borderId="0" xfId="0" applyFont="1" applyFill="1" applyBorder="1" applyAlignment="1">
      <alignment horizontal="right" vertical="center" indent="1"/>
    </xf>
    <xf numFmtId="0" fontId="63" fillId="6" borderId="0" xfId="0" applyFont="1" applyFill="1" applyBorder="1" applyAlignment="1">
      <alignment horizontal="right" vertical="center" indent="1"/>
    </xf>
    <xf numFmtId="166" fontId="48" fillId="6" borderId="0" xfId="0" applyNumberFormat="1" applyFont="1" applyFill="1" applyBorder="1" applyAlignment="1">
      <alignment horizontal="right" vertical="center" indent="1"/>
    </xf>
    <xf numFmtId="1" fontId="0" fillId="6" borderId="0" xfId="0" applyNumberFormat="1" applyFill="1"/>
    <xf numFmtId="165" fontId="48" fillId="6" borderId="0" xfId="0" applyNumberFormat="1" applyFont="1" applyFill="1" applyBorder="1" applyAlignment="1">
      <alignment horizontal="right" vertical="center"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53" fillId="6" borderId="0" xfId="1" applyFont="1" applyFill="1" applyAlignment="1" applyProtection="1">
      <alignment horizontal="center" vertical="center"/>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4" fillId="3" borderId="0" xfId="0" applyNumberFormat="1" applyFont="1" applyFill="1" applyAlignment="1">
      <alignment horizontal="justify" vertical="top" wrapText="1"/>
    </xf>
    <xf numFmtId="0" fontId="64" fillId="0" borderId="0" xfId="0" applyFont="1" applyAlignment="1">
      <alignment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9" t="s">
        <v>83</v>
      </c>
      <c r="B8" s="330"/>
    </row>
    <row r="9" spans="1:2" s="27" customFormat="1" ht="2.25" customHeight="1">
      <c r="A9" s="25"/>
      <c r="B9" s="26"/>
    </row>
    <row r="10" spans="1:2" ht="13.5" customHeight="1">
      <c r="A10" s="21" t="s">
        <v>21</v>
      </c>
      <c r="B10" s="22" t="s">
        <v>3517</v>
      </c>
    </row>
    <row r="11" spans="1:2" ht="13.5" customHeight="1">
      <c r="A11" s="21" t="s">
        <v>3518</v>
      </c>
      <c r="B11" s="22" t="s">
        <v>3519</v>
      </c>
    </row>
    <row r="12" spans="1:2" ht="13.5" customHeight="1">
      <c r="A12" s="21" t="s">
        <v>3520</v>
      </c>
      <c r="B12" s="22" t="s">
        <v>3523</v>
      </c>
    </row>
    <row r="13" spans="1:2" ht="13.5" customHeight="1">
      <c r="A13" s="21" t="s">
        <v>3522</v>
      </c>
      <c r="B13" s="22" t="s">
        <v>3521</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3524</v>
      </c>
      <c r="B31" s="22" t="s">
        <v>3525</v>
      </c>
    </row>
    <row r="32" spans="1:2" ht="13.5" customHeight="1">
      <c r="A32" s="21" t="s">
        <v>3526</v>
      </c>
      <c r="B32" s="22" t="s">
        <v>3527</v>
      </c>
    </row>
    <row r="33" spans="1:2" ht="13.5" customHeight="1">
      <c r="A33" s="21" t="s">
        <v>3528</v>
      </c>
      <c r="B33" s="22" t="s">
        <v>3529</v>
      </c>
    </row>
    <row r="34" spans="1:2" ht="13.5" customHeight="1">
      <c r="A34" s="21" t="s">
        <v>3530</v>
      </c>
      <c r="B34" s="22" t="s">
        <v>3531</v>
      </c>
    </row>
    <row r="35" spans="1:2" ht="13.5" customHeight="1">
      <c r="A35" s="21" t="s">
        <v>3532</v>
      </c>
      <c r="B35" s="22" t="s">
        <v>3533</v>
      </c>
    </row>
    <row r="36" spans="1:2" ht="13.5" customHeight="1">
      <c r="A36" s="21" t="s">
        <v>3534</v>
      </c>
      <c r="B36" s="22" t="s">
        <v>3535</v>
      </c>
    </row>
    <row r="37" spans="1:2" s="2" customFormat="1" ht="27" customHeight="1">
      <c r="A37" s="327" t="s">
        <v>4</v>
      </c>
      <c r="B37" s="328"/>
    </row>
    <row r="38" spans="1:2" ht="2.25" customHeight="1">
      <c r="A38" s="30"/>
      <c r="B38" s="31"/>
    </row>
    <row r="39" spans="1:2" ht="13.5" customHeight="1">
      <c r="A39" s="21" t="s">
        <v>3536</v>
      </c>
      <c r="B39" s="22" t="s">
        <v>3537</v>
      </c>
    </row>
    <row r="40" spans="1:2" ht="13.5" customHeight="1">
      <c r="A40" s="21" t="s">
        <v>3538</v>
      </c>
      <c r="B40" s="22" t="s">
        <v>3539</v>
      </c>
    </row>
    <row r="41" spans="1:2" ht="13.5" customHeight="1">
      <c r="A41" s="21" t="s">
        <v>3540</v>
      </c>
      <c r="B41" s="22" t="s">
        <v>3541</v>
      </c>
    </row>
    <row r="42" spans="1:2" ht="12" customHeight="1">
      <c r="A42" s="28"/>
      <c r="B42" s="29"/>
    </row>
    <row r="43" spans="1:2" s="2" customFormat="1" ht="27" customHeight="1">
      <c r="A43" s="327" t="s">
        <v>1641</v>
      </c>
      <c r="B43" s="328"/>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7" t="s">
        <v>2</v>
      </c>
      <c r="B48" s="328"/>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24" activePane="bottomLeft" state="frozen"/>
      <selection pane="bottomLeft" activeCell="B10" sqref="B10:D25"/>
    </sheetView>
  </sheetViews>
  <sheetFormatPr baseColWidth="10" defaultColWidth="11.44140625" defaultRowHeight="24.75" customHeight="1"/>
  <cols>
    <col min="1" max="1" width="66.44140625" style="239" customWidth="1"/>
    <col min="2" max="2" width="10.5546875" style="239" customWidth="1"/>
    <col min="3" max="5" width="9.6640625" style="239" customWidth="1"/>
    <col min="6" max="6" width="15.109375" style="239" customWidth="1"/>
    <col min="7" max="9" width="11.44140625" style="239"/>
    <col min="10" max="10" width="2.109375" style="239" customWidth="1"/>
    <col min="11" max="16384" width="11.44140625" style="239"/>
  </cols>
  <sheetData>
    <row r="1" spans="1:10" s="253" customFormat="1" ht="15.75" customHeight="1">
      <c r="A1" s="350" t="s">
        <v>33</v>
      </c>
      <c r="B1" s="352"/>
      <c r="C1" s="352"/>
      <c r="D1" s="289"/>
      <c r="E1" s="289"/>
      <c r="F1" s="290" t="s">
        <v>102</v>
      </c>
    </row>
    <row r="2" spans="1:10" s="253" customFormat="1" ht="5.25" customHeight="1">
      <c r="A2" s="254"/>
      <c r="B2" s="252"/>
      <c r="C2" s="252"/>
      <c r="D2" s="252"/>
      <c r="E2" s="252"/>
    </row>
    <row r="3" spans="1:10" s="291" customFormat="1" ht="15" customHeight="1">
      <c r="A3" s="255" t="s">
        <v>95</v>
      </c>
      <c r="B3" s="255"/>
      <c r="C3" s="255"/>
      <c r="D3" s="255"/>
      <c r="E3" s="255"/>
    </row>
    <row r="4" spans="1:10" s="291" customFormat="1" ht="15" customHeight="1">
      <c r="A4" s="258" t="s">
        <v>13</v>
      </c>
      <c r="B4" s="259"/>
      <c r="C4" s="259"/>
      <c r="D4" s="259"/>
      <c r="E4" s="259"/>
      <c r="F4" s="292"/>
    </row>
    <row r="5" spans="1:10" s="293" customFormat="1" ht="6" customHeight="1">
      <c r="A5" s="262"/>
      <c r="B5" s="263"/>
      <c r="C5" s="263"/>
      <c r="D5" s="263"/>
      <c r="E5" s="263"/>
    </row>
    <row r="6" spans="1:10" s="267" customFormat="1" ht="15" customHeight="1" thickBot="1">
      <c r="A6" s="294" t="s">
        <v>3635</v>
      </c>
      <c r="B6" s="266"/>
      <c r="C6" s="266"/>
    </row>
    <row r="7" spans="1:10" s="291" customFormat="1" ht="21.75" customHeight="1">
      <c r="A7" s="295"/>
      <c r="B7" s="355"/>
      <c r="C7" s="355"/>
      <c r="D7" s="355"/>
      <c r="E7" s="268"/>
    </row>
    <row r="8" spans="1:10" s="291" customFormat="1" ht="21.75" customHeight="1">
      <c r="A8" s="296"/>
      <c r="B8" s="269" t="s">
        <v>35</v>
      </c>
      <c r="C8" s="269" t="s">
        <v>36</v>
      </c>
      <c r="D8" s="269" t="s">
        <v>37</v>
      </c>
      <c r="E8" s="269" t="s">
        <v>38</v>
      </c>
    </row>
    <row r="9" spans="1:10" s="267" customFormat="1" ht="26.25" customHeight="1">
      <c r="A9" s="297" t="s">
        <v>38</v>
      </c>
      <c r="B9" s="298">
        <f>SUM(B10:B25)</f>
        <v>146</v>
      </c>
      <c r="C9" s="298">
        <f>SUM(C11:C25)</f>
        <v>0</v>
      </c>
      <c r="D9" s="298">
        <f>SUM(D11:D25)</f>
        <v>0</v>
      </c>
      <c r="E9" s="298">
        <f>SUM(B9:D9)</f>
        <v>146</v>
      </c>
      <c r="F9" s="299"/>
    </row>
    <row r="10" spans="1:10" s="267" customFormat="1" ht="15.6" customHeight="1">
      <c r="A10" s="300" t="s">
        <v>1625</v>
      </c>
      <c r="B10" s="301">
        <v>2</v>
      </c>
      <c r="C10" s="301">
        <v>0</v>
      </c>
      <c r="D10" s="301">
        <v>0</v>
      </c>
      <c r="E10" s="302">
        <f t="shared" ref="E10:E25" si="0">SUM(B10:D10)</f>
        <v>2</v>
      </c>
      <c r="F10" s="239"/>
      <c r="G10" s="239"/>
      <c r="H10" s="239"/>
      <c r="I10" s="239"/>
    </row>
    <row r="11" spans="1:10" s="267" customFormat="1" ht="15.6" customHeight="1">
      <c r="A11" s="300" t="s">
        <v>1626</v>
      </c>
      <c r="B11" s="301">
        <v>12</v>
      </c>
      <c r="C11" s="301">
        <v>0</v>
      </c>
      <c r="D11" s="301">
        <v>0</v>
      </c>
      <c r="E11" s="302">
        <f t="shared" si="0"/>
        <v>12</v>
      </c>
      <c r="F11" s="237"/>
      <c r="G11" s="237"/>
      <c r="H11" s="237"/>
      <c r="I11" s="237"/>
      <c r="J11" s="237"/>
    </row>
    <row r="12" spans="1:10" s="267" customFormat="1" ht="15.6" customHeight="1">
      <c r="A12" s="300" t="s">
        <v>1627</v>
      </c>
      <c r="B12" s="301">
        <v>1</v>
      </c>
      <c r="C12" s="301">
        <v>0</v>
      </c>
      <c r="D12" s="301">
        <v>0</v>
      </c>
      <c r="E12" s="302">
        <f t="shared" si="0"/>
        <v>1</v>
      </c>
      <c r="F12" s="237"/>
      <c r="G12" s="237"/>
      <c r="H12" s="237"/>
      <c r="I12" s="237"/>
      <c r="J12" s="237"/>
    </row>
    <row r="13" spans="1:10" s="267" customFormat="1" ht="15.6" customHeight="1">
      <c r="A13" s="300" t="s">
        <v>1628</v>
      </c>
      <c r="B13" s="301">
        <v>4</v>
      </c>
      <c r="C13" s="301">
        <v>0</v>
      </c>
      <c r="D13" s="301">
        <v>0</v>
      </c>
      <c r="E13" s="302">
        <f t="shared" si="0"/>
        <v>4</v>
      </c>
      <c r="F13" s="237"/>
      <c r="G13" s="237"/>
      <c r="H13" s="237"/>
      <c r="I13" s="237"/>
      <c r="J13" s="237"/>
    </row>
    <row r="14" spans="1:10" s="267" customFormat="1" ht="15.6" customHeight="1">
      <c r="A14" s="300" t="s">
        <v>1629</v>
      </c>
      <c r="B14" s="301">
        <v>8</v>
      </c>
      <c r="C14" s="301">
        <v>0</v>
      </c>
      <c r="D14" s="301">
        <v>0</v>
      </c>
      <c r="E14" s="302">
        <f t="shared" si="0"/>
        <v>8</v>
      </c>
      <c r="F14" s="237"/>
      <c r="G14" s="237"/>
      <c r="H14" s="237"/>
      <c r="I14" s="237"/>
      <c r="J14" s="237"/>
    </row>
    <row r="15" spans="1:10" s="267" customFormat="1" ht="15.6" customHeight="1">
      <c r="A15" s="300" t="s">
        <v>1630</v>
      </c>
      <c r="B15" s="301">
        <v>2</v>
      </c>
      <c r="C15" s="301">
        <v>0</v>
      </c>
      <c r="D15" s="301">
        <v>0</v>
      </c>
      <c r="E15" s="302">
        <f t="shared" si="0"/>
        <v>2</v>
      </c>
      <c r="F15" s="237"/>
      <c r="G15" s="237"/>
      <c r="H15" s="237"/>
      <c r="I15" s="237"/>
      <c r="J15" s="237"/>
    </row>
    <row r="16" spans="1:10" s="267" customFormat="1" ht="15.6" customHeight="1">
      <c r="A16" s="300" t="s">
        <v>1631</v>
      </c>
      <c r="B16" s="301">
        <v>21</v>
      </c>
      <c r="C16" s="301">
        <v>0</v>
      </c>
      <c r="D16" s="301">
        <v>0</v>
      </c>
      <c r="E16" s="302">
        <f t="shared" si="0"/>
        <v>21</v>
      </c>
      <c r="F16" s="237"/>
      <c r="G16" s="237"/>
      <c r="H16" s="237"/>
      <c r="I16" s="237"/>
      <c r="J16" s="237"/>
    </row>
    <row r="17" spans="1:10" s="267" customFormat="1" ht="15.6" customHeight="1">
      <c r="A17" s="300" t="s">
        <v>1632</v>
      </c>
      <c r="B17" s="301">
        <v>15</v>
      </c>
      <c r="C17" s="301">
        <v>0</v>
      </c>
      <c r="D17" s="301">
        <v>0</v>
      </c>
      <c r="E17" s="302">
        <f t="shared" si="0"/>
        <v>15</v>
      </c>
      <c r="F17" s="237"/>
      <c r="G17" s="237"/>
      <c r="H17" s="237"/>
      <c r="I17" s="237"/>
      <c r="J17" s="237"/>
    </row>
    <row r="18" spans="1:10" s="267" customFormat="1" ht="15.6" customHeight="1">
      <c r="A18" s="300" t="s">
        <v>1633</v>
      </c>
      <c r="B18" s="301">
        <v>1</v>
      </c>
      <c r="C18" s="301">
        <v>0</v>
      </c>
      <c r="D18" s="301">
        <v>0</v>
      </c>
      <c r="E18" s="302">
        <f t="shared" si="0"/>
        <v>1</v>
      </c>
      <c r="F18" s="237"/>
      <c r="G18" s="237"/>
      <c r="H18" s="237"/>
      <c r="I18" s="237"/>
      <c r="J18" s="237"/>
    </row>
    <row r="19" spans="1:10" s="267" customFormat="1" ht="15.6" customHeight="1">
      <c r="A19" s="300" t="s">
        <v>1634</v>
      </c>
      <c r="B19" s="301">
        <v>3</v>
      </c>
      <c r="C19" s="301">
        <v>0</v>
      </c>
      <c r="D19" s="301">
        <v>0</v>
      </c>
      <c r="E19" s="302">
        <f t="shared" si="0"/>
        <v>3</v>
      </c>
      <c r="F19" s="237"/>
      <c r="G19" s="237"/>
      <c r="H19" s="237"/>
      <c r="I19" s="237"/>
      <c r="J19" s="237"/>
    </row>
    <row r="20" spans="1:10" s="267" customFormat="1" ht="15.6" customHeight="1">
      <c r="A20" s="300" t="s">
        <v>1635</v>
      </c>
      <c r="B20" s="301">
        <v>6</v>
      </c>
      <c r="C20" s="301">
        <v>0</v>
      </c>
      <c r="D20" s="301">
        <v>0</v>
      </c>
      <c r="E20" s="302">
        <f t="shared" si="0"/>
        <v>6</v>
      </c>
      <c r="F20" s="237"/>
      <c r="G20" s="237"/>
      <c r="H20" s="237"/>
      <c r="I20" s="237"/>
      <c r="J20" s="237"/>
    </row>
    <row r="21" spans="1:10" s="267" customFormat="1" ht="15.6" customHeight="1">
      <c r="A21" s="300" t="s">
        <v>1636</v>
      </c>
      <c r="B21" s="301">
        <v>25</v>
      </c>
      <c r="C21" s="301">
        <v>0</v>
      </c>
      <c r="D21" s="301">
        <v>0</v>
      </c>
      <c r="E21" s="302">
        <f t="shared" si="0"/>
        <v>25</v>
      </c>
      <c r="F21" s="237"/>
      <c r="G21" s="237"/>
      <c r="H21" s="237"/>
      <c r="I21" s="237"/>
      <c r="J21" s="237"/>
    </row>
    <row r="22" spans="1:10" s="267" customFormat="1" ht="15.6" customHeight="1">
      <c r="A22" s="300" t="s">
        <v>1637</v>
      </c>
      <c r="B22" s="301">
        <v>13</v>
      </c>
      <c r="C22" s="301">
        <v>0</v>
      </c>
      <c r="D22" s="301">
        <v>0</v>
      </c>
      <c r="E22" s="302">
        <f t="shared" si="0"/>
        <v>13</v>
      </c>
      <c r="F22" s="237"/>
      <c r="G22" s="237"/>
      <c r="H22" s="237"/>
      <c r="I22" s="237"/>
      <c r="J22" s="237"/>
    </row>
    <row r="23" spans="1:10" s="267" customFormat="1" ht="15.6" customHeight="1">
      <c r="A23" s="300" t="s">
        <v>1638</v>
      </c>
      <c r="B23" s="301">
        <v>1</v>
      </c>
      <c r="C23" s="301">
        <v>0</v>
      </c>
      <c r="D23" s="301">
        <v>0</v>
      </c>
      <c r="E23" s="302">
        <f t="shared" si="0"/>
        <v>1</v>
      </c>
      <c r="F23" s="237"/>
      <c r="G23" s="237"/>
      <c r="H23" s="237"/>
      <c r="I23" s="237"/>
      <c r="J23" s="237"/>
    </row>
    <row r="24" spans="1:10" s="267" customFormat="1" ht="15.6" customHeight="1">
      <c r="A24" s="300" t="s">
        <v>1639</v>
      </c>
      <c r="B24" s="301">
        <v>14</v>
      </c>
      <c r="C24" s="301">
        <v>0</v>
      </c>
      <c r="D24" s="301">
        <v>0</v>
      </c>
      <c r="E24" s="302">
        <f t="shared" si="0"/>
        <v>14</v>
      </c>
      <c r="F24" s="237"/>
      <c r="G24" s="237"/>
      <c r="H24" s="237"/>
      <c r="I24" s="237"/>
      <c r="J24" s="237"/>
    </row>
    <row r="25" spans="1:10" s="267" customFormat="1" ht="15.6" customHeight="1">
      <c r="A25" s="300" t="s">
        <v>1640</v>
      </c>
      <c r="B25" s="301">
        <v>18</v>
      </c>
      <c r="C25" s="301">
        <v>0</v>
      </c>
      <c r="D25" s="301">
        <v>0</v>
      </c>
      <c r="E25" s="302">
        <f t="shared" si="0"/>
        <v>18</v>
      </c>
      <c r="F25" s="303"/>
      <c r="G25" s="239"/>
      <c r="H25" s="239"/>
      <c r="I25" s="239"/>
    </row>
    <row r="26" spans="1:10" ht="30" customHeight="1">
      <c r="A26" s="360" t="s">
        <v>20</v>
      </c>
      <c r="B26" s="360">
        <v>0</v>
      </c>
      <c r="C26" s="360">
        <v>0</v>
      </c>
      <c r="D26" s="360"/>
      <c r="E26" s="360"/>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81"/>
  <sheetViews>
    <sheetView zoomScaleNormal="100" workbookViewId="0">
      <pane ySplit="8" topLeftCell="A9" activePane="bottomLeft" state="frozen"/>
      <selection activeCell="J32" sqref="J32"/>
      <selection pane="bottomLeft" activeCell="F10" sqref="F10"/>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33" t="s">
        <v>33</v>
      </c>
      <c r="B1" s="346"/>
      <c r="C1" s="346"/>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41" t="s">
        <v>3635</v>
      </c>
      <c r="B6" s="342"/>
      <c r="C6" s="9"/>
      <c r="D6" s="9"/>
      <c r="E6" s="9"/>
    </row>
    <row r="7" spans="1:6" s="67" customFormat="1" ht="21.75" customHeight="1">
      <c r="A7" s="343"/>
      <c r="B7" s="345"/>
      <c r="C7" s="345"/>
      <c r="D7" s="345"/>
      <c r="E7" s="44"/>
    </row>
    <row r="8" spans="1:6" s="67" customFormat="1" ht="21.75" customHeight="1">
      <c r="A8" s="344"/>
      <c r="B8" s="45" t="s">
        <v>35</v>
      </c>
      <c r="C8" s="45" t="s">
        <v>36</v>
      </c>
      <c r="D8" s="45" t="s">
        <v>37</v>
      </c>
      <c r="E8" s="45" t="s">
        <v>38</v>
      </c>
    </row>
    <row r="9" spans="1:6" s="8" customFormat="1" ht="21" customHeight="1">
      <c r="A9" s="54" t="s">
        <v>38</v>
      </c>
      <c r="B9" s="157">
        <f>SUM(B12:B14)</f>
        <v>1371</v>
      </c>
      <c r="C9" s="157">
        <f>SUM(C12:C14)</f>
        <v>11</v>
      </c>
      <c r="D9" s="157">
        <f>SUM(D12:D14)</f>
        <v>2</v>
      </c>
      <c r="E9" s="157">
        <f>SUM(B9:D9)</f>
        <v>1384</v>
      </c>
      <c r="F9" s="10"/>
    </row>
    <row r="10" spans="1:6" s="8" customFormat="1" ht="9" customHeight="1">
      <c r="A10" s="54"/>
      <c r="B10" s="157"/>
      <c r="C10" s="157"/>
      <c r="D10" s="157"/>
      <c r="E10" s="157"/>
      <c r="F10" s="10"/>
    </row>
    <row r="11" spans="1:6" s="8" customFormat="1" ht="12" customHeight="1">
      <c r="A11" s="54" t="s">
        <v>0</v>
      </c>
      <c r="B11" s="243"/>
      <c r="C11" s="243"/>
      <c r="D11" s="243"/>
      <c r="E11" s="243"/>
    </row>
    <row r="12" spans="1:6" s="8" customFormat="1" ht="12" customHeight="1">
      <c r="A12" s="62" t="s">
        <v>3297</v>
      </c>
      <c r="B12" s="244">
        <v>1224</v>
      </c>
      <c r="C12" s="244">
        <v>7</v>
      </c>
      <c r="D12" s="244">
        <v>2</v>
      </c>
      <c r="E12" s="157">
        <f t="shared" ref="E12:E41" si="0">SUM(B12:D12)</f>
        <v>1233</v>
      </c>
    </row>
    <row r="13" spans="1:6" s="8" customFormat="1" ht="12" customHeight="1">
      <c r="A13" s="62" t="s">
        <v>3298</v>
      </c>
      <c r="B13" s="244">
        <v>68</v>
      </c>
      <c r="C13" s="244">
        <v>1</v>
      </c>
      <c r="D13" s="244">
        <v>0</v>
      </c>
      <c r="E13" s="157">
        <f t="shared" si="0"/>
        <v>69</v>
      </c>
    </row>
    <row r="14" spans="1:6" s="8" customFormat="1" ht="12" customHeight="1">
      <c r="A14" s="62" t="s">
        <v>3299</v>
      </c>
      <c r="B14" s="244">
        <v>79</v>
      </c>
      <c r="C14" s="244">
        <v>3</v>
      </c>
      <c r="D14" s="244">
        <v>0</v>
      </c>
      <c r="E14" s="157">
        <f t="shared" si="0"/>
        <v>82</v>
      </c>
    </row>
    <row r="15" spans="1:6" s="8" customFormat="1" ht="9" customHeight="1">
      <c r="A15" s="62"/>
      <c r="B15" s="243"/>
      <c r="C15" s="243"/>
      <c r="D15" s="243"/>
      <c r="E15" s="157"/>
    </row>
    <row r="16" spans="1:6" s="8" customFormat="1" ht="12" customHeight="1">
      <c r="A16" s="54" t="s">
        <v>1</v>
      </c>
      <c r="B16" s="243"/>
      <c r="C16" s="243"/>
      <c r="D16" s="243"/>
      <c r="E16" s="157"/>
    </row>
    <row r="17" spans="1:6" s="88" customFormat="1" ht="12" customHeight="1">
      <c r="A17" s="81" t="s">
        <v>3605</v>
      </c>
      <c r="B17" s="244">
        <v>4</v>
      </c>
      <c r="C17" s="244">
        <v>0</v>
      </c>
      <c r="D17" s="244">
        <v>0</v>
      </c>
      <c r="E17" s="157">
        <f>SUM(B17:D17)</f>
        <v>4</v>
      </c>
      <c r="F17" s="40"/>
    </row>
    <row r="18" spans="1:6" s="88" customFormat="1" ht="12" customHeight="1">
      <c r="A18" s="81" t="s">
        <v>3440</v>
      </c>
      <c r="B18" s="244">
        <v>504</v>
      </c>
      <c r="C18" s="244">
        <v>4</v>
      </c>
      <c r="D18" s="244">
        <v>0</v>
      </c>
      <c r="E18" s="157">
        <f t="shared" si="0"/>
        <v>508</v>
      </c>
      <c r="F18" s="40"/>
    </row>
    <row r="19" spans="1:6" s="88" customFormat="1" ht="12" customHeight="1">
      <c r="A19" s="81" t="s">
        <v>3441</v>
      </c>
      <c r="B19" s="244">
        <v>45</v>
      </c>
      <c r="C19" s="244">
        <v>1</v>
      </c>
      <c r="D19" s="244">
        <v>0</v>
      </c>
      <c r="E19" s="157">
        <f t="shared" si="0"/>
        <v>46</v>
      </c>
      <c r="F19" s="41"/>
    </row>
    <row r="20" spans="1:6" s="88" customFormat="1" ht="12" customHeight="1">
      <c r="A20" s="81" t="s">
        <v>3442</v>
      </c>
      <c r="B20" s="245">
        <v>121</v>
      </c>
      <c r="C20" s="245">
        <v>0</v>
      </c>
      <c r="D20" s="244">
        <v>0</v>
      </c>
      <c r="E20" s="157">
        <f t="shared" si="0"/>
        <v>121</v>
      </c>
      <c r="F20" s="41"/>
    </row>
    <row r="21" spans="1:6" s="88" customFormat="1" ht="12" customHeight="1">
      <c r="A21" s="81" t="s">
        <v>3443</v>
      </c>
      <c r="B21" s="244">
        <v>11</v>
      </c>
      <c r="C21" s="244">
        <v>0</v>
      </c>
      <c r="D21" s="244">
        <v>0</v>
      </c>
      <c r="E21" s="157">
        <f t="shared" si="0"/>
        <v>11</v>
      </c>
      <c r="F21" s="40"/>
    </row>
    <row r="22" spans="1:6" s="88" customFormat="1" ht="12" customHeight="1">
      <c r="A22" s="81" t="s">
        <v>3444</v>
      </c>
      <c r="B22" s="244">
        <v>89</v>
      </c>
      <c r="C22" s="244">
        <v>2</v>
      </c>
      <c r="D22" s="244">
        <v>0</v>
      </c>
      <c r="E22" s="157">
        <f t="shared" si="0"/>
        <v>91</v>
      </c>
      <c r="F22" s="41"/>
    </row>
    <row r="23" spans="1:6" s="88" customFormat="1" ht="12" customHeight="1">
      <c r="A23" s="81" t="s">
        <v>3445</v>
      </c>
      <c r="B23" s="244">
        <v>24</v>
      </c>
      <c r="C23" s="244">
        <v>1</v>
      </c>
      <c r="D23" s="244">
        <v>0</v>
      </c>
      <c r="E23" s="157">
        <f t="shared" si="0"/>
        <v>25</v>
      </c>
      <c r="F23" s="41"/>
    </row>
    <row r="24" spans="1:6" s="88" customFormat="1" ht="21.6" customHeight="1">
      <c r="A24" s="81" t="s">
        <v>3446</v>
      </c>
      <c r="B24" s="244">
        <v>6</v>
      </c>
      <c r="C24" s="244">
        <v>0</v>
      </c>
      <c r="D24" s="244">
        <v>0</v>
      </c>
      <c r="E24" s="157">
        <f t="shared" si="0"/>
        <v>6</v>
      </c>
      <c r="F24" s="41"/>
    </row>
    <row r="25" spans="1:6" s="88" customFormat="1" ht="12" customHeight="1">
      <c r="A25" s="81" t="s">
        <v>3606</v>
      </c>
      <c r="B25" s="244">
        <v>6</v>
      </c>
      <c r="C25" s="244">
        <v>0</v>
      </c>
      <c r="D25" s="244">
        <v>0</v>
      </c>
      <c r="E25" s="157">
        <f t="shared" si="0"/>
        <v>6</v>
      </c>
      <c r="F25" s="41"/>
    </row>
    <row r="26" spans="1:6" s="88" customFormat="1" ht="12" customHeight="1">
      <c r="A26" s="81" t="s">
        <v>3447</v>
      </c>
      <c r="B26" s="244">
        <v>8</v>
      </c>
      <c r="C26" s="244">
        <v>0</v>
      </c>
      <c r="D26" s="244">
        <v>0</v>
      </c>
      <c r="E26" s="157">
        <f t="shared" si="0"/>
        <v>8</v>
      </c>
      <c r="F26" s="41"/>
    </row>
    <row r="27" spans="1:6" s="88" customFormat="1" ht="12" customHeight="1">
      <c r="A27" s="81" t="s">
        <v>3448</v>
      </c>
      <c r="B27" s="244">
        <v>20</v>
      </c>
      <c r="C27" s="244">
        <v>1</v>
      </c>
      <c r="D27" s="244">
        <v>0</v>
      </c>
      <c r="E27" s="157">
        <f t="shared" si="0"/>
        <v>21</v>
      </c>
      <c r="F27" s="41"/>
    </row>
    <row r="28" spans="1:6" s="88" customFormat="1" ht="12" customHeight="1">
      <c r="A28" s="81" t="s">
        <v>3449</v>
      </c>
      <c r="B28" s="244">
        <v>22</v>
      </c>
      <c r="C28" s="244">
        <v>0</v>
      </c>
      <c r="D28" s="244">
        <v>0</v>
      </c>
      <c r="E28" s="157">
        <f t="shared" si="0"/>
        <v>22</v>
      </c>
      <c r="F28" s="41"/>
    </row>
    <row r="29" spans="1:6" s="88" customFormat="1" ht="12" customHeight="1">
      <c r="A29" s="81" t="s">
        <v>3607</v>
      </c>
      <c r="B29" s="245">
        <v>13</v>
      </c>
      <c r="C29" s="245">
        <v>0</v>
      </c>
      <c r="D29" s="244">
        <v>0</v>
      </c>
      <c r="E29" s="157">
        <f t="shared" si="0"/>
        <v>13</v>
      </c>
      <c r="F29" s="41"/>
    </row>
    <row r="30" spans="1:6" s="15" customFormat="1" ht="12" customHeight="1">
      <c r="A30" s="81" t="s">
        <v>3510</v>
      </c>
      <c r="B30" s="244">
        <v>3</v>
      </c>
      <c r="C30" s="244">
        <v>0</v>
      </c>
      <c r="D30" s="244">
        <v>0</v>
      </c>
      <c r="E30" s="157">
        <f t="shared" si="0"/>
        <v>3</v>
      </c>
      <c r="F30" s="40"/>
    </row>
    <row r="31" spans="1:6" s="15" customFormat="1" ht="12" customHeight="1">
      <c r="A31" s="81" t="s">
        <v>3450</v>
      </c>
      <c r="B31" s="244">
        <v>11</v>
      </c>
      <c r="C31" s="244">
        <v>0</v>
      </c>
      <c r="D31" s="244">
        <v>0</v>
      </c>
      <c r="E31" s="157">
        <f t="shared" si="0"/>
        <v>11</v>
      </c>
      <c r="F31" s="41"/>
    </row>
    <row r="32" spans="1:6" s="15" customFormat="1" ht="12" customHeight="1">
      <c r="A32" s="81" t="s">
        <v>3451</v>
      </c>
      <c r="B32" s="244">
        <v>8</v>
      </c>
      <c r="C32" s="244">
        <v>0</v>
      </c>
      <c r="D32" s="244">
        <v>0</v>
      </c>
      <c r="E32" s="157">
        <f t="shared" si="0"/>
        <v>8</v>
      </c>
      <c r="F32" s="41"/>
    </row>
    <row r="33" spans="1:6" s="15" customFormat="1" ht="12" customHeight="1">
      <c r="A33" s="81" t="s">
        <v>3452</v>
      </c>
      <c r="B33" s="244">
        <v>22</v>
      </c>
      <c r="C33" s="244">
        <v>0</v>
      </c>
      <c r="D33" s="244">
        <v>0</v>
      </c>
      <c r="E33" s="157">
        <f t="shared" si="0"/>
        <v>22</v>
      </c>
      <c r="F33" s="41"/>
    </row>
    <row r="34" spans="1:6" s="15" customFormat="1" ht="12" customHeight="1">
      <c r="A34" s="81" t="s">
        <v>3453</v>
      </c>
      <c r="B34" s="244">
        <v>27</v>
      </c>
      <c r="C34" s="244">
        <v>0</v>
      </c>
      <c r="D34" s="244">
        <v>0</v>
      </c>
      <c r="E34" s="157">
        <f t="shared" si="0"/>
        <v>27</v>
      </c>
      <c r="F34" s="41"/>
    </row>
    <row r="35" spans="1:6" s="15" customFormat="1" ht="12" customHeight="1">
      <c r="A35" s="81" t="s">
        <v>3454</v>
      </c>
      <c r="B35" s="244">
        <v>60</v>
      </c>
      <c r="C35" s="244">
        <v>0</v>
      </c>
      <c r="D35" s="244">
        <v>0</v>
      </c>
      <c r="E35" s="157">
        <f t="shared" si="0"/>
        <v>60</v>
      </c>
      <c r="F35" s="41"/>
    </row>
    <row r="36" spans="1:6" s="15" customFormat="1" ht="19.2" customHeight="1">
      <c r="A36" s="81" t="s">
        <v>3455</v>
      </c>
      <c r="B36" s="244">
        <v>26</v>
      </c>
      <c r="C36" s="244">
        <v>0</v>
      </c>
      <c r="D36" s="244">
        <v>1</v>
      </c>
      <c r="E36" s="157">
        <f t="shared" si="0"/>
        <v>27</v>
      </c>
      <c r="F36" s="41"/>
    </row>
    <row r="37" spans="1:6" s="15" customFormat="1" ht="12" customHeight="1">
      <c r="A37" s="81" t="s">
        <v>3456</v>
      </c>
      <c r="B37" s="244">
        <v>13</v>
      </c>
      <c r="C37" s="244">
        <v>0</v>
      </c>
      <c r="D37" s="244">
        <v>0</v>
      </c>
      <c r="E37" s="157">
        <f t="shared" si="0"/>
        <v>13</v>
      </c>
      <c r="F37" s="41"/>
    </row>
    <row r="38" spans="1:6" s="15" customFormat="1" ht="12" customHeight="1">
      <c r="A38" s="81" t="s">
        <v>3457</v>
      </c>
      <c r="B38" s="245">
        <v>130</v>
      </c>
      <c r="C38" s="245">
        <v>0</v>
      </c>
      <c r="D38" s="244">
        <v>0</v>
      </c>
      <c r="E38" s="157">
        <f t="shared" si="0"/>
        <v>130</v>
      </c>
      <c r="F38" s="41"/>
    </row>
    <row r="39" spans="1:6" s="15" customFormat="1" ht="12" customHeight="1">
      <c r="A39" s="81" t="s">
        <v>3458</v>
      </c>
      <c r="B39" s="244">
        <v>7</v>
      </c>
      <c r="C39" s="244">
        <v>0</v>
      </c>
      <c r="D39" s="244">
        <v>0</v>
      </c>
      <c r="E39" s="157">
        <f t="shared" si="0"/>
        <v>7</v>
      </c>
      <c r="F39" s="40"/>
    </row>
    <row r="40" spans="1:6" s="15" customFormat="1" ht="20.399999999999999" customHeight="1">
      <c r="A40" s="81" t="s">
        <v>3459</v>
      </c>
      <c r="B40" s="244">
        <v>71</v>
      </c>
      <c r="C40" s="244">
        <v>2</v>
      </c>
      <c r="D40" s="244">
        <v>1</v>
      </c>
      <c r="E40" s="157">
        <f t="shared" si="0"/>
        <v>74</v>
      </c>
      <c r="F40" s="41"/>
    </row>
    <row r="41" spans="1:6" s="15" customFormat="1" ht="18" customHeight="1">
      <c r="A41" s="81" t="s">
        <v>3460</v>
      </c>
      <c r="B41" s="244">
        <v>10</v>
      </c>
      <c r="C41" s="244">
        <v>0</v>
      </c>
      <c r="D41" s="244">
        <v>0</v>
      </c>
      <c r="E41" s="157">
        <f t="shared" si="0"/>
        <v>10</v>
      </c>
      <c r="F41" s="41"/>
    </row>
    <row r="42" spans="1:6" s="15" customFormat="1" ht="12.6" customHeight="1">
      <c r="A42" s="81" t="s">
        <v>3511</v>
      </c>
      <c r="B42" s="244">
        <v>3</v>
      </c>
      <c r="C42" s="244">
        <v>0</v>
      </c>
      <c r="D42" s="244">
        <v>0</v>
      </c>
      <c r="E42" s="157">
        <f>SUM(B42:D42)</f>
        <v>3</v>
      </c>
      <c r="F42" s="41"/>
    </row>
    <row r="43" spans="1:6" s="15" customFormat="1" ht="12" customHeight="1">
      <c r="A43" s="81" t="s">
        <v>3461</v>
      </c>
      <c r="B43" s="244">
        <v>41</v>
      </c>
      <c r="C43" s="244">
        <v>0</v>
      </c>
      <c r="D43" s="244">
        <v>0</v>
      </c>
      <c r="E43" s="157">
        <f>SUM(B43:D43)</f>
        <v>41</v>
      </c>
      <c r="F43" s="41"/>
    </row>
    <row r="44" spans="1:6" s="15" customFormat="1" ht="12" customHeight="1">
      <c r="A44" s="81" t="s">
        <v>3462</v>
      </c>
      <c r="B44" s="244">
        <v>20</v>
      </c>
      <c r="C44" s="244">
        <v>0</v>
      </c>
      <c r="D44" s="244">
        <v>0</v>
      </c>
      <c r="E44" s="157">
        <f t="shared" ref="E44:E48" si="1">SUM(B44:D44)</f>
        <v>20</v>
      </c>
      <c r="F44" s="41"/>
    </row>
    <row r="45" spans="1:6" s="15" customFormat="1" ht="12" customHeight="1">
      <c r="A45" s="81" t="s">
        <v>3608</v>
      </c>
      <c r="B45" s="244">
        <v>2</v>
      </c>
      <c r="C45" s="244">
        <v>0</v>
      </c>
      <c r="D45" s="244">
        <v>0</v>
      </c>
      <c r="E45" s="157">
        <f t="shared" si="1"/>
        <v>2</v>
      </c>
      <c r="F45" s="41"/>
    </row>
    <row r="46" spans="1:6" s="15" customFormat="1" ht="12" customHeight="1">
      <c r="A46" s="81" t="s">
        <v>3609</v>
      </c>
      <c r="B46" s="244">
        <v>5</v>
      </c>
      <c r="C46" s="244">
        <v>0</v>
      </c>
      <c r="D46" s="244">
        <v>0</v>
      </c>
      <c r="E46" s="157">
        <f t="shared" si="1"/>
        <v>5</v>
      </c>
      <c r="F46" s="41"/>
    </row>
    <row r="47" spans="1:6" s="15" customFormat="1" ht="12" customHeight="1">
      <c r="A47" s="81" t="s">
        <v>3463</v>
      </c>
      <c r="B47" s="245">
        <v>36</v>
      </c>
      <c r="C47" s="245">
        <v>0</v>
      </c>
      <c r="D47" s="244">
        <v>0</v>
      </c>
      <c r="E47" s="157">
        <f t="shared" si="1"/>
        <v>36</v>
      </c>
      <c r="F47" s="41"/>
    </row>
    <row r="48" spans="1:6" s="15" customFormat="1" ht="12" customHeight="1">
      <c r="A48" s="81" t="s">
        <v>3627</v>
      </c>
      <c r="B48" s="244">
        <v>1</v>
      </c>
      <c r="C48" s="244">
        <v>0</v>
      </c>
      <c r="D48" s="244">
        <v>0</v>
      </c>
      <c r="E48" s="157">
        <f t="shared" si="1"/>
        <v>1</v>
      </c>
      <c r="F48" s="40"/>
    </row>
    <row r="49" spans="1:6" s="15" customFormat="1" ht="12" customHeight="1">
      <c r="A49" s="81" t="s">
        <v>3638</v>
      </c>
      <c r="B49" s="244">
        <v>1</v>
      </c>
      <c r="C49" s="244">
        <v>0</v>
      </c>
      <c r="D49" s="244">
        <v>0</v>
      </c>
      <c r="E49" s="157">
        <f>SUM(B49:D49)</f>
        <v>1</v>
      </c>
      <c r="F49" s="40"/>
    </row>
    <row r="50" spans="1:6" s="15" customFormat="1" ht="12" customHeight="1">
      <c r="A50" s="81" t="s">
        <v>3301</v>
      </c>
      <c r="B50" s="244">
        <v>1</v>
      </c>
      <c r="C50" s="244">
        <v>0</v>
      </c>
      <c r="D50" s="244">
        <v>0</v>
      </c>
      <c r="E50" s="157">
        <f>SUM(B50:D50)</f>
        <v>1</v>
      </c>
      <c r="F50" s="40"/>
    </row>
    <row r="51" spans="1:6" s="15" customFormat="1" ht="12" customHeight="1">
      <c r="A51" s="81"/>
      <c r="B51" s="244"/>
      <c r="C51" s="244"/>
      <c r="D51" s="244"/>
      <c r="E51" s="157"/>
      <c r="F51" s="40"/>
    </row>
    <row r="52" spans="1:6" s="15" customFormat="1" ht="21.6" customHeight="1">
      <c r="A52" s="81"/>
      <c r="B52" s="244"/>
      <c r="C52" s="244"/>
      <c r="D52" s="244"/>
      <c r="E52" s="157"/>
      <c r="F52" s="40"/>
    </row>
    <row r="53" spans="1:6" s="15" customFormat="1" ht="12" customHeight="1">
      <c r="A53" s="81"/>
      <c r="B53" s="244"/>
      <c r="C53" s="244"/>
      <c r="D53" s="244"/>
      <c r="E53" s="157"/>
      <c r="F53" s="40"/>
    </row>
    <row r="54" spans="1:6" s="15" customFormat="1" ht="12" customHeight="1">
      <c r="A54" s="81"/>
      <c r="B54" s="95"/>
      <c r="C54" s="95"/>
      <c r="D54" s="94"/>
      <c r="E54" s="65"/>
      <c r="F54" s="40"/>
    </row>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24" activePane="bottomLeft" state="frozen"/>
      <selection activeCell="A19" sqref="A19"/>
      <selection pane="bottomLeft" activeCell="E18" sqref="E18"/>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33" t="s">
        <v>33</v>
      </c>
      <c r="B1" s="346"/>
      <c r="C1" s="346"/>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309" t="s">
        <v>35</v>
      </c>
      <c r="C8" s="309" t="s">
        <v>36</v>
      </c>
      <c r="D8" s="309" t="s">
        <v>37</v>
      </c>
      <c r="E8" s="309" t="s">
        <v>38</v>
      </c>
    </row>
    <row r="9" spans="1:9" s="8" customFormat="1" ht="21" customHeight="1">
      <c r="A9" s="310" t="s">
        <v>38</v>
      </c>
      <c r="B9" s="311">
        <f>SUM(B12:B30)</f>
        <v>146</v>
      </c>
      <c r="C9" s="311">
        <f>SUM(C12:C30)</f>
        <v>0</v>
      </c>
      <c r="D9" s="311">
        <f>SUM(D12:D30)</f>
        <v>0</v>
      </c>
      <c r="E9" s="311">
        <f>SUM(E12:E30)</f>
        <v>146</v>
      </c>
      <c r="F9" s="10"/>
    </row>
    <row r="10" spans="1:9" s="8" customFormat="1" ht="9" customHeight="1">
      <c r="A10" s="62"/>
      <c r="B10" s="88"/>
      <c r="C10" s="66"/>
      <c r="D10" s="66"/>
      <c r="E10" s="311"/>
    </row>
    <row r="11" spans="1:9" s="8" customFormat="1" ht="12" customHeight="1">
      <c r="A11" s="310" t="s">
        <v>1</v>
      </c>
      <c r="B11" s="88"/>
      <c r="C11" s="66"/>
      <c r="D11" s="66"/>
      <c r="E11" s="311"/>
    </row>
    <row r="12" spans="1:9" s="88" customFormat="1" ht="15.6" customHeight="1">
      <c r="A12" s="81" t="s">
        <v>3440</v>
      </c>
      <c r="B12" s="96">
        <v>3</v>
      </c>
      <c r="C12" s="96">
        <v>0</v>
      </c>
      <c r="D12" s="96">
        <v>0</v>
      </c>
      <c r="E12" s="311">
        <f t="shared" ref="E12:E18" si="0">SUM(B12:D12)</f>
        <v>3</v>
      </c>
      <c r="F12" s="41"/>
      <c r="G12" s="11"/>
      <c r="H12" s="11"/>
      <c r="I12" s="11"/>
    </row>
    <row r="13" spans="1:9" s="15" customFormat="1" ht="15.6" customHeight="1">
      <c r="A13" s="81" t="s">
        <v>3443</v>
      </c>
      <c r="B13" s="94">
        <v>5</v>
      </c>
      <c r="C13" s="94">
        <v>0</v>
      </c>
      <c r="D13" s="96">
        <v>0</v>
      </c>
      <c r="E13" s="311">
        <f t="shared" si="0"/>
        <v>5</v>
      </c>
      <c r="F13" s="41"/>
      <c r="G13" s="11"/>
      <c r="H13" s="11"/>
      <c r="I13" s="11"/>
    </row>
    <row r="14" spans="1:9" s="15" customFormat="1" ht="15.6" customHeight="1">
      <c r="A14" s="81" t="s">
        <v>3453</v>
      </c>
      <c r="B14" s="94">
        <v>1</v>
      </c>
      <c r="C14" s="94">
        <v>0</v>
      </c>
      <c r="D14" s="96">
        <v>0</v>
      </c>
      <c r="E14" s="311">
        <f t="shared" si="0"/>
        <v>1</v>
      </c>
      <c r="F14" s="41"/>
      <c r="G14" s="11"/>
      <c r="H14" s="11"/>
      <c r="I14" s="11"/>
    </row>
    <row r="15" spans="1:9" s="15" customFormat="1" ht="15.6" customHeight="1">
      <c r="A15" s="81" t="s">
        <v>3454</v>
      </c>
      <c r="B15" s="94">
        <v>4</v>
      </c>
      <c r="C15" s="94">
        <v>0</v>
      </c>
      <c r="D15" s="96">
        <v>0</v>
      </c>
      <c r="E15" s="311">
        <f t="shared" si="0"/>
        <v>4</v>
      </c>
      <c r="F15" s="41"/>
      <c r="G15" s="11"/>
      <c r="H15" s="11"/>
      <c r="I15" s="11"/>
    </row>
    <row r="16" spans="1:9" s="15" customFormat="1" ht="15.6" customHeight="1">
      <c r="A16" s="81" t="s">
        <v>3457</v>
      </c>
      <c r="B16" s="94">
        <v>1</v>
      </c>
      <c r="C16" s="94">
        <v>0</v>
      </c>
      <c r="D16" s="96">
        <v>0</v>
      </c>
      <c r="E16" s="311">
        <f t="shared" si="0"/>
        <v>1</v>
      </c>
      <c r="F16" s="41"/>
      <c r="G16" s="11"/>
      <c r="H16" s="11"/>
      <c r="I16" s="11"/>
    </row>
    <row r="17" spans="1:9" s="15" customFormat="1" ht="30" customHeight="1">
      <c r="A17" s="81" t="s">
        <v>3459</v>
      </c>
      <c r="B17" s="94">
        <v>83</v>
      </c>
      <c r="C17" s="94">
        <v>0</v>
      </c>
      <c r="D17" s="96">
        <v>0</v>
      </c>
      <c r="E17" s="311">
        <f t="shared" si="0"/>
        <v>83</v>
      </c>
      <c r="F17" s="41"/>
      <c r="G17" s="11"/>
      <c r="H17" s="11"/>
      <c r="I17" s="11"/>
    </row>
    <row r="18" spans="1:9" s="15" customFormat="1" ht="30" customHeight="1">
      <c r="A18" s="81" t="s">
        <v>3460</v>
      </c>
      <c r="B18" s="94">
        <v>36</v>
      </c>
      <c r="C18" s="94">
        <v>0</v>
      </c>
      <c r="D18" s="96">
        <v>0</v>
      </c>
      <c r="E18" s="65">
        <f t="shared" si="0"/>
        <v>36</v>
      </c>
      <c r="F18" s="41"/>
      <c r="G18" s="11"/>
      <c r="H18" s="11"/>
      <c r="I18" s="11"/>
    </row>
    <row r="19" spans="1:9" s="15" customFormat="1" ht="15.6" customHeight="1">
      <c r="A19" s="81" t="s">
        <v>3511</v>
      </c>
      <c r="B19" s="94">
        <v>3</v>
      </c>
      <c r="C19" s="94">
        <v>0</v>
      </c>
      <c r="D19" s="96">
        <v>0</v>
      </c>
      <c r="E19" s="65">
        <f t="shared" ref="E19:E23" si="1">SUM(B19:D19)</f>
        <v>3</v>
      </c>
      <c r="F19" s="41"/>
      <c r="G19" s="11"/>
      <c r="H19" s="11"/>
      <c r="I19" s="11"/>
    </row>
    <row r="20" spans="1:9" s="15" customFormat="1" ht="15.6" customHeight="1">
      <c r="A20" s="81" t="s">
        <v>3461</v>
      </c>
      <c r="B20" s="94">
        <v>4</v>
      </c>
      <c r="C20" s="94">
        <v>0</v>
      </c>
      <c r="D20" s="96">
        <v>0</v>
      </c>
      <c r="E20" s="65">
        <f t="shared" si="1"/>
        <v>4</v>
      </c>
      <c r="F20" s="41"/>
      <c r="G20" s="11"/>
      <c r="H20" s="11"/>
      <c r="I20" s="11"/>
    </row>
    <row r="21" spans="1:9" s="15" customFormat="1" ht="15.6" customHeight="1">
      <c r="A21" s="81" t="s">
        <v>3462</v>
      </c>
      <c r="B21" s="94">
        <v>3</v>
      </c>
      <c r="C21" s="94">
        <v>0</v>
      </c>
      <c r="D21" s="96">
        <v>0</v>
      </c>
      <c r="E21" s="65">
        <f t="shared" si="1"/>
        <v>3</v>
      </c>
      <c r="F21" s="41"/>
      <c r="G21" s="11"/>
      <c r="H21" s="11"/>
      <c r="I21" s="11"/>
    </row>
    <row r="22" spans="1:9" s="15" customFormat="1" ht="15.6" customHeight="1">
      <c r="A22" s="81" t="s">
        <v>3463</v>
      </c>
      <c r="B22" s="94">
        <v>2</v>
      </c>
      <c r="C22" s="94">
        <v>0</v>
      </c>
      <c r="D22" s="96">
        <v>0</v>
      </c>
      <c r="E22" s="65">
        <f t="shared" si="1"/>
        <v>2</v>
      </c>
      <c r="F22" s="41"/>
      <c r="G22" s="11"/>
      <c r="H22" s="11"/>
      <c r="I22" s="11"/>
    </row>
    <row r="23" spans="1:9" s="15" customFormat="1" ht="15.6" customHeight="1">
      <c r="A23" s="81" t="s">
        <v>3301</v>
      </c>
      <c r="B23" s="94">
        <v>1</v>
      </c>
      <c r="C23" s="94">
        <v>0</v>
      </c>
      <c r="D23" s="96">
        <v>0</v>
      </c>
      <c r="E23" s="65">
        <f t="shared" si="1"/>
        <v>1</v>
      </c>
      <c r="F23" s="41"/>
      <c r="G23" s="11"/>
      <c r="H23" s="11"/>
      <c r="I23" s="11"/>
    </row>
    <row r="24" spans="1:9" s="15" customFormat="1" ht="15.6" customHeight="1">
      <c r="A24" s="81"/>
      <c r="B24" s="94"/>
      <c r="C24" s="94"/>
      <c r="D24" s="96"/>
      <c r="E24" s="65"/>
      <c r="F24" s="41"/>
      <c r="G24" s="11"/>
      <c r="H24" s="11"/>
      <c r="I24" s="11"/>
    </row>
    <row r="25" spans="1:9" s="15" customFormat="1" ht="15.6" customHeight="1">
      <c r="A25" s="81"/>
      <c r="B25" s="94"/>
      <c r="C25" s="94"/>
      <c r="D25" s="96"/>
      <c r="E25" s="65"/>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49"/>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39" activePane="bottomLeft" state="frozen"/>
      <selection activeCell="A9" sqref="A9"/>
      <selection pane="bottomLeft" activeCell="F14" sqref="F14"/>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65">
        <f>SUM(B11:B59)</f>
        <v>1371</v>
      </c>
      <c r="C9" s="65">
        <f>SUM(C11:C59)</f>
        <v>11</v>
      </c>
      <c r="D9" s="65">
        <f>SUM(D11:D59)</f>
        <v>2</v>
      </c>
      <c r="E9" s="65">
        <f>SUM(E11:E59)</f>
        <v>1384</v>
      </c>
      <c r="F9" s="10"/>
    </row>
    <row r="10" spans="1:9" s="8" customFormat="1" ht="9" customHeight="1">
      <c r="A10" s="62"/>
      <c r="B10" s="66"/>
      <c r="C10" s="66"/>
      <c r="D10" s="66"/>
      <c r="E10" s="65"/>
    </row>
    <row r="11" spans="1:9" s="88" customFormat="1" ht="12" customHeight="1">
      <c r="A11" s="82" t="s">
        <v>3573</v>
      </c>
      <c r="B11" s="97">
        <v>5</v>
      </c>
      <c r="C11" s="97">
        <v>0</v>
      </c>
      <c r="D11" s="97">
        <v>0</v>
      </c>
      <c r="E11" s="65">
        <f t="shared" ref="E11:E42" si="0">SUM(B11:D11)</f>
        <v>5</v>
      </c>
      <c r="F11" s="40"/>
      <c r="G11" s="15"/>
      <c r="H11" s="15"/>
      <c r="I11" s="15"/>
    </row>
    <row r="12" spans="1:9" s="88" customFormat="1" ht="12" customHeight="1">
      <c r="A12" s="82" t="s">
        <v>3574</v>
      </c>
      <c r="B12" s="97">
        <v>32</v>
      </c>
      <c r="C12" s="97">
        <v>0</v>
      </c>
      <c r="D12" s="97">
        <v>0</v>
      </c>
      <c r="E12" s="65">
        <f t="shared" si="0"/>
        <v>32</v>
      </c>
      <c r="F12" s="41"/>
      <c r="G12" s="11"/>
      <c r="H12" s="11"/>
      <c r="I12" s="11"/>
    </row>
    <row r="13" spans="1:9" s="88" customFormat="1" ht="12" customHeight="1">
      <c r="A13" s="82" t="s">
        <v>3575</v>
      </c>
      <c r="B13" s="97">
        <v>29</v>
      </c>
      <c r="C13" s="97">
        <v>2</v>
      </c>
      <c r="D13" s="97">
        <v>0</v>
      </c>
      <c r="E13" s="65">
        <f t="shared" si="0"/>
        <v>31</v>
      </c>
      <c r="F13" s="41"/>
      <c r="G13" s="11"/>
      <c r="H13" s="11"/>
      <c r="I13" s="11"/>
    </row>
    <row r="14" spans="1:9" s="88" customFormat="1" ht="12" customHeight="1">
      <c r="A14" s="82" t="s">
        <v>3464</v>
      </c>
      <c r="B14" s="97">
        <v>25</v>
      </c>
      <c r="C14" s="97">
        <v>0</v>
      </c>
      <c r="D14" s="97">
        <v>0</v>
      </c>
      <c r="E14" s="65">
        <f t="shared" si="0"/>
        <v>25</v>
      </c>
      <c r="F14" s="41"/>
      <c r="G14" s="11"/>
      <c r="H14" s="11"/>
      <c r="I14" s="11"/>
    </row>
    <row r="15" spans="1:9" s="88" customFormat="1" ht="12" customHeight="1">
      <c r="A15" s="82" t="s">
        <v>3576</v>
      </c>
      <c r="B15" s="97">
        <v>148</v>
      </c>
      <c r="C15" s="97">
        <v>2</v>
      </c>
      <c r="D15" s="97">
        <v>1</v>
      </c>
      <c r="E15" s="65">
        <f t="shared" si="0"/>
        <v>151</v>
      </c>
      <c r="F15" s="41"/>
      <c r="G15" s="11"/>
      <c r="H15" s="11"/>
      <c r="I15" s="11"/>
    </row>
    <row r="16" spans="1:9" s="88" customFormat="1" ht="12" customHeight="1">
      <c r="A16" s="82" t="s">
        <v>3577</v>
      </c>
      <c r="B16" s="97">
        <v>48</v>
      </c>
      <c r="C16" s="97">
        <v>0</v>
      </c>
      <c r="D16" s="97">
        <v>0</v>
      </c>
      <c r="E16" s="65">
        <f t="shared" si="0"/>
        <v>48</v>
      </c>
      <c r="F16" s="41"/>
      <c r="G16" s="11"/>
      <c r="H16" s="11"/>
      <c r="I16" s="11"/>
    </row>
    <row r="17" spans="1:9" s="88" customFormat="1" ht="12" customHeight="1">
      <c r="A17" s="82" t="s">
        <v>3578</v>
      </c>
      <c r="B17" s="97">
        <v>10</v>
      </c>
      <c r="C17" s="97">
        <v>0</v>
      </c>
      <c r="D17" s="97">
        <v>0</v>
      </c>
      <c r="E17" s="65">
        <f t="shared" si="0"/>
        <v>10</v>
      </c>
      <c r="F17" s="40"/>
      <c r="G17" s="11"/>
      <c r="H17" s="11"/>
      <c r="I17" s="11"/>
    </row>
    <row r="18" spans="1:9" s="88" customFormat="1" ht="12" customHeight="1">
      <c r="A18" s="82" t="s">
        <v>3465</v>
      </c>
      <c r="B18" s="97">
        <v>35</v>
      </c>
      <c r="C18" s="97">
        <v>0</v>
      </c>
      <c r="D18" s="97">
        <v>0</v>
      </c>
      <c r="E18" s="65">
        <f t="shared" si="0"/>
        <v>35</v>
      </c>
      <c r="F18" s="41"/>
      <c r="G18" s="11"/>
      <c r="H18" s="11"/>
      <c r="I18" s="11"/>
    </row>
    <row r="19" spans="1:9" s="88" customFormat="1" ht="12" customHeight="1">
      <c r="A19" s="82" t="s">
        <v>3466</v>
      </c>
      <c r="B19" s="97">
        <v>7</v>
      </c>
      <c r="C19" s="97">
        <v>0</v>
      </c>
      <c r="D19" s="97">
        <v>0</v>
      </c>
      <c r="E19" s="65">
        <f t="shared" si="0"/>
        <v>7</v>
      </c>
      <c r="F19" s="41"/>
      <c r="G19" s="15"/>
      <c r="H19" s="15"/>
      <c r="I19" s="15"/>
    </row>
    <row r="20" spans="1:9" s="88" customFormat="1" ht="12" customHeight="1">
      <c r="A20" s="82" t="s">
        <v>3467</v>
      </c>
      <c r="B20" s="97">
        <v>2</v>
      </c>
      <c r="C20" s="97">
        <v>0</v>
      </c>
      <c r="D20" s="97">
        <v>0</v>
      </c>
      <c r="E20" s="65">
        <f t="shared" si="0"/>
        <v>2</v>
      </c>
      <c r="F20" s="41"/>
      <c r="G20" s="15"/>
      <c r="H20" s="15"/>
      <c r="I20" s="15"/>
    </row>
    <row r="21" spans="1:9" s="88" customFormat="1" ht="12" customHeight="1">
      <c r="A21" s="82" t="s">
        <v>3512</v>
      </c>
      <c r="B21" s="97">
        <v>2</v>
      </c>
      <c r="C21" s="97">
        <v>0</v>
      </c>
      <c r="D21" s="97">
        <v>0</v>
      </c>
      <c r="E21" s="65">
        <f t="shared" si="0"/>
        <v>2</v>
      </c>
      <c r="F21" s="41"/>
      <c r="G21" s="15"/>
      <c r="H21" s="15"/>
      <c r="I21" s="15"/>
    </row>
    <row r="22" spans="1:9" s="88" customFormat="1" ht="12" customHeight="1">
      <c r="A22" s="82" t="s">
        <v>3579</v>
      </c>
      <c r="B22" s="97">
        <v>256</v>
      </c>
      <c r="C22" s="97">
        <v>2</v>
      </c>
      <c r="D22" s="97">
        <v>0</v>
      </c>
      <c r="E22" s="65">
        <f t="shared" si="0"/>
        <v>258</v>
      </c>
      <c r="F22" s="41"/>
      <c r="G22" s="15"/>
      <c r="H22" s="15"/>
      <c r="I22" s="15"/>
    </row>
    <row r="23" spans="1:9" s="88" customFormat="1" ht="12" customHeight="1">
      <c r="A23" s="82" t="s">
        <v>3580</v>
      </c>
      <c r="B23" s="97">
        <v>15</v>
      </c>
      <c r="C23" s="97">
        <v>0</v>
      </c>
      <c r="D23" s="97">
        <v>0</v>
      </c>
      <c r="E23" s="65">
        <f t="shared" si="0"/>
        <v>15</v>
      </c>
      <c r="F23" s="41"/>
      <c r="G23" s="11"/>
      <c r="H23" s="11"/>
      <c r="I23" s="11"/>
    </row>
    <row r="24" spans="1:9" s="88" customFormat="1" ht="12" customHeight="1">
      <c r="A24" s="82" t="s">
        <v>3581</v>
      </c>
      <c r="B24" s="97">
        <v>30</v>
      </c>
      <c r="C24" s="97">
        <v>0</v>
      </c>
      <c r="D24" s="97">
        <v>0</v>
      </c>
      <c r="E24" s="65">
        <f t="shared" si="0"/>
        <v>30</v>
      </c>
      <c r="F24" s="41"/>
      <c r="G24" s="11"/>
      <c r="H24" s="11"/>
      <c r="I24" s="11"/>
    </row>
    <row r="25" spans="1:9" s="88" customFormat="1" ht="12" customHeight="1">
      <c r="A25" s="82" t="s">
        <v>3582</v>
      </c>
      <c r="B25" s="97">
        <v>12</v>
      </c>
      <c r="C25" s="97">
        <v>0</v>
      </c>
      <c r="D25" s="97">
        <v>0</v>
      </c>
      <c r="E25" s="65">
        <f t="shared" si="0"/>
        <v>12</v>
      </c>
      <c r="F25" s="41"/>
      <c r="G25" s="11"/>
      <c r="H25" s="11"/>
      <c r="I25" s="11"/>
    </row>
    <row r="26" spans="1:9" s="88" customFormat="1" ht="12" customHeight="1">
      <c r="A26" s="82" t="s">
        <v>3583</v>
      </c>
      <c r="B26" s="97">
        <v>12</v>
      </c>
      <c r="C26" s="97">
        <v>0</v>
      </c>
      <c r="D26" s="97">
        <v>1</v>
      </c>
      <c r="E26" s="65">
        <f t="shared" si="0"/>
        <v>13</v>
      </c>
      <c r="F26" s="41"/>
      <c r="G26" s="11"/>
      <c r="H26" s="11"/>
      <c r="I26" s="11"/>
    </row>
    <row r="27" spans="1:9" s="15" customFormat="1" ht="12" customHeight="1">
      <c r="A27" s="82" t="s">
        <v>3584</v>
      </c>
      <c r="B27" s="97">
        <v>5</v>
      </c>
      <c r="C27" s="97">
        <v>0</v>
      </c>
      <c r="D27" s="97">
        <v>0</v>
      </c>
      <c r="E27" s="65">
        <f t="shared" si="0"/>
        <v>5</v>
      </c>
      <c r="F27" s="41"/>
      <c r="G27" s="11"/>
      <c r="H27" s="11"/>
      <c r="I27" s="11"/>
    </row>
    <row r="28" spans="1:9" s="15" customFormat="1" ht="12" customHeight="1">
      <c r="A28" s="82" t="s">
        <v>3585</v>
      </c>
      <c r="B28" s="97">
        <v>25</v>
      </c>
      <c r="C28" s="97">
        <v>0</v>
      </c>
      <c r="D28" s="97">
        <v>0</v>
      </c>
      <c r="E28" s="65">
        <f t="shared" si="0"/>
        <v>25</v>
      </c>
      <c r="F28" s="41"/>
      <c r="G28" s="11"/>
      <c r="H28" s="11"/>
      <c r="I28" s="11"/>
    </row>
    <row r="29" spans="1:9" s="15" customFormat="1" ht="12" customHeight="1">
      <c r="A29" s="81" t="s">
        <v>3586</v>
      </c>
      <c r="B29" s="97">
        <v>66</v>
      </c>
      <c r="C29" s="97">
        <v>0</v>
      </c>
      <c r="D29" s="97">
        <v>0</v>
      </c>
      <c r="E29" s="65">
        <f t="shared" si="0"/>
        <v>66</v>
      </c>
      <c r="F29" s="41"/>
      <c r="G29" s="11"/>
      <c r="H29" s="11"/>
      <c r="I29" s="11"/>
    </row>
    <row r="30" spans="1:9" s="15" customFormat="1" ht="12" customHeight="1">
      <c r="A30" s="82" t="s">
        <v>3468</v>
      </c>
      <c r="B30" s="97">
        <v>25</v>
      </c>
      <c r="C30" s="97">
        <v>1</v>
      </c>
      <c r="D30" s="97">
        <v>0</v>
      </c>
      <c r="E30" s="65">
        <f t="shared" si="0"/>
        <v>26</v>
      </c>
      <c r="F30" s="41"/>
      <c r="G30" s="11"/>
      <c r="H30" s="11"/>
      <c r="I30" s="11"/>
    </row>
    <row r="31" spans="1:9" s="15" customFormat="1" ht="12" customHeight="1">
      <c r="A31" s="82" t="s">
        <v>3469</v>
      </c>
      <c r="B31" s="97">
        <v>46</v>
      </c>
      <c r="C31" s="97">
        <v>0</v>
      </c>
      <c r="D31" s="97">
        <v>0</v>
      </c>
      <c r="E31" s="65">
        <f t="shared" si="0"/>
        <v>46</v>
      </c>
      <c r="F31" s="41"/>
      <c r="G31" s="11"/>
      <c r="H31" s="11"/>
      <c r="I31" s="11"/>
    </row>
    <row r="32" spans="1:9" s="15" customFormat="1" ht="12" customHeight="1">
      <c r="A32" s="82" t="s">
        <v>3587</v>
      </c>
      <c r="B32" s="97">
        <v>5</v>
      </c>
      <c r="C32" s="97">
        <v>0</v>
      </c>
      <c r="D32" s="97">
        <v>0</v>
      </c>
      <c r="E32" s="65">
        <f t="shared" si="0"/>
        <v>5</v>
      </c>
      <c r="F32" s="41"/>
      <c r="G32" s="11"/>
      <c r="H32" s="11"/>
      <c r="I32" s="11"/>
    </row>
    <row r="33" spans="1:9" s="15" customFormat="1" ht="12" customHeight="1">
      <c r="A33" s="82" t="s">
        <v>3470</v>
      </c>
      <c r="B33" s="97">
        <v>292</v>
      </c>
      <c r="C33" s="97">
        <v>1</v>
      </c>
      <c r="D33" s="97">
        <v>0</v>
      </c>
      <c r="E33" s="65">
        <f t="shared" si="0"/>
        <v>293</v>
      </c>
      <c r="F33" s="41"/>
      <c r="G33" s="11"/>
      <c r="H33" s="11"/>
      <c r="I33" s="11"/>
    </row>
    <row r="34" spans="1:9" s="15" customFormat="1" ht="12" customHeight="1">
      <c r="A34" s="82" t="s">
        <v>3471</v>
      </c>
      <c r="B34" s="97">
        <v>16</v>
      </c>
      <c r="C34" s="97">
        <v>0</v>
      </c>
      <c r="D34" s="97">
        <v>0</v>
      </c>
      <c r="E34" s="65">
        <f t="shared" si="0"/>
        <v>16</v>
      </c>
      <c r="F34" s="41"/>
      <c r="G34" s="11"/>
      <c r="H34" s="11"/>
      <c r="I34" s="11"/>
    </row>
    <row r="35" spans="1:9" s="15" customFormat="1" ht="12" customHeight="1">
      <c r="A35" s="82" t="s">
        <v>3588</v>
      </c>
      <c r="B35" s="97">
        <v>4</v>
      </c>
      <c r="C35" s="97">
        <v>0</v>
      </c>
      <c r="D35" s="97">
        <v>0</v>
      </c>
      <c r="E35" s="65">
        <f t="shared" si="0"/>
        <v>4</v>
      </c>
      <c r="F35" s="40"/>
      <c r="G35" s="11"/>
      <c r="H35" s="11"/>
      <c r="I35" s="11"/>
    </row>
    <row r="36" spans="1:9" s="15" customFormat="1" ht="12" customHeight="1">
      <c r="A36" s="82" t="s">
        <v>3610</v>
      </c>
      <c r="B36" s="97">
        <v>1</v>
      </c>
      <c r="C36" s="97">
        <v>0</v>
      </c>
      <c r="D36" s="97">
        <v>0</v>
      </c>
      <c r="E36" s="65">
        <f t="shared" si="0"/>
        <v>1</v>
      </c>
      <c r="F36" s="41"/>
      <c r="G36" s="11"/>
      <c r="H36" s="11"/>
      <c r="I36" s="11"/>
    </row>
    <row r="37" spans="1:9" s="15" customFormat="1" ht="12" customHeight="1">
      <c r="A37" s="82" t="s">
        <v>3589</v>
      </c>
      <c r="B37" s="97">
        <v>9</v>
      </c>
      <c r="C37" s="97">
        <v>0</v>
      </c>
      <c r="D37" s="97">
        <v>0</v>
      </c>
      <c r="E37" s="65">
        <f t="shared" si="0"/>
        <v>9</v>
      </c>
      <c r="F37" s="41"/>
      <c r="G37" s="11"/>
      <c r="H37" s="11"/>
      <c r="I37" s="11"/>
    </row>
    <row r="38" spans="1:9" s="15" customFormat="1" ht="12" customHeight="1">
      <c r="A38" s="82" t="s">
        <v>3472</v>
      </c>
      <c r="B38" s="97">
        <v>100</v>
      </c>
      <c r="C38" s="97">
        <v>1</v>
      </c>
      <c r="D38" s="97">
        <v>0</v>
      </c>
      <c r="E38" s="65">
        <f t="shared" si="0"/>
        <v>101</v>
      </c>
      <c r="F38" s="41"/>
      <c r="G38" s="11"/>
      <c r="H38" s="11"/>
      <c r="I38" s="11"/>
    </row>
    <row r="39" spans="1:9" s="15" customFormat="1" ht="12" customHeight="1">
      <c r="A39" s="82" t="s">
        <v>3473</v>
      </c>
      <c r="B39" s="97">
        <v>18</v>
      </c>
      <c r="C39" s="97">
        <v>0</v>
      </c>
      <c r="D39" s="97">
        <v>0</v>
      </c>
      <c r="E39" s="65">
        <f t="shared" si="0"/>
        <v>18</v>
      </c>
      <c r="F39" s="41"/>
      <c r="G39" s="11"/>
      <c r="H39" s="11"/>
      <c r="I39" s="11"/>
    </row>
    <row r="40" spans="1:9" s="15" customFormat="1" ht="12" customHeight="1">
      <c r="A40" s="82" t="s">
        <v>3474</v>
      </c>
      <c r="B40" s="97">
        <v>79</v>
      </c>
      <c r="C40" s="97">
        <v>1</v>
      </c>
      <c r="D40" s="97">
        <v>0</v>
      </c>
      <c r="E40" s="65">
        <f t="shared" si="0"/>
        <v>80</v>
      </c>
      <c r="F40" s="41"/>
      <c r="G40" s="11"/>
      <c r="H40" s="11"/>
      <c r="I40" s="11"/>
    </row>
    <row r="41" spans="1:9" s="15" customFormat="1" ht="12" customHeight="1">
      <c r="A41" s="82" t="s">
        <v>3475</v>
      </c>
      <c r="B41" s="97">
        <v>7</v>
      </c>
      <c r="C41" s="97">
        <v>1</v>
      </c>
      <c r="D41" s="97">
        <v>0</v>
      </c>
      <c r="E41" s="65">
        <f t="shared" si="0"/>
        <v>8</v>
      </c>
      <c r="F41" s="41"/>
      <c r="G41" s="11"/>
      <c r="H41" s="11"/>
      <c r="I41" s="11"/>
    </row>
    <row r="42" spans="1:9" s="15" customFormat="1" ht="12" customHeight="1">
      <c r="A42" s="82" t="s">
        <v>197</v>
      </c>
      <c r="B42" s="97">
        <v>5</v>
      </c>
      <c r="C42" s="97">
        <v>0</v>
      </c>
      <c r="D42" s="97">
        <v>0</v>
      </c>
      <c r="E42" s="65">
        <f t="shared" si="0"/>
        <v>5</v>
      </c>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18" activePane="bottomLeft" state="frozen"/>
      <selection activeCell="A9" sqref="A9"/>
      <selection pane="bottomLeft" activeCell="G13" sqref="G13"/>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65">
        <f>SUM(B11:B26)</f>
        <v>146</v>
      </c>
      <c r="C9" s="65">
        <f>SUM(C11:C26)</f>
        <v>0</v>
      </c>
      <c r="D9" s="65">
        <f>SUM(D11:D26)</f>
        <v>0</v>
      </c>
      <c r="E9" s="65">
        <f>SUM(E11:E26)</f>
        <v>146</v>
      </c>
      <c r="F9" s="10"/>
    </row>
    <row r="10" spans="1:9" s="8" customFormat="1" ht="9" customHeight="1">
      <c r="A10" s="62"/>
      <c r="B10" s="66"/>
      <c r="C10" s="66"/>
      <c r="D10" s="66"/>
      <c r="E10" s="65"/>
    </row>
    <row r="11" spans="1:9" s="88" customFormat="1" ht="12" customHeight="1">
      <c r="A11" s="82" t="s">
        <v>3465</v>
      </c>
      <c r="B11" s="97">
        <v>57</v>
      </c>
      <c r="C11" s="97">
        <v>0</v>
      </c>
      <c r="D11" s="97">
        <v>0</v>
      </c>
      <c r="E11" s="65">
        <f t="shared" ref="E11:E20" si="0">SUM(B11:D11)</f>
        <v>57</v>
      </c>
      <c r="F11" s="40"/>
      <c r="G11" s="15"/>
      <c r="H11" s="15"/>
      <c r="I11" s="15"/>
    </row>
    <row r="12" spans="1:9" s="88" customFormat="1" ht="12" customHeight="1">
      <c r="A12" s="93" t="s">
        <v>3466</v>
      </c>
      <c r="B12" s="97">
        <v>11</v>
      </c>
      <c r="C12" s="97">
        <v>0</v>
      </c>
      <c r="D12" s="97">
        <v>0</v>
      </c>
      <c r="E12" s="65">
        <f t="shared" si="0"/>
        <v>11</v>
      </c>
      <c r="F12" s="41"/>
      <c r="G12" s="15"/>
      <c r="H12" s="15"/>
      <c r="I12" s="15"/>
    </row>
    <row r="13" spans="1:9" s="88" customFormat="1" ht="12" customHeight="1">
      <c r="A13" s="93" t="s">
        <v>3467</v>
      </c>
      <c r="B13" s="97">
        <v>13</v>
      </c>
      <c r="C13" s="97">
        <v>0</v>
      </c>
      <c r="D13" s="97">
        <v>0</v>
      </c>
      <c r="E13" s="65">
        <f t="shared" si="0"/>
        <v>13</v>
      </c>
      <c r="F13" s="41"/>
      <c r="G13" s="15"/>
      <c r="H13" s="15"/>
      <c r="I13" s="15"/>
    </row>
    <row r="14" spans="1:9" s="88" customFormat="1" ht="12" customHeight="1">
      <c r="A14" s="82" t="s">
        <v>3582</v>
      </c>
      <c r="B14" s="97">
        <v>1</v>
      </c>
      <c r="C14" s="97">
        <v>0</v>
      </c>
      <c r="D14" s="97">
        <v>0</v>
      </c>
      <c r="E14" s="65">
        <f t="shared" si="0"/>
        <v>1</v>
      </c>
      <c r="F14" s="41"/>
      <c r="G14" s="15"/>
      <c r="H14" s="15"/>
      <c r="I14" s="15"/>
    </row>
    <row r="15" spans="1:9" s="88" customFormat="1" ht="12" customHeight="1">
      <c r="A15" s="93" t="s">
        <v>3587</v>
      </c>
      <c r="B15" s="97">
        <v>1</v>
      </c>
      <c r="C15" s="97">
        <v>0</v>
      </c>
      <c r="D15" s="97">
        <v>0</v>
      </c>
      <c r="E15" s="65">
        <f t="shared" si="0"/>
        <v>1</v>
      </c>
      <c r="F15" s="41"/>
      <c r="G15" s="15"/>
      <c r="H15" s="15"/>
      <c r="I15" s="15"/>
    </row>
    <row r="16" spans="1:9" s="88" customFormat="1" ht="12" customHeight="1">
      <c r="A16" s="93" t="s">
        <v>3470</v>
      </c>
      <c r="B16" s="97">
        <v>47</v>
      </c>
      <c r="C16" s="97">
        <v>0</v>
      </c>
      <c r="D16" s="97">
        <v>0</v>
      </c>
      <c r="E16" s="65">
        <f t="shared" si="0"/>
        <v>47</v>
      </c>
      <c r="F16" s="41"/>
      <c r="G16" s="15"/>
      <c r="H16" s="15"/>
      <c r="I16" s="15"/>
    </row>
    <row r="17" spans="1:9" s="15" customFormat="1" ht="12" customHeight="1">
      <c r="A17" s="93" t="s">
        <v>3471</v>
      </c>
      <c r="B17" s="97">
        <v>6</v>
      </c>
      <c r="C17" s="97">
        <v>0</v>
      </c>
      <c r="D17" s="97">
        <v>0</v>
      </c>
      <c r="E17" s="65">
        <f t="shared" si="0"/>
        <v>6</v>
      </c>
      <c r="F17" s="41"/>
      <c r="G17" s="11"/>
      <c r="H17" s="11"/>
      <c r="I17" s="11"/>
    </row>
    <row r="18" spans="1:9" s="15" customFormat="1" ht="12" customHeight="1">
      <c r="A18" s="93" t="s">
        <v>3474</v>
      </c>
      <c r="B18" s="97">
        <v>8</v>
      </c>
      <c r="C18" s="97">
        <v>0</v>
      </c>
      <c r="D18" s="97">
        <v>0</v>
      </c>
      <c r="E18" s="65">
        <f t="shared" si="0"/>
        <v>8</v>
      </c>
      <c r="F18" s="40"/>
      <c r="G18" s="11"/>
      <c r="H18" s="11"/>
      <c r="I18" s="11"/>
    </row>
    <row r="19" spans="1:9" s="15" customFormat="1" ht="12" customHeight="1">
      <c r="A19" s="82" t="s">
        <v>3475</v>
      </c>
      <c r="B19" s="97">
        <v>1</v>
      </c>
      <c r="C19" s="97">
        <v>0</v>
      </c>
      <c r="D19" s="97">
        <v>0</v>
      </c>
      <c r="E19" s="65">
        <f t="shared" si="0"/>
        <v>1</v>
      </c>
      <c r="F19" s="41"/>
      <c r="G19" s="11"/>
      <c r="H19" s="11"/>
      <c r="I19" s="11"/>
    </row>
    <row r="20" spans="1:9" s="15" customFormat="1" ht="12" customHeight="1">
      <c r="A20" s="82" t="s">
        <v>197</v>
      </c>
      <c r="B20" s="97">
        <v>1</v>
      </c>
      <c r="C20" s="97">
        <v>0</v>
      </c>
      <c r="D20" s="97">
        <v>0</v>
      </c>
      <c r="E20" s="65">
        <f t="shared" si="0"/>
        <v>1</v>
      </c>
      <c r="F20" s="41"/>
      <c r="G20" s="11"/>
      <c r="H20" s="11"/>
      <c r="I20" s="11"/>
    </row>
    <row r="21" spans="1:9" s="15" customFormat="1" ht="12" customHeight="1">
      <c r="A21" s="93"/>
      <c r="B21" s="250"/>
      <c r="C21" s="250"/>
      <c r="D21" s="250"/>
      <c r="E21" s="65"/>
      <c r="F21" s="40"/>
      <c r="G21" s="11"/>
      <c r="H21" s="11"/>
      <c r="I21" s="11"/>
    </row>
    <row r="22" spans="1:9" s="15" customFormat="1" ht="12" customHeight="1">
      <c r="A22" s="93"/>
      <c r="B22" s="250"/>
      <c r="C22" s="250"/>
      <c r="D22" s="250"/>
      <c r="E22" s="65"/>
      <c r="F22" s="40"/>
      <c r="G22" s="11"/>
      <c r="H22" s="11"/>
      <c r="I22" s="11"/>
    </row>
    <row r="23" spans="1:9" s="15" customFormat="1" ht="12" customHeight="1">
      <c r="A23" s="93"/>
      <c r="B23" s="250"/>
      <c r="C23" s="250"/>
      <c r="D23" s="250"/>
      <c r="E23" s="65"/>
      <c r="F23" s="40"/>
      <c r="G23" s="11"/>
      <c r="H23" s="11"/>
      <c r="I23" s="11"/>
    </row>
    <row r="24" spans="1:9" s="15" customFormat="1" ht="12" customHeight="1">
      <c r="A24" s="93"/>
      <c r="B24" s="250"/>
      <c r="C24" s="250"/>
      <c r="D24" s="250"/>
      <c r="E24" s="65"/>
      <c r="F24" s="40"/>
      <c r="G24" s="11"/>
      <c r="H24" s="11"/>
      <c r="I24" s="11"/>
    </row>
    <row r="25" spans="1:9" s="15" customFormat="1" ht="12" customHeight="1">
      <c r="A25" s="93"/>
      <c r="B25" s="250"/>
      <c r="C25" s="250"/>
      <c r="D25" s="250"/>
      <c r="E25" s="65"/>
      <c r="F25" s="40"/>
      <c r="G25" s="11"/>
      <c r="H25" s="11"/>
      <c r="I25" s="11"/>
    </row>
    <row r="26" spans="1:9" s="15" customFormat="1" ht="12" customHeight="1">
      <c r="A26" s="93"/>
      <c r="B26" s="250"/>
      <c r="C26" s="250"/>
      <c r="D26" s="250"/>
      <c r="E26" s="65"/>
      <c r="F26" s="40"/>
      <c r="G26" s="11"/>
      <c r="H26" s="11"/>
      <c r="I26" s="11"/>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45" activePane="bottomLeft" state="frozen"/>
      <selection pane="bottomLeft" activeCell="F16" sqref="F16"/>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83">
        <f>SUM(B11:B56)</f>
        <v>1371</v>
      </c>
      <c r="C9" s="83">
        <f>SUM(C11:C56)</f>
        <v>11</v>
      </c>
      <c r="D9" s="83">
        <f>SUM(D11:D56)</f>
        <v>2</v>
      </c>
      <c r="E9" s="83">
        <f>SUM(E11:E56)</f>
        <v>1384</v>
      </c>
    </row>
    <row r="10" spans="1:9" s="8" customFormat="1" ht="9" customHeight="1">
      <c r="A10" s="62"/>
      <c r="B10" s="84"/>
      <c r="C10" s="84"/>
      <c r="D10" s="84"/>
      <c r="E10" s="65"/>
    </row>
    <row r="11" spans="1:9" s="88" customFormat="1" ht="12" customHeight="1">
      <c r="A11" s="81" t="s">
        <v>3300</v>
      </c>
      <c r="B11" s="96">
        <v>17</v>
      </c>
      <c r="C11" s="96">
        <v>1</v>
      </c>
      <c r="D11" s="96">
        <v>0</v>
      </c>
      <c r="E11" s="83">
        <f t="shared" ref="E11:E47" si="0">SUM(B11:D11)</f>
        <v>18</v>
      </c>
      <c r="F11" s="11"/>
      <c r="G11" s="11"/>
      <c r="H11" s="11"/>
      <c r="I11" s="11"/>
    </row>
    <row r="12" spans="1:9" s="88" customFormat="1" ht="12" customHeight="1">
      <c r="A12" s="81" t="s">
        <v>3611</v>
      </c>
      <c r="B12" s="96">
        <v>1</v>
      </c>
      <c r="C12" s="96">
        <v>0</v>
      </c>
      <c r="D12" s="96">
        <v>0</v>
      </c>
      <c r="E12" s="83">
        <f t="shared" si="0"/>
        <v>1</v>
      </c>
      <c r="F12" s="11"/>
      <c r="G12" s="11"/>
      <c r="H12" s="11"/>
      <c r="I12" s="11"/>
    </row>
    <row r="13" spans="1:9" s="88" customFormat="1" ht="12" customHeight="1">
      <c r="A13" s="81" t="s">
        <v>3628</v>
      </c>
      <c r="B13" s="96">
        <v>1</v>
      </c>
      <c r="C13" s="96">
        <v>0</v>
      </c>
      <c r="D13" s="96">
        <v>0</v>
      </c>
      <c r="E13" s="83">
        <f t="shared" si="0"/>
        <v>1</v>
      </c>
      <c r="F13" s="11"/>
      <c r="G13" s="11"/>
      <c r="H13" s="11"/>
      <c r="I13" s="11"/>
    </row>
    <row r="14" spans="1:9" s="88" customFormat="1" ht="12" customHeight="1">
      <c r="A14" s="81" t="s">
        <v>3612</v>
      </c>
      <c r="B14" s="96">
        <v>2</v>
      </c>
      <c r="C14" s="96">
        <v>1</v>
      </c>
      <c r="D14" s="96">
        <v>0</v>
      </c>
      <c r="E14" s="83">
        <f t="shared" si="0"/>
        <v>3</v>
      </c>
      <c r="F14" s="11"/>
      <c r="G14" s="11"/>
      <c r="H14" s="11"/>
      <c r="I14" s="11"/>
    </row>
    <row r="15" spans="1:9" s="88" customFormat="1" ht="12" customHeight="1">
      <c r="A15" s="81" t="s">
        <v>3302</v>
      </c>
      <c r="B15" s="96">
        <v>9</v>
      </c>
      <c r="C15" s="96">
        <v>1</v>
      </c>
      <c r="D15" s="96">
        <v>0</v>
      </c>
      <c r="E15" s="83">
        <f t="shared" si="0"/>
        <v>10</v>
      </c>
      <c r="F15" s="11"/>
      <c r="G15" s="11"/>
      <c r="H15" s="11"/>
      <c r="I15" s="11"/>
    </row>
    <row r="16" spans="1:9" s="88" customFormat="1" ht="12" customHeight="1">
      <c r="A16" s="81" t="s">
        <v>3613</v>
      </c>
      <c r="B16" s="96">
        <v>4</v>
      </c>
      <c r="C16" s="96">
        <v>0</v>
      </c>
      <c r="D16" s="96">
        <v>0</v>
      </c>
      <c r="E16" s="83">
        <f t="shared" si="0"/>
        <v>4</v>
      </c>
      <c r="F16" s="11"/>
      <c r="G16" s="11"/>
      <c r="H16" s="11"/>
      <c r="I16" s="11"/>
    </row>
    <row r="17" spans="1:9" s="88" customFormat="1" ht="12" customHeight="1">
      <c r="A17" s="81" t="s">
        <v>3476</v>
      </c>
      <c r="B17" s="96">
        <v>11</v>
      </c>
      <c r="C17" s="96">
        <v>0</v>
      </c>
      <c r="D17" s="96">
        <v>0</v>
      </c>
      <c r="E17" s="83">
        <f t="shared" si="0"/>
        <v>11</v>
      </c>
      <c r="F17" s="11"/>
      <c r="G17" s="11"/>
      <c r="H17" s="11"/>
      <c r="I17" s="11"/>
    </row>
    <row r="18" spans="1:9" s="88" customFormat="1" ht="12" customHeight="1">
      <c r="A18" s="81" t="s">
        <v>3477</v>
      </c>
      <c r="B18" s="96">
        <v>1</v>
      </c>
      <c r="C18" s="96">
        <v>0</v>
      </c>
      <c r="D18" s="96">
        <v>0</v>
      </c>
      <c r="E18" s="83">
        <f t="shared" si="0"/>
        <v>1</v>
      </c>
      <c r="F18" s="11"/>
      <c r="G18" s="11"/>
      <c r="H18" s="11"/>
      <c r="I18" s="11"/>
    </row>
    <row r="19" spans="1:9" s="88" customFormat="1" ht="12" customHeight="1">
      <c r="A19" s="81" t="s">
        <v>3551</v>
      </c>
      <c r="B19" s="94">
        <v>54</v>
      </c>
      <c r="C19" s="94">
        <v>0</v>
      </c>
      <c r="D19" s="96">
        <v>0</v>
      </c>
      <c r="E19" s="83">
        <f t="shared" si="0"/>
        <v>54</v>
      </c>
      <c r="F19" s="11"/>
      <c r="G19" s="11"/>
      <c r="H19" s="11"/>
      <c r="I19" s="11"/>
    </row>
    <row r="20" spans="1:9" s="88" customFormat="1" ht="12" customHeight="1">
      <c r="A20" s="81" t="s">
        <v>3629</v>
      </c>
      <c r="B20" s="94">
        <v>1</v>
      </c>
      <c r="C20" s="94">
        <v>0</v>
      </c>
      <c r="D20" s="96">
        <v>0</v>
      </c>
      <c r="E20" s="83">
        <f t="shared" si="0"/>
        <v>1</v>
      </c>
      <c r="F20" s="11"/>
      <c r="G20" s="11"/>
      <c r="H20" s="11"/>
      <c r="I20" s="11"/>
    </row>
    <row r="21" spans="1:9" s="88" customFormat="1" ht="12" customHeight="1">
      <c r="A21" s="81" t="s">
        <v>3543</v>
      </c>
      <c r="B21" s="94">
        <v>6</v>
      </c>
      <c r="C21" s="94">
        <v>0</v>
      </c>
      <c r="D21" s="96">
        <v>0</v>
      </c>
      <c r="E21" s="83">
        <f t="shared" si="0"/>
        <v>6</v>
      </c>
      <c r="F21" s="11"/>
      <c r="G21" s="11"/>
      <c r="H21" s="11"/>
      <c r="I21" s="11"/>
    </row>
    <row r="22" spans="1:9" s="88" customFormat="1" ht="12" customHeight="1">
      <c r="A22" s="81" t="s">
        <v>3303</v>
      </c>
      <c r="B22" s="94">
        <v>10</v>
      </c>
      <c r="C22" s="94">
        <v>1</v>
      </c>
      <c r="D22" s="96">
        <v>0</v>
      </c>
      <c r="E22" s="83">
        <f t="shared" si="0"/>
        <v>11</v>
      </c>
      <c r="F22" s="11"/>
      <c r="G22" s="11"/>
      <c r="H22" s="11"/>
      <c r="I22" s="11"/>
    </row>
    <row r="23" spans="1:9" s="88" customFormat="1" ht="12" customHeight="1">
      <c r="A23" s="81" t="s">
        <v>3304</v>
      </c>
      <c r="B23" s="94">
        <v>15</v>
      </c>
      <c r="C23" s="94">
        <v>0</v>
      </c>
      <c r="D23" s="96">
        <v>0</v>
      </c>
      <c r="E23" s="83">
        <f t="shared" si="0"/>
        <v>15</v>
      </c>
      <c r="F23" s="11"/>
      <c r="G23" s="11"/>
      <c r="H23" s="11"/>
      <c r="I23" s="11"/>
    </row>
    <row r="24" spans="1:9" s="88" customFormat="1" ht="12" customHeight="1">
      <c r="A24" s="81" t="s">
        <v>3305</v>
      </c>
      <c r="B24" s="96">
        <v>6</v>
      </c>
      <c r="C24" s="96">
        <v>2</v>
      </c>
      <c r="D24" s="96">
        <v>0</v>
      </c>
      <c r="E24" s="83">
        <f t="shared" si="0"/>
        <v>8</v>
      </c>
      <c r="F24" s="11"/>
      <c r="G24" s="11"/>
      <c r="H24" s="11"/>
      <c r="I24" s="11"/>
    </row>
    <row r="25" spans="1:9" s="15" customFormat="1" ht="19.95" customHeight="1">
      <c r="A25" s="81" t="s">
        <v>3306</v>
      </c>
      <c r="B25" s="96">
        <v>21</v>
      </c>
      <c r="C25" s="96">
        <v>0</v>
      </c>
      <c r="D25" s="96">
        <v>0</v>
      </c>
      <c r="E25" s="83">
        <f t="shared" si="0"/>
        <v>21</v>
      </c>
      <c r="F25" s="11"/>
      <c r="G25" s="11"/>
      <c r="H25" s="11"/>
      <c r="I25" s="11"/>
    </row>
    <row r="26" spans="1:9" s="15" customFormat="1" ht="19.95" customHeight="1">
      <c r="A26" s="81" t="s">
        <v>3307</v>
      </c>
      <c r="B26" s="96">
        <v>14</v>
      </c>
      <c r="C26" s="96">
        <v>0</v>
      </c>
      <c r="D26" s="96">
        <v>0</v>
      </c>
      <c r="E26" s="83">
        <f t="shared" si="0"/>
        <v>14</v>
      </c>
      <c r="F26" s="11"/>
      <c r="G26" s="11"/>
      <c r="H26" s="11"/>
      <c r="I26" s="11"/>
    </row>
    <row r="27" spans="1:9" s="15" customFormat="1" ht="30" customHeight="1">
      <c r="A27" s="81" t="s">
        <v>3308</v>
      </c>
      <c r="B27" s="96">
        <v>19</v>
      </c>
      <c r="C27" s="96">
        <v>2</v>
      </c>
      <c r="D27" s="96">
        <v>0</v>
      </c>
      <c r="E27" s="83">
        <f t="shared" si="0"/>
        <v>21</v>
      </c>
      <c r="F27" s="11"/>
      <c r="G27" s="11"/>
      <c r="H27" s="11"/>
      <c r="I27" s="11"/>
    </row>
    <row r="28" spans="1:9" s="15" customFormat="1" ht="22.2" customHeight="1">
      <c r="A28" s="81" t="s">
        <v>3309</v>
      </c>
      <c r="B28" s="96">
        <v>22</v>
      </c>
      <c r="C28" s="96">
        <v>0</v>
      </c>
      <c r="D28" s="96">
        <v>0</v>
      </c>
      <c r="E28" s="83">
        <f t="shared" si="0"/>
        <v>22</v>
      </c>
      <c r="F28" s="11"/>
      <c r="G28" s="11"/>
      <c r="H28" s="11"/>
      <c r="I28" s="11"/>
    </row>
    <row r="29" spans="1:9" s="15" customFormat="1" ht="12" customHeight="1">
      <c r="A29" s="81" t="s">
        <v>3310</v>
      </c>
      <c r="B29" s="96">
        <v>69</v>
      </c>
      <c r="C29" s="96">
        <v>0</v>
      </c>
      <c r="D29" s="96">
        <v>0</v>
      </c>
      <c r="E29" s="83">
        <f t="shared" si="0"/>
        <v>69</v>
      </c>
      <c r="F29" s="11"/>
      <c r="G29" s="11"/>
      <c r="H29" s="11"/>
      <c r="I29" s="11"/>
    </row>
    <row r="30" spans="1:9" s="15" customFormat="1" ht="12" customHeight="1">
      <c r="A30" s="81" t="s">
        <v>3311</v>
      </c>
      <c r="B30" s="96">
        <v>97</v>
      </c>
      <c r="C30" s="96">
        <v>2</v>
      </c>
      <c r="D30" s="96">
        <v>0</v>
      </c>
      <c r="E30" s="83">
        <f t="shared" si="0"/>
        <v>99</v>
      </c>
      <c r="F30" s="11"/>
      <c r="G30" s="11"/>
      <c r="H30" s="11"/>
      <c r="I30" s="11"/>
    </row>
    <row r="31" spans="1:9" s="15" customFormat="1" ht="12" customHeight="1">
      <c r="A31" s="81" t="s">
        <v>3513</v>
      </c>
      <c r="B31" s="96">
        <v>2</v>
      </c>
      <c r="C31" s="96">
        <v>0</v>
      </c>
      <c r="D31" s="96">
        <v>0</v>
      </c>
      <c r="E31" s="83">
        <f t="shared" si="0"/>
        <v>2</v>
      </c>
      <c r="F31" s="11"/>
      <c r="G31" s="11"/>
      <c r="H31" s="11"/>
      <c r="I31" s="11"/>
    </row>
    <row r="32" spans="1:9" s="15" customFormat="1" ht="12" customHeight="1">
      <c r="A32" s="81" t="s">
        <v>3312</v>
      </c>
      <c r="B32" s="96">
        <v>20</v>
      </c>
      <c r="C32" s="96">
        <v>0</v>
      </c>
      <c r="D32" s="96">
        <v>0</v>
      </c>
      <c r="E32" s="83">
        <f t="shared" si="0"/>
        <v>20</v>
      </c>
      <c r="F32" s="11"/>
      <c r="G32" s="11"/>
      <c r="H32" s="11"/>
      <c r="I32" s="11"/>
    </row>
    <row r="33" spans="1:9" s="15" customFormat="1" ht="12" customHeight="1">
      <c r="A33" s="81" t="s">
        <v>3313</v>
      </c>
      <c r="B33" s="96">
        <v>52</v>
      </c>
      <c r="C33" s="96">
        <v>1</v>
      </c>
      <c r="D33" s="96">
        <v>0</v>
      </c>
      <c r="E33" s="83">
        <f t="shared" si="0"/>
        <v>53</v>
      </c>
      <c r="F33" s="11"/>
      <c r="G33" s="11"/>
      <c r="H33" s="11"/>
      <c r="I33" s="11"/>
    </row>
    <row r="34" spans="1:9" s="15" customFormat="1" ht="12" customHeight="1">
      <c r="A34" s="81" t="s">
        <v>3314</v>
      </c>
      <c r="B34" s="96">
        <v>159</v>
      </c>
      <c r="C34" s="96">
        <v>0</v>
      </c>
      <c r="D34" s="96">
        <v>0</v>
      </c>
      <c r="E34" s="83">
        <f t="shared" si="0"/>
        <v>159</v>
      </c>
      <c r="F34" s="11"/>
      <c r="G34" s="11"/>
      <c r="H34" s="11"/>
      <c r="I34" s="11"/>
    </row>
    <row r="35" spans="1:9" s="15" customFormat="1" ht="12" customHeight="1">
      <c r="A35" s="81" t="s">
        <v>3315</v>
      </c>
      <c r="B35" s="96">
        <v>10</v>
      </c>
      <c r="C35" s="96">
        <v>0</v>
      </c>
      <c r="D35" s="96">
        <v>0</v>
      </c>
      <c r="E35" s="83">
        <f t="shared" si="0"/>
        <v>10</v>
      </c>
      <c r="F35" s="11"/>
      <c r="G35" s="11"/>
      <c r="H35" s="11"/>
      <c r="I35" s="11"/>
    </row>
    <row r="36" spans="1:9" s="15" customFormat="1" ht="12" customHeight="1">
      <c r="A36" s="81" t="s">
        <v>3316</v>
      </c>
      <c r="B36" s="96">
        <v>9</v>
      </c>
      <c r="C36" s="96">
        <v>0</v>
      </c>
      <c r="D36" s="96">
        <v>0</v>
      </c>
      <c r="E36" s="83">
        <f t="shared" si="0"/>
        <v>9</v>
      </c>
      <c r="F36" s="11"/>
      <c r="G36" s="11"/>
      <c r="H36" s="11"/>
      <c r="I36" s="11"/>
    </row>
    <row r="37" spans="1:9" s="15" customFormat="1" ht="12" customHeight="1">
      <c r="A37" s="81" t="s">
        <v>3317</v>
      </c>
      <c r="B37" s="96">
        <v>15</v>
      </c>
      <c r="C37" s="96">
        <v>0</v>
      </c>
      <c r="D37" s="96">
        <v>0</v>
      </c>
      <c r="E37" s="83">
        <f t="shared" si="0"/>
        <v>15</v>
      </c>
      <c r="F37" s="11"/>
      <c r="G37" s="11"/>
      <c r="H37" s="11"/>
      <c r="I37" s="11"/>
    </row>
    <row r="38" spans="1:9" s="15" customFormat="1" ht="12" customHeight="1">
      <c r="A38" s="81" t="s">
        <v>3318</v>
      </c>
      <c r="B38" s="96">
        <v>239</v>
      </c>
      <c r="C38" s="96">
        <v>0</v>
      </c>
      <c r="D38" s="96">
        <v>0</v>
      </c>
      <c r="E38" s="83">
        <f t="shared" si="0"/>
        <v>239</v>
      </c>
      <c r="F38" s="11"/>
      <c r="G38" s="11"/>
      <c r="H38" s="11"/>
      <c r="I38" s="11"/>
    </row>
    <row r="39" spans="1:9" s="15" customFormat="1" ht="12" customHeight="1">
      <c r="A39" s="81" t="s">
        <v>3319</v>
      </c>
      <c r="B39" s="96">
        <v>37</v>
      </c>
      <c r="C39" s="96">
        <v>0</v>
      </c>
      <c r="D39" s="96">
        <v>0</v>
      </c>
      <c r="E39" s="83">
        <f t="shared" si="0"/>
        <v>37</v>
      </c>
      <c r="F39" s="11"/>
      <c r="G39" s="11"/>
      <c r="H39" s="11"/>
      <c r="I39" s="11"/>
    </row>
    <row r="40" spans="1:9" s="15" customFormat="1" ht="12" customHeight="1">
      <c r="A40" s="81" t="s">
        <v>3320</v>
      </c>
      <c r="B40" s="96">
        <v>166</v>
      </c>
      <c r="C40" s="96">
        <v>0</v>
      </c>
      <c r="D40" s="96">
        <v>0</v>
      </c>
      <c r="E40" s="83">
        <f t="shared" si="0"/>
        <v>166</v>
      </c>
      <c r="F40" s="11"/>
      <c r="G40" s="11"/>
      <c r="H40" s="11"/>
      <c r="I40" s="11"/>
    </row>
    <row r="41" spans="1:9" s="15" customFormat="1" ht="12" customHeight="1">
      <c r="A41" s="81" t="s">
        <v>3321</v>
      </c>
      <c r="B41" s="96">
        <v>88</v>
      </c>
      <c r="C41" s="96">
        <v>0</v>
      </c>
      <c r="D41" s="96">
        <v>0</v>
      </c>
      <c r="E41" s="83">
        <f t="shared" si="0"/>
        <v>88</v>
      </c>
      <c r="F41" s="11"/>
      <c r="G41" s="11"/>
      <c r="H41" s="11"/>
      <c r="I41" s="11"/>
    </row>
    <row r="42" spans="1:9" s="15" customFormat="1" ht="12" customHeight="1">
      <c r="A42" s="81" t="s">
        <v>3322</v>
      </c>
      <c r="B42" s="96">
        <v>41</v>
      </c>
      <c r="C42" s="96">
        <v>0</v>
      </c>
      <c r="D42" s="96">
        <v>0</v>
      </c>
      <c r="E42" s="83">
        <f t="shared" si="0"/>
        <v>41</v>
      </c>
      <c r="F42" s="11"/>
      <c r="G42" s="11"/>
      <c r="H42" s="11"/>
      <c r="I42" s="11"/>
    </row>
    <row r="43" spans="1:9" s="15" customFormat="1" ht="12" customHeight="1">
      <c r="A43" s="81" t="s">
        <v>3323</v>
      </c>
      <c r="B43" s="96">
        <v>36</v>
      </c>
      <c r="C43" s="96">
        <v>0</v>
      </c>
      <c r="D43" s="96">
        <v>0</v>
      </c>
      <c r="E43" s="83">
        <f t="shared" si="0"/>
        <v>36</v>
      </c>
      <c r="F43" s="11"/>
      <c r="G43" s="11"/>
      <c r="H43" s="11"/>
      <c r="I43" s="11"/>
    </row>
    <row r="44" spans="1:9" s="15" customFormat="1" ht="12" customHeight="1">
      <c r="A44" s="81" t="s">
        <v>3324</v>
      </c>
      <c r="B44" s="96">
        <v>61</v>
      </c>
      <c r="C44" s="96">
        <v>0</v>
      </c>
      <c r="D44" s="96">
        <v>0</v>
      </c>
      <c r="E44" s="83">
        <f t="shared" si="0"/>
        <v>61</v>
      </c>
      <c r="F44" s="11"/>
      <c r="G44" s="11"/>
      <c r="H44" s="11"/>
      <c r="I44" s="11"/>
    </row>
    <row r="45" spans="1:9" s="15" customFormat="1" ht="22.2" customHeight="1">
      <c r="A45" s="81" t="s">
        <v>3325</v>
      </c>
      <c r="B45" s="96">
        <v>34</v>
      </c>
      <c r="C45" s="96">
        <v>0</v>
      </c>
      <c r="D45" s="96">
        <v>0</v>
      </c>
      <c r="E45" s="83">
        <f t="shared" si="0"/>
        <v>34</v>
      </c>
      <c r="F45" s="11"/>
      <c r="G45" s="11"/>
      <c r="H45" s="11"/>
      <c r="I45" s="11"/>
    </row>
    <row r="46" spans="1:9" s="15" customFormat="1" ht="22.2" customHeight="1">
      <c r="A46" s="81" t="s">
        <v>3545</v>
      </c>
      <c r="B46" s="96">
        <v>3</v>
      </c>
      <c r="C46" s="96">
        <v>0</v>
      </c>
      <c r="D46" s="96">
        <v>0</v>
      </c>
      <c r="E46" s="83">
        <f t="shared" si="0"/>
        <v>3</v>
      </c>
      <c r="F46" s="11"/>
      <c r="G46" s="11"/>
      <c r="H46" s="11"/>
      <c r="I46" s="11"/>
    </row>
    <row r="47" spans="1:9" s="15" customFormat="1" ht="12" customHeight="1">
      <c r="A47" s="81" t="s">
        <v>3614</v>
      </c>
      <c r="B47" s="96">
        <v>2</v>
      </c>
      <c r="C47" s="96">
        <v>0</v>
      </c>
      <c r="D47" s="96">
        <v>0</v>
      </c>
      <c r="E47" s="83">
        <f t="shared" si="0"/>
        <v>2</v>
      </c>
      <c r="F47" s="11"/>
      <c r="G47" s="11"/>
      <c r="H47" s="11"/>
      <c r="I47" s="11"/>
    </row>
    <row r="48" spans="1:9" s="15" customFormat="1" ht="12" customHeight="1">
      <c r="A48" s="81" t="s">
        <v>3615</v>
      </c>
      <c r="B48" s="96">
        <v>5</v>
      </c>
      <c r="C48" s="96">
        <v>0</v>
      </c>
      <c r="D48" s="96">
        <v>0</v>
      </c>
      <c r="E48" s="83">
        <f t="shared" ref="E48:E50" si="1">SUM(B48:D48)</f>
        <v>5</v>
      </c>
      <c r="F48" s="11"/>
      <c r="G48" s="11"/>
      <c r="H48" s="11"/>
      <c r="I48" s="11"/>
    </row>
    <row r="49" spans="1:9" s="15" customFormat="1" ht="12" customHeight="1">
      <c r="A49" s="81" t="s">
        <v>3616</v>
      </c>
      <c r="B49" s="96">
        <v>1</v>
      </c>
      <c r="C49" s="96">
        <v>0</v>
      </c>
      <c r="D49" s="96">
        <v>0</v>
      </c>
      <c r="E49" s="83">
        <f t="shared" si="1"/>
        <v>1</v>
      </c>
      <c r="F49" s="11"/>
      <c r="G49" s="11"/>
      <c r="H49" s="11"/>
      <c r="I49" s="11"/>
    </row>
    <row r="50" spans="1:9" s="15" customFormat="1" ht="21.6" customHeight="1">
      <c r="A50" s="81" t="s">
        <v>3326</v>
      </c>
      <c r="B50" s="96">
        <v>11</v>
      </c>
      <c r="C50" s="96">
        <v>0</v>
      </c>
      <c r="D50" s="96">
        <v>2</v>
      </c>
      <c r="E50" s="83">
        <f t="shared" si="1"/>
        <v>13</v>
      </c>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F33" sqref="F33"/>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83">
        <f>SUM(B11:B50)</f>
        <v>146</v>
      </c>
      <c r="C9" s="83">
        <f>SUM(C11:C50)</f>
        <v>0</v>
      </c>
      <c r="D9" s="83">
        <f>SUM(D11:D50)</f>
        <v>0</v>
      </c>
      <c r="E9" s="83">
        <f>SUM(E11:E50)</f>
        <v>146</v>
      </c>
    </row>
    <row r="10" spans="1:9" s="8" customFormat="1" ht="9" customHeight="1">
      <c r="A10" s="62"/>
      <c r="B10" s="84"/>
      <c r="C10" s="84"/>
      <c r="D10" s="84"/>
      <c r="E10" s="65"/>
    </row>
    <row r="11" spans="1:9" s="88" customFormat="1" ht="12" customHeight="1">
      <c r="A11" s="81" t="s">
        <v>3300</v>
      </c>
      <c r="B11" s="96">
        <v>3</v>
      </c>
      <c r="C11" s="96">
        <v>0</v>
      </c>
      <c r="D11" s="96">
        <v>0</v>
      </c>
      <c r="E11" s="65">
        <f t="shared" ref="E11:E27" si="0">SUM(B11:D11)</f>
        <v>3</v>
      </c>
      <c r="F11" s="11"/>
      <c r="G11" s="11"/>
      <c r="H11" s="11"/>
      <c r="I11" s="11"/>
    </row>
    <row r="12" spans="1:9" s="88" customFormat="1" ht="12" customHeight="1">
      <c r="A12" s="81" t="s">
        <v>3543</v>
      </c>
      <c r="B12" s="96">
        <v>2</v>
      </c>
      <c r="C12" s="96">
        <v>0</v>
      </c>
      <c r="D12" s="96">
        <v>0</v>
      </c>
      <c r="E12" s="65">
        <f t="shared" si="0"/>
        <v>2</v>
      </c>
      <c r="F12" s="11"/>
      <c r="G12" s="11"/>
      <c r="H12" s="11"/>
      <c r="I12" s="11"/>
    </row>
    <row r="13" spans="1:9" s="88" customFormat="1" ht="12" customHeight="1">
      <c r="A13" s="81" t="s">
        <v>3303</v>
      </c>
      <c r="B13" s="96">
        <v>1</v>
      </c>
      <c r="C13" s="96">
        <v>0</v>
      </c>
      <c r="D13" s="96">
        <v>0</v>
      </c>
      <c r="E13" s="65">
        <f t="shared" si="0"/>
        <v>1</v>
      </c>
      <c r="F13" s="11"/>
      <c r="G13" s="11"/>
      <c r="H13" s="11"/>
      <c r="I13" s="11"/>
    </row>
    <row r="14" spans="1:9" s="88" customFormat="1" ht="12" customHeight="1">
      <c r="A14" s="81" t="s">
        <v>3305</v>
      </c>
      <c r="B14" s="96">
        <v>3</v>
      </c>
      <c r="C14" s="96">
        <v>0</v>
      </c>
      <c r="D14" s="96">
        <v>0</v>
      </c>
      <c r="E14" s="65">
        <f t="shared" si="0"/>
        <v>3</v>
      </c>
      <c r="F14" s="11"/>
      <c r="G14" s="11"/>
      <c r="H14" s="11"/>
      <c r="I14" s="11"/>
    </row>
    <row r="15" spans="1:9" s="88" customFormat="1" ht="21.6" customHeight="1">
      <c r="A15" s="81" t="s">
        <v>3306</v>
      </c>
      <c r="B15" s="96">
        <v>3</v>
      </c>
      <c r="C15" s="96">
        <v>0</v>
      </c>
      <c r="D15" s="96">
        <v>0</v>
      </c>
      <c r="E15" s="65">
        <f t="shared" si="0"/>
        <v>3</v>
      </c>
      <c r="F15" s="11"/>
      <c r="G15" s="11"/>
      <c r="H15" s="11"/>
      <c r="I15" s="11"/>
    </row>
    <row r="16" spans="1:9" s="88" customFormat="1" ht="12" customHeight="1">
      <c r="A16" s="81" t="s">
        <v>3308</v>
      </c>
      <c r="B16" s="96">
        <v>2</v>
      </c>
      <c r="C16" s="96">
        <v>0</v>
      </c>
      <c r="D16" s="96">
        <v>0</v>
      </c>
      <c r="E16" s="65">
        <f t="shared" si="0"/>
        <v>2</v>
      </c>
      <c r="F16" s="11"/>
      <c r="G16" s="11"/>
      <c r="H16" s="11"/>
      <c r="I16" s="11"/>
    </row>
    <row r="17" spans="1:9" s="88" customFormat="1" ht="21.6" customHeight="1">
      <c r="A17" s="81" t="s">
        <v>3309</v>
      </c>
      <c r="B17" s="96">
        <v>47</v>
      </c>
      <c r="C17" s="96">
        <v>0</v>
      </c>
      <c r="D17" s="96">
        <v>0</v>
      </c>
      <c r="E17" s="65">
        <f t="shared" si="0"/>
        <v>47</v>
      </c>
      <c r="F17" s="11"/>
      <c r="G17" s="11"/>
      <c r="H17" s="11"/>
      <c r="I17" s="11"/>
    </row>
    <row r="18" spans="1:9" s="88" customFormat="1" ht="21.6" customHeight="1">
      <c r="A18" s="81" t="s">
        <v>3310</v>
      </c>
      <c r="B18" s="96">
        <v>2</v>
      </c>
      <c r="C18" s="96">
        <v>0</v>
      </c>
      <c r="D18" s="96">
        <v>0</v>
      </c>
      <c r="E18" s="65">
        <f t="shared" si="0"/>
        <v>2</v>
      </c>
      <c r="F18" s="11"/>
      <c r="G18" s="11"/>
      <c r="H18" s="11"/>
      <c r="I18" s="11"/>
    </row>
    <row r="19" spans="1:9" s="88" customFormat="1" ht="13.95" customHeight="1">
      <c r="A19" s="81" t="s">
        <v>3311</v>
      </c>
      <c r="B19" s="96">
        <v>4</v>
      </c>
      <c r="C19" s="96">
        <v>0</v>
      </c>
      <c r="D19" s="96">
        <v>0</v>
      </c>
      <c r="E19" s="65">
        <f t="shared" si="0"/>
        <v>4</v>
      </c>
      <c r="F19" s="11"/>
      <c r="G19" s="11"/>
      <c r="H19" s="11"/>
      <c r="I19" s="11"/>
    </row>
    <row r="20" spans="1:9" s="88" customFormat="1" ht="25.2" customHeight="1">
      <c r="A20" s="81" t="s">
        <v>3312</v>
      </c>
      <c r="B20" s="96">
        <v>4</v>
      </c>
      <c r="C20" s="96">
        <v>0</v>
      </c>
      <c r="D20" s="96">
        <v>0</v>
      </c>
      <c r="E20" s="65">
        <f t="shared" si="0"/>
        <v>4</v>
      </c>
      <c r="F20" s="11"/>
      <c r="G20" s="11"/>
      <c r="H20" s="11"/>
      <c r="I20" s="11"/>
    </row>
    <row r="21" spans="1:9" s="88" customFormat="1" ht="12" customHeight="1">
      <c r="A21" s="81" t="s">
        <v>3313</v>
      </c>
      <c r="B21" s="96">
        <v>2</v>
      </c>
      <c r="C21" s="96">
        <v>0</v>
      </c>
      <c r="D21" s="96">
        <v>0</v>
      </c>
      <c r="E21" s="65">
        <f t="shared" si="0"/>
        <v>2</v>
      </c>
      <c r="F21" s="11"/>
      <c r="G21" s="11"/>
      <c r="H21" s="11"/>
      <c r="I21" s="11"/>
    </row>
    <row r="22" spans="1:9" s="88" customFormat="1" ht="12" customHeight="1">
      <c r="A22" s="81" t="s">
        <v>3314</v>
      </c>
      <c r="B22" s="96">
        <v>44</v>
      </c>
      <c r="C22" s="96">
        <v>0</v>
      </c>
      <c r="D22" s="96">
        <v>0</v>
      </c>
      <c r="E22" s="65">
        <f t="shared" si="0"/>
        <v>44</v>
      </c>
      <c r="F22" s="11"/>
      <c r="G22" s="11"/>
      <c r="H22" s="11"/>
      <c r="I22" s="11"/>
    </row>
    <row r="23" spans="1:9" s="88" customFormat="1" ht="12" customHeight="1">
      <c r="A23" s="81" t="s">
        <v>3315</v>
      </c>
      <c r="B23" s="96">
        <v>2</v>
      </c>
      <c r="C23" s="96">
        <v>0</v>
      </c>
      <c r="D23" s="96">
        <v>0</v>
      </c>
      <c r="E23" s="65">
        <f t="shared" si="0"/>
        <v>2</v>
      </c>
      <c r="F23" s="11"/>
      <c r="G23" s="11"/>
      <c r="H23" s="11"/>
      <c r="I23" s="11"/>
    </row>
    <row r="24" spans="1:9" s="88" customFormat="1" ht="12" customHeight="1">
      <c r="A24" s="81" t="s">
        <v>3317</v>
      </c>
      <c r="B24" s="96">
        <v>4</v>
      </c>
      <c r="C24" s="96">
        <v>0</v>
      </c>
      <c r="D24" s="96">
        <v>0</v>
      </c>
      <c r="E24" s="65">
        <f t="shared" si="0"/>
        <v>4</v>
      </c>
      <c r="F24" s="11"/>
      <c r="G24" s="11"/>
      <c r="H24" s="11"/>
      <c r="I24" s="11"/>
    </row>
    <row r="25" spans="1:9" s="88" customFormat="1" ht="12" customHeight="1">
      <c r="A25" s="81" t="s">
        <v>3318</v>
      </c>
      <c r="B25" s="96">
        <v>10</v>
      </c>
      <c r="C25" s="96">
        <v>0</v>
      </c>
      <c r="D25" s="96">
        <v>0</v>
      </c>
      <c r="E25" s="65">
        <f t="shared" si="0"/>
        <v>10</v>
      </c>
      <c r="F25" s="11"/>
      <c r="G25" s="11"/>
      <c r="H25" s="11"/>
      <c r="I25" s="11"/>
    </row>
    <row r="26" spans="1:9" s="88" customFormat="1" ht="12" customHeight="1">
      <c r="A26" s="81" t="s">
        <v>3319</v>
      </c>
      <c r="B26" s="96">
        <v>1</v>
      </c>
      <c r="C26" s="96">
        <v>0</v>
      </c>
      <c r="D26" s="96">
        <v>0</v>
      </c>
      <c r="E26" s="65">
        <f t="shared" si="0"/>
        <v>1</v>
      </c>
      <c r="F26" s="11"/>
      <c r="G26" s="11"/>
      <c r="H26" s="11"/>
      <c r="I26" s="11"/>
    </row>
    <row r="27" spans="1:9" s="88" customFormat="1" ht="12" customHeight="1">
      <c r="A27" s="81" t="s">
        <v>3321</v>
      </c>
      <c r="B27" s="96">
        <v>3</v>
      </c>
      <c r="C27" s="96">
        <v>0</v>
      </c>
      <c r="D27" s="96">
        <v>0</v>
      </c>
      <c r="E27" s="65">
        <f t="shared" si="0"/>
        <v>3</v>
      </c>
      <c r="F27" s="11"/>
      <c r="G27" s="11"/>
      <c r="H27" s="11"/>
      <c r="I27" s="11"/>
    </row>
    <row r="28" spans="1:9" s="88" customFormat="1" ht="12" customHeight="1">
      <c r="A28" s="81" t="s">
        <v>3322</v>
      </c>
      <c r="B28" s="96">
        <v>1</v>
      </c>
      <c r="C28" s="96">
        <v>0</v>
      </c>
      <c r="D28" s="96">
        <v>0</v>
      </c>
      <c r="E28" s="65">
        <f t="shared" ref="E28:E34" si="1">SUM(B28:D28)</f>
        <v>1</v>
      </c>
      <c r="F28" s="11"/>
      <c r="G28" s="11"/>
      <c r="H28" s="11"/>
      <c r="I28" s="11"/>
    </row>
    <row r="29" spans="1:9" s="88" customFormat="1" ht="12" customHeight="1">
      <c r="A29" s="81" t="s">
        <v>3324</v>
      </c>
      <c r="B29" s="96">
        <v>3</v>
      </c>
      <c r="C29" s="96">
        <v>0</v>
      </c>
      <c r="D29" s="96">
        <v>0</v>
      </c>
      <c r="E29" s="65">
        <f t="shared" si="1"/>
        <v>3</v>
      </c>
      <c r="F29" s="11"/>
      <c r="G29" s="11"/>
      <c r="H29" s="11"/>
      <c r="I29" s="11"/>
    </row>
    <row r="30" spans="1:9" s="88" customFormat="1" ht="12" customHeight="1">
      <c r="A30" s="81" t="s">
        <v>3325</v>
      </c>
      <c r="B30" s="96">
        <v>1</v>
      </c>
      <c r="C30" s="96">
        <v>0</v>
      </c>
      <c r="D30" s="96">
        <v>0</v>
      </c>
      <c r="E30" s="65">
        <f t="shared" si="1"/>
        <v>1</v>
      </c>
      <c r="F30" s="11"/>
      <c r="G30" s="11"/>
      <c r="H30" s="11"/>
      <c r="I30" s="11"/>
    </row>
    <row r="31" spans="1:9" s="88" customFormat="1" ht="12" customHeight="1">
      <c r="A31" s="81" t="s">
        <v>3545</v>
      </c>
      <c r="B31" s="96">
        <v>1</v>
      </c>
      <c r="C31" s="96">
        <v>0</v>
      </c>
      <c r="D31" s="96">
        <v>0</v>
      </c>
      <c r="E31" s="65">
        <f t="shared" si="1"/>
        <v>1</v>
      </c>
      <c r="F31" s="11"/>
      <c r="G31" s="11"/>
      <c r="H31" s="11"/>
      <c r="I31" s="11"/>
    </row>
    <row r="32" spans="1:9" s="88" customFormat="1" ht="12" customHeight="1">
      <c r="A32" s="81" t="s">
        <v>3630</v>
      </c>
      <c r="B32" s="96">
        <v>1</v>
      </c>
      <c r="C32" s="96">
        <v>0</v>
      </c>
      <c r="D32" s="96">
        <v>0</v>
      </c>
      <c r="E32" s="65">
        <f t="shared" si="1"/>
        <v>1</v>
      </c>
      <c r="F32" s="11"/>
      <c r="G32" s="11"/>
      <c r="H32" s="11"/>
      <c r="I32" s="11"/>
    </row>
    <row r="33" spans="1:9" s="88" customFormat="1" ht="12" customHeight="1">
      <c r="A33" s="81" t="s">
        <v>3631</v>
      </c>
      <c r="B33" s="96">
        <v>1</v>
      </c>
      <c r="C33" s="96">
        <v>0</v>
      </c>
      <c r="D33" s="96">
        <v>0</v>
      </c>
      <c r="E33" s="65">
        <f t="shared" si="1"/>
        <v>1</v>
      </c>
      <c r="F33" s="11"/>
      <c r="G33" s="11"/>
      <c r="H33" s="11"/>
      <c r="I33" s="11"/>
    </row>
    <row r="34" spans="1:9" s="88" customFormat="1" ht="12" customHeight="1">
      <c r="A34" s="81" t="s">
        <v>3326</v>
      </c>
      <c r="B34" s="96">
        <v>1</v>
      </c>
      <c r="C34" s="96">
        <v>0</v>
      </c>
      <c r="D34" s="96">
        <v>0</v>
      </c>
      <c r="E34" s="65">
        <f t="shared" si="1"/>
        <v>1</v>
      </c>
      <c r="F34" s="11"/>
      <c r="G34" s="11"/>
      <c r="H34" s="11"/>
      <c r="I34" s="11"/>
    </row>
    <row r="35" spans="1:9" s="88" customFormat="1" ht="21" customHeight="1">
      <c r="A35" s="81"/>
      <c r="B35" s="96"/>
      <c r="C35" s="96"/>
      <c r="D35" s="96"/>
      <c r="E35" s="65"/>
      <c r="F35" s="11"/>
      <c r="G35" s="11"/>
      <c r="H35" s="11"/>
      <c r="I35" s="11"/>
    </row>
    <row r="36" spans="1:9" s="88" customFormat="1" ht="25.2" customHeight="1">
      <c r="A36" s="81"/>
      <c r="B36" s="96"/>
      <c r="C36" s="96"/>
      <c r="D36" s="96"/>
      <c r="E36" s="65"/>
      <c r="F36" s="11"/>
      <c r="G36" s="11"/>
      <c r="H36" s="11"/>
      <c r="I36" s="11"/>
    </row>
    <row r="37" spans="1:9" s="88" customFormat="1" ht="12" customHeight="1">
      <c r="A37" s="81"/>
      <c r="B37" s="96"/>
      <c r="C37" s="96"/>
      <c r="D37" s="96"/>
      <c r="E37" s="65"/>
      <c r="F37" s="11"/>
      <c r="G37" s="11"/>
      <c r="H37" s="11"/>
      <c r="I37" s="11"/>
    </row>
    <row r="38" spans="1:9" s="88" customFormat="1" ht="12" customHeight="1">
      <c r="A38" s="81"/>
      <c r="B38" s="96"/>
      <c r="C38" s="96"/>
      <c r="D38" s="96"/>
      <c r="E38" s="65"/>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topLeftCell="B1" zoomScaleNormal="100" workbookViewId="0">
      <pane ySplit="8" topLeftCell="A15" activePane="bottomLeft" state="frozen"/>
      <selection pane="bottomLeft" activeCell="F18" sqref="F18:F32"/>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114">
        <f>SUM(B11:B50)</f>
        <v>1371</v>
      </c>
      <c r="C9" s="114">
        <f>SUM(C11:C50)</f>
        <v>11</v>
      </c>
      <c r="D9" s="114">
        <f>SUM(D11:D50)</f>
        <v>2</v>
      </c>
      <c r="E9" s="114">
        <f>SUM(E11:E50)</f>
        <v>1384</v>
      </c>
      <c r="F9" s="10"/>
    </row>
    <row r="10" spans="1:9" s="8" customFormat="1" ht="9" customHeight="1">
      <c r="A10" s="62"/>
      <c r="B10" s="116"/>
      <c r="C10" s="116"/>
      <c r="D10" s="116"/>
      <c r="E10" s="114"/>
    </row>
    <row r="11" spans="1:9" s="88" customFormat="1" ht="12.6" customHeight="1">
      <c r="A11" s="81" t="s">
        <v>3300</v>
      </c>
      <c r="B11" s="145">
        <v>2</v>
      </c>
      <c r="C11" s="145">
        <v>0</v>
      </c>
      <c r="D11" s="145">
        <v>0</v>
      </c>
      <c r="E11" s="114">
        <f t="shared" ref="E11:E41" si="0">SUM(B11:D11)</f>
        <v>2</v>
      </c>
      <c r="F11" s="40"/>
      <c r="G11" s="11"/>
      <c r="H11" s="11"/>
      <c r="I11" s="11"/>
    </row>
    <row r="12" spans="1:9" s="88" customFormat="1" ht="12.6" customHeight="1">
      <c r="A12" s="81" t="s">
        <v>3617</v>
      </c>
      <c r="B12" s="145">
        <v>2</v>
      </c>
      <c r="C12" s="145">
        <v>0</v>
      </c>
      <c r="D12" s="145">
        <v>0</v>
      </c>
      <c r="E12" s="114">
        <f t="shared" si="0"/>
        <v>2</v>
      </c>
      <c r="F12" s="41"/>
      <c r="G12" s="11"/>
      <c r="H12" s="11"/>
      <c r="I12" s="11"/>
    </row>
    <row r="13" spans="1:9" s="88" customFormat="1" ht="12.6" customHeight="1">
      <c r="A13" s="81" t="s">
        <v>3327</v>
      </c>
      <c r="B13" s="145">
        <v>4</v>
      </c>
      <c r="C13" s="145">
        <v>1</v>
      </c>
      <c r="D13" s="145">
        <v>0</v>
      </c>
      <c r="E13" s="114">
        <f t="shared" si="0"/>
        <v>5</v>
      </c>
      <c r="F13" s="41"/>
      <c r="G13" s="11"/>
      <c r="H13" s="11"/>
      <c r="I13" s="11"/>
    </row>
    <row r="14" spans="1:9" s="88" customFormat="1" ht="12.6" customHeight="1">
      <c r="A14" s="81" t="s">
        <v>3495</v>
      </c>
      <c r="B14" s="145">
        <v>51</v>
      </c>
      <c r="C14" s="145">
        <v>0</v>
      </c>
      <c r="D14" s="145">
        <v>0</v>
      </c>
      <c r="E14" s="114">
        <f t="shared" si="0"/>
        <v>51</v>
      </c>
      <c r="F14" s="41"/>
      <c r="G14" s="11"/>
      <c r="H14" s="11"/>
      <c r="I14" s="11"/>
    </row>
    <row r="15" spans="1:9" s="88" customFormat="1" ht="12.6" customHeight="1">
      <c r="A15" s="81" t="s">
        <v>3328</v>
      </c>
      <c r="B15" s="145">
        <v>22</v>
      </c>
      <c r="C15" s="145">
        <v>0</v>
      </c>
      <c r="D15" s="145">
        <v>0</v>
      </c>
      <c r="E15" s="114">
        <f t="shared" si="0"/>
        <v>22</v>
      </c>
      <c r="F15" s="41"/>
      <c r="G15" s="11"/>
      <c r="H15" s="11"/>
      <c r="I15" s="11"/>
    </row>
    <row r="16" spans="1:9" s="88" customFormat="1" ht="12.6" customHeight="1">
      <c r="A16" s="81" t="s">
        <v>3496</v>
      </c>
      <c r="B16" s="145">
        <v>5</v>
      </c>
      <c r="C16" s="145">
        <v>0</v>
      </c>
      <c r="D16" s="145">
        <v>0</v>
      </c>
      <c r="E16" s="114">
        <f t="shared" si="0"/>
        <v>5</v>
      </c>
      <c r="F16" s="41"/>
      <c r="G16" s="11"/>
      <c r="H16" s="11"/>
      <c r="I16" s="11"/>
    </row>
    <row r="17" spans="1:9" s="88" customFormat="1" ht="12.6" customHeight="1">
      <c r="A17" s="81" t="s">
        <v>3329</v>
      </c>
      <c r="B17" s="145">
        <v>213</v>
      </c>
      <c r="C17" s="145">
        <v>3</v>
      </c>
      <c r="D17" s="145">
        <v>0</v>
      </c>
      <c r="E17" s="114">
        <f t="shared" si="0"/>
        <v>216</v>
      </c>
      <c r="F17" s="40"/>
      <c r="G17" s="11"/>
      <c r="H17" s="11"/>
      <c r="I17" s="11"/>
    </row>
    <row r="18" spans="1:9" s="88" customFormat="1" ht="12.6" customHeight="1">
      <c r="A18" s="81" t="s">
        <v>3330</v>
      </c>
      <c r="B18" s="145">
        <v>98</v>
      </c>
      <c r="C18" s="145">
        <v>0</v>
      </c>
      <c r="D18" s="145">
        <v>0</v>
      </c>
      <c r="E18" s="114">
        <f t="shared" si="0"/>
        <v>98</v>
      </c>
      <c r="F18" s="41"/>
      <c r="G18" s="11"/>
      <c r="H18" s="11"/>
      <c r="I18" s="11"/>
    </row>
    <row r="19" spans="1:9" s="88" customFormat="1" ht="12.6" customHeight="1">
      <c r="A19" s="81" t="s">
        <v>3331</v>
      </c>
      <c r="B19" s="145">
        <v>36</v>
      </c>
      <c r="C19" s="145">
        <v>0</v>
      </c>
      <c r="D19" s="145">
        <v>0</v>
      </c>
      <c r="E19" s="114">
        <f t="shared" si="0"/>
        <v>36</v>
      </c>
      <c r="F19" s="41"/>
      <c r="G19" s="11"/>
      <c r="H19" s="11"/>
      <c r="I19" s="11"/>
    </row>
    <row r="20" spans="1:9" s="88" customFormat="1" ht="12.6" customHeight="1">
      <c r="A20" s="81" t="s">
        <v>3332</v>
      </c>
      <c r="B20" s="145">
        <v>24</v>
      </c>
      <c r="C20" s="145">
        <v>0</v>
      </c>
      <c r="D20" s="145">
        <v>0</v>
      </c>
      <c r="E20" s="114">
        <f t="shared" si="0"/>
        <v>24</v>
      </c>
      <c r="F20" s="41"/>
      <c r="G20" s="11"/>
      <c r="H20" s="11"/>
      <c r="I20" s="11"/>
    </row>
    <row r="21" spans="1:9" s="88" customFormat="1" ht="12.6" customHeight="1">
      <c r="A21" s="81" t="s">
        <v>3333</v>
      </c>
      <c r="B21" s="145">
        <v>75</v>
      </c>
      <c r="C21" s="145">
        <v>0</v>
      </c>
      <c r="D21" s="145">
        <v>0</v>
      </c>
      <c r="E21" s="114">
        <f t="shared" si="0"/>
        <v>75</v>
      </c>
      <c r="F21" s="41"/>
      <c r="G21" s="11"/>
      <c r="H21" s="11"/>
      <c r="I21" s="11"/>
    </row>
    <row r="22" spans="1:9" s="88" customFormat="1" ht="12.6" customHeight="1">
      <c r="A22" s="81" t="s">
        <v>3334</v>
      </c>
      <c r="B22" s="145">
        <v>36</v>
      </c>
      <c r="C22" s="145">
        <v>1</v>
      </c>
      <c r="D22" s="145">
        <v>0</v>
      </c>
      <c r="E22" s="114">
        <f t="shared" si="0"/>
        <v>37</v>
      </c>
      <c r="F22" s="41"/>
      <c r="G22" s="11"/>
      <c r="H22" s="11"/>
      <c r="I22" s="11"/>
    </row>
    <row r="23" spans="1:9" s="88" customFormat="1" ht="12.6" customHeight="1">
      <c r="A23" s="81" t="s">
        <v>3335</v>
      </c>
      <c r="B23" s="145">
        <v>17</v>
      </c>
      <c r="C23" s="145">
        <v>0</v>
      </c>
      <c r="D23" s="145">
        <v>0</v>
      </c>
      <c r="E23" s="114">
        <f t="shared" si="0"/>
        <v>17</v>
      </c>
      <c r="F23" s="41"/>
      <c r="G23" s="11"/>
      <c r="H23" s="11"/>
      <c r="I23" s="11"/>
    </row>
    <row r="24" spans="1:9" s="88" customFormat="1" ht="12.6" customHeight="1">
      <c r="A24" s="81" t="s">
        <v>3336</v>
      </c>
      <c r="B24" s="145">
        <v>38</v>
      </c>
      <c r="C24" s="145">
        <v>0</v>
      </c>
      <c r="D24" s="145">
        <v>0</v>
      </c>
      <c r="E24" s="114">
        <f t="shared" si="0"/>
        <v>38</v>
      </c>
      <c r="F24" s="41"/>
      <c r="G24" s="11"/>
      <c r="H24" s="11"/>
      <c r="I24" s="11"/>
    </row>
    <row r="25" spans="1:9" s="88" customFormat="1" ht="12.6" customHeight="1">
      <c r="A25" s="81" t="s">
        <v>3337</v>
      </c>
      <c r="B25" s="145">
        <v>19</v>
      </c>
      <c r="C25" s="145">
        <v>0</v>
      </c>
      <c r="D25" s="145">
        <v>0</v>
      </c>
      <c r="E25" s="114">
        <f t="shared" si="0"/>
        <v>19</v>
      </c>
      <c r="F25" s="41"/>
      <c r="G25" s="11"/>
      <c r="H25" s="11"/>
      <c r="I25" s="11"/>
    </row>
    <row r="26" spans="1:9" s="88" customFormat="1" ht="12.6" customHeight="1">
      <c r="A26" s="81" t="s">
        <v>3338</v>
      </c>
      <c r="B26" s="145">
        <v>83</v>
      </c>
      <c r="C26" s="145">
        <v>0</v>
      </c>
      <c r="D26" s="145">
        <v>0</v>
      </c>
      <c r="E26" s="114">
        <f t="shared" si="0"/>
        <v>83</v>
      </c>
      <c r="F26" s="41"/>
      <c r="G26" s="11"/>
      <c r="H26" s="11"/>
      <c r="I26" s="11"/>
    </row>
    <row r="27" spans="1:9" s="88" customFormat="1" ht="12.6" customHeight="1">
      <c r="A27" s="81" t="s">
        <v>3339</v>
      </c>
      <c r="B27" s="145">
        <v>16</v>
      </c>
      <c r="C27" s="145">
        <v>2</v>
      </c>
      <c r="D27" s="145">
        <v>0</v>
      </c>
      <c r="E27" s="114">
        <f t="shared" si="0"/>
        <v>18</v>
      </c>
      <c r="F27" s="41"/>
      <c r="G27" s="11"/>
      <c r="H27" s="11"/>
      <c r="I27" s="11"/>
    </row>
    <row r="28" spans="1:9" s="88" customFormat="1" ht="12.6" customHeight="1">
      <c r="A28" s="81" t="s">
        <v>3632</v>
      </c>
      <c r="B28" s="145">
        <v>3</v>
      </c>
      <c r="C28" s="145">
        <v>0</v>
      </c>
      <c r="D28" s="145">
        <v>0</v>
      </c>
      <c r="E28" s="114">
        <f t="shared" si="0"/>
        <v>3</v>
      </c>
      <c r="F28" s="41"/>
      <c r="G28" s="11"/>
      <c r="H28" s="11"/>
      <c r="I28" s="11"/>
    </row>
    <row r="29" spans="1:9" s="88" customFormat="1" ht="12.6" customHeight="1">
      <c r="A29" s="81" t="s">
        <v>3340</v>
      </c>
      <c r="B29" s="145">
        <v>27</v>
      </c>
      <c r="C29" s="145">
        <v>1</v>
      </c>
      <c r="D29" s="145">
        <v>0</v>
      </c>
      <c r="E29" s="114">
        <f t="shared" si="0"/>
        <v>28</v>
      </c>
      <c r="F29" s="41"/>
      <c r="G29" s="11"/>
      <c r="H29" s="11"/>
      <c r="I29" s="11"/>
    </row>
    <row r="30" spans="1:9" s="88" customFormat="1" ht="12.6" customHeight="1">
      <c r="A30" s="81" t="s">
        <v>3341</v>
      </c>
      <c r="B30" s="145">
        <v>9</v>
      </c>
      <c r="C30" s="145">
        <v>1</v>
      </c>
      <c r="D30" s="145">
        <v>0</v>
      </c>
      <c r="E30" s="114">
        <f t="shared" si="0"/>
        <v>10</v>
      </c>
      <c r="F30" s="41"/>
      <c r="G30" s="11"/>
      <c r="H30" s="11"/>
      <c r="I30" s="11"/>
    </row>
    <row r="31" spans="1:9" s="88" customFormat="1" ht="12.6" customHeight="1">
      <c r="A31" s="81" t="s">
        <v>3514</v>
      </c>
      <c r="B31" s="145">
        <v>5</v>
      </c>
      <c r="C31" s="145">
        <v>0</v>
      </c>
      <c r="D31" s="145">
        <v>0</v>
      </c>
      <c r="E31" s="114">
        <f t="shared" si="0"/>
        <v>5</v>
      </c>
      <c r="F31" s="41"/>
      <c r="G31" s="11"/>
      <c r="H31" s="11"/>
      <c r="I31" s="11"/>
    </row>
    <row r="32" spans="1:9" s="88" customFormat="1" ht="12.6" customHeight="1">
      <c r="A32" s="81" t="s">
        <v>3342</v>
      </c>
      <c r="B32" s="145">
        <v>22</v>
      </c>
      <c r="C32" s="145">
        <v>0</v>
      </c>
      <c r="D32" s="145">
        <v>0</v>
      </c>
      <c r="E32" s="114">
        <f t="shared" si="0"/>
        <v>22</v>
      </c>
      <c r="F32" s="41"/>
      <c r="G32" s="11"/>
      <c r="H32" s="11"/>
      <c r="I32" s="11"/>
    </row>
    <row r="33" spans="1:9" s="88" customFormat="1" ht="12.6" customHeight="1">
      <c r="A33" s="81" t="s">
        <v>3618</v>
      </c>
      <c r="B33" s="145">
        <v>0</v>
      </c>
      <c r="C33" s="145">
        <v>2</v>
      </c>
      <c r="D33" s="145">
        <v>0</v>
      </c>
      <c r="E33" s="114">
        <f t="shared" si="0"/>
        <v>2</v>
      </c>
      <c r="F33" s="41"/>
      <c r="G33" s="11"/>
      <c r="H33" s="11"/>
      <c r="I33" s="11"/>
    </row>
    <row r="34" spans="1:9" s="88" customFormat="1" ht="12.6" customHeight="1">
      <c r="A34" s="81" t="s">
        <v>3619</v>
      </c>
      <c r="B34" s="145">
        <v>4</v>
      </c>
      <c r="C34" s="145">
        <v>0</v>
      </c>
      <c r="D34" s="145">
        <v>0</v>
      </c>
      <c r="E34" s="114">
        <f t="shared" si="0"/>
        <v>4</v>
      </c>
      <c r="F34" s="41"/>
      <c r="G34" s="11"/>
      <c r="H34" s="11"/>
      <c r="I34" s="11"/>
    </row>
    <row r="35" spans="1:9" s="88" customFormat="1" ht="12.6" customHeight="1">
      <c r="A35" s="81" t="s">
        <v>3343</v>
      </c>
      <c r="B35" s="145">
        <v>536</v>
      </c>
      <c r="C35" s="145">
        <v>0</v>
      </c>
      <c r="D35" s="145">
        <v>0</v>
      </c>
      <c r="E35" s="114">
        <f t="shared" si="0"/>
        <v>536</v>
      </c>
      <c r="F35" s="41"/>
      <c r="G35" s="11"/>
      <c r="H35" s="11"/>
      <c r="I35" s="11"/>
    </row>
    <row r="36" spans="1:9" s="88" customFormat="1" ht="12.6" customHeight="1">
      <c r="A36" s="81" t="s">
        <v>3639</v>
      </c>
      <c r="B36" s="145">
        <v>1</v>
      </c>
      <c r="C36" s="145">
        <v>0</v>
      </c>
      <c r="D36" s="145">
        <v>0</v>
      </c>
      <c r="E36" s="114">
        <f t="shared" si="0"/>
        <v>1</v>
      </c>
      <c r="F36" s="41"/>
      <c r="G36" s="11"/>
      <c r="H36" s="11"/>
      <c r="I36" s="11"/>
    </row>
    <row r="37" spans="1:9" s="88" customFormat="1" ht="12.6" customHeight="1">
      <c r="A37" s="81" t="s">
        <v>3640</v>
      </c>
      <c r="B37" s="145">
        <v>1</v>
      </c>
      <c r="C37" s="145">
        <v>0</v>
      </c>
      <c r="D37" s="145">
        <v>0</v>
      </c>
      <c r="E37" s="114">
        <f t="shared" si="0"/>
        <v>1</v>
      </c>
      <c r="F37" s="41"/>
      <c r="G37" s="11"/>
      <c r="H37" s="11"/>
      <c r="I37" s="11"/>
    </row>
    <row r="38" spans="1:9" s="88" customFormat="1" ht="12.6" customHeight="1">
      <c r="A38" s="81" t="s">
        <v>3515</v>
      </c>
      <c r="B38" s="145">
        <v>6</v>
      </c>
      <c r="C38" s="145">
        <v>0</v>
      </c>
      <c r="D38" s="145">
        <v>0</v>
      </c>
      <c r="E38" s="114">
        <f t="shared" si="0"/>
        <v>6</v>
      </c>
      <c r="F38" s="41"/>
      <c r="G38" s="11"/>
      <c r="H38" s="11"/>
      <c r="I38" s="11"/>
    </row>
    <row r="39" spans="1:9" s="88" customFormat="1" ht="12.6" customHeight="1">
      <c r="A39" s="81" t="s">
        <v>3620</v>
      </c>
      <c r="B39" s="145">
        <v>11</v>
      </c>
      <c r="C39" s="145">
        <v>0</v>
      </c>
      <c r="D39" s="145">
        <v>0</v>
      </c>
      <c r="E39" s="114">
        <f t="shared" si="0"/>
        <v>11</v>
      </c>
      <c r="F39" s="41"/>
      <c r="G39" s="11"/>
      <c r="H39" s="11"/>
      <c r="I39" s="11"/>
    </row>
    <row r="40" spans="1:9" s="88" customFormat="1" ht="12.6" customHeight="1">
      <c r="A40" s="81" t="s">
        <v>3547</v>
      </c>
      <c r="B40" s="145">
        <v>3</v>
      </c>
      <c r="C40" s="145">
        <v>0</v>
      </c>
      <c r="D40" s="145">
        <v>2</v>
      </c>
      <c r="E40" s="114">
        <f t="shared" si="0"/>
        <v>5</v>
      </c>
      <c r="F40" s="41"/>
      <c r="G40" s="11"/>
      <c r="H40" s="11"/>
      <c r="I40" s="11"/>
    </row>
    <row r="41" spans="1:9" s="88" customFormat="1" ht="12.6" customHeight="1">
      <c r="A41" s="81" t="s">
        <v>3546</v>
      </c>
      <c r="B41" s="145">
        <v>2</v>
      </c>
      <c r="C41" s="145">
        <v>0</v>
      </c>
      <c r="D41" s="145">
        <v>0</v>
      </c>
      <c r="E41" s="114">
        <f t="shared" si="0"/>
        <v>2</v>
      </c>
      <c r="F41" s="41"/>
      <c r="G41" s="11"/>
      <c r="H41" s="11"/>
      <c r="I41" s="11"/>
    </row>
    <row r="42" spans="1:9" s="88" customFormat="1" ht="12.6" customHeight="1">
      <c r="A42" s="81"/>
      <c r="B42" s="145"/>
      <c r="C42" s="145"/>
      <c r="D42" s="145"/>
      <c r="E42" s="114"/>
      <c r="F42" s="41"/>
      <c r="G42" s="11"/>
      <c r="H42" s="11"/>
      <c r="I42" s="11"/>
    </row>
    <row r="43" spans="1:9" s="88" customFormat="1" ht="12.6" customHeight="1">
      <c r="A43" s="81"/>
      <c r="B43" s="145"/>
      <c r="C43" s="145"/>
      <c r="D43" s="145"/>
      <c r="E43" s="114"/>
      <c r="F43" s="41"/>
      <c r="G43" s="11"/>
      <c r="H43" s="11"/>
      <c r="I43" s="11"/>
    </row>
    <row r="44" spans="1:9" s="88" customFormat="1" ht="12.6" customHeight="1">
      <c r="A44" s="81"/>
      <c r="B44" s="145"/>
      <c r="C44" s="145"/>
      <c r="D44" s="145"/>
      <c r="E44" s="114"/>
      <c r="F44" s="41"/>
      <c r="G44" s="11"/>
      <c r="H44" s="11"/>
      <c r="I44" s="11"/>
    </row>
    <row r="45" spans="1:9" s="88" customFormat="1" ht="12.6" customHeight="1">
      <c r="A45" s="81"/>
      <c r="B45" s="145"/>
      <c r="C45" s="145"/>
      <c r="D45" s="145"/>
      <c r="E45" s="114"/>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topLeftCell="B1" zoomScaleNormal="100" workbookViewId="0">
      <pane ySplit="8" topLeftCell="A9" activePane="bottomLeft" state="frozen"/>
      <selection pane="bottomLeft" activeCell="F19" sqref="F19"/>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48" customFormat="1" ht="21.75" customHeight="1">
      <c r="A8" s="344"/>
      <c r="B8" s="45" t="s">
        <v>35</v>
      </c>
      <c r="C8" s="45" t="s">
        <v>36</v>
      </c>
      <c r="D8" s="45" t="s">
        <v>37</v>
      </c>
      <c r="E8" s="45" t="s">
        <v>38</v>
      </c>
    </row>
    <row r="9" spans="1:9" s="88" customFormat="1" ht="21" customHeight="1">
      <c r="A9" s="54" t="s">
        <v>38</v>
      </c>
      <c r="B9" s="65">
        <f>SUM(B11:B31)</f>
        <v>146</v>
      </c>
      <c r="C9" s="65">
        <f>SUM(C11:C31)</f>
        <v>0</v>
      </c>
      <c r="D9" s="65">
        <f>SUM(D11:D31)</f>
        <v>0</v>
      </c>
      <c r="E9" s="65">
        <f>SUM(E11:E31)</f>
        <v>146</v>
      </c>
      <c r="F9" s="117"/>
    </row>
    <row r="10" spans="1:9" s="8" customFormat="1" ht="9" customHeight="1">
      <c r="A10" s="62"/>
      <c r="B10" s="66"/>
      <c r="C10" s="66"/>
      <c r="D10" s="66"/>
      <c r="E10" s="65"/>
    </row>
    <row r="11" spans="1:9" s="88" customFormat="1" ht="12.6" customHeight="1">
      <c r="A11" s="81" t="s">
        <v>3300</v>
      </c>
      <c r="B11" s="98">
        <v>1</v>
      </c>
      <c r="C11" s="98">
        <v>0</v>
      </c>
      <c r="D11" s="98">
        <v>0</v>
      </c>
      <c r="E11" s="65">
        <f t="shared" ref="E11:E23" si="0">SUM(B11:D11)</f>
        <v>1</v>
      </c>
      <c r="F11" s="40"/>
      <c r="G11" s="11"/>
      <c r="H11" s="11"/>
      <c r="I11" s="11"/>
    </row>
    <row r="12" spans="1:9" s="88" customFormat="1" ht="12.6" customHeight="1">
      <c r="A12" s="81" t="s">
        <v>3329</v>
      </c>
      <c r="B12" s="98">
        <v>49</v>
      </c>
      <c r="C12" s="98">
        <v>0</v>
      </c>
      <c r="D12" s="98">
        <v>0</v>
      </c>
      <c r="E12" s="65">
        <f t="shared" si="0"/>
        <v>49</v>
      </c>
      <c r="F12" s="40"/>
      <c r="G12" s="11"/>
      <c r="H12" s="11"/>
      <c r="I12" s="11"/>
    </row>
    <row r="13" spans="1:9" s="88" customFormat="1" ht="12.6" customHeight="1">
      <c r="A13" s="81" t="s">
        <v>3330</v>
      </c>
      <c r="B13" s="98">
        <v>8</v>
      </c>
      <c r="C13" s="98">
        <v>0</v>
      </c>
      <c r="D13" s="98">
        <v>0</v>
      </c>
      <c r="E13" s="65">
        <f t="shared" si="0"/>
        <v>8</v>
      </c>
      <c r="F13" s="40"/>
      <c r="G13" s="11"/>
      <c r="H13" s="11"/>
      <c r="I13" s="11"/>
    </row>
    <row r="14" spans="1:9" s="88" customFormat="1" ht="12.6" customHeight="1">
      <c r="A14" s="81" t="s">
        <v>3331</v>
      </c>
      <c r="B14" s="98">
        <v>1</v>
      </c>
      <c r="C14" s="98">
        <v>0</v>
      </c>
      <c r="D14" s="98">
        <v>0</v>
      </c>
      <c r="E14" s="65">
        <f t="shared" ref="E14" si="1">SUM(B14:D14)</f>
        <v>1</v>
      </c>
      <c r="F14" s="40"/>
      <c r="G14" s="11"/>
      <c r="H14" s="11"/>
      <c r="I14" s="11"/>
    </row>
    <row r="15" spans="1:9" s="88" customFormat="1" ht="12.6" customHeight="1">
      <c r="A15" s="81" t="s">
        <v>3332</v>
      </c>
      <c r="B15" s="98">
        <v>1</v>
      </c>
      <c r="C15" s="98">
        <v>0</v>
      </c>
      <c r="D15" s="98">
        <v>0</v>
      </c>
      <c r="E15" s="65">
        <f t="shared" si="0"/>
        <v>1</v>
      </c>
      <c r="F15" s="40"/>
      <c r="G15" s="11"/>
      <c r="H15" s="11"/>
      <c r="I15" s="11"/>
    </row>
    <row r="16" spans="1:9" s="88" customFormat="1" ht="12.6" customHeight="1">
      <c r="A16" s="81" t="s">
        <v>3333</v>
      </c>
      <c r="B16" s="98">
        <v>1</v>
      </c>
      <c r="C16" s="98">
        <v>0</v>
      </c>
      <c r="D16" s="98">
        <v>0</v>
      </c>
      <c r="E16" s="65">
        <f t="shared" si="0"/>
        <v>1</v>
      </c>
      <c r="F16" s="40"/>
      <c r="G16" s="11"/>
      <c r="H16" s="11"/>
      <c r="I16" s="11"/>
    </row>
    <row r="17" spans="1:9" s="88" customFormat="1" ht="12.6" customHeight="1">
      <c r="A17" s="81" t="s">
        <v>3335</v>
      </c>
      <c r="B17" s="98">
        <v>42</v>
      </c>
      <c r="C17" s="98">
        <v>0</v>
      </c>
      <c r="D17" s="98">
        <v>0</v>
      </c>
      <c r="E17" s="65">
        <f t="shared" si="0"/>
        <v>42</v>
      </c>
      <c r="F17" s="40"/>
      <c r="G17" s="11"/>
      <c r="H17" s="11"/>
      <c r="I17" s="11"/>
    </row>
    <row r="18" spans="1:9" s="88" customFormat="1" ht="12.6" customHeight="1">
      <c r="A18" s="81" t="s">
        <v>3336</v>
      </c>
      <c r="B18" s="98">
        <v>29</v>
      </c>
      <c r="C18" s="98">
        <v>0</v>
      </c>
      <c r="D18" s="98">
        <v>0</v>
      </c>
      <c r="E18" s="65">
        <f t="shared" si="0"/>
        <v>29</v>
      </c>
      <c r="F18" s="40"/>
      <c r="G18" s="11"/>
      <c r="H18" s="11"/>
      <c r="I18" s="11"/>
    </row>
    <row r="19" spans="1:9" s="88" customFormat="1" ht="12.6" customHeight="1">
      <c r="A19" s="81" t="s">
        <v>3337</v>
      </c>
      <c r="B19" s="98">
        <v>4</v>
      </c>
      <c r="C19" s="98">
        <v>0</v>
      </c>
      <c r="D19" s="98">
        <v>0</v>
      </c>
      <c r="E19" s="65">
        <f t="shared" si="0"/>
        <v>4</v>
      </c>
      <c r="F19" s="40"/>
      <c r="G19" s="11"/>
      <c r="H19" s="11"/>
      <c r="I19" s="11"/>
    </row>
    <row r="20" spans="1:9" s="88" customFormat="1" ht="12.6" customHeight="1">
      <c r="A20" s="81" t="s">
        <v>3342</v>
      </c>
      <c r="B20" s="98">
        <v>1</v>
      </c>
      <c r="C20" s="98">
        <v>0</v>
      </c>
      <c r="D20" s="98">
        <v>0</v>
      </c>
      <c r="E20" s="65">
        <f t="shared" si="0"/>
        <v>1</v>
      </c>
      <c r="F20" s="40"/>
      <c r="G20" s="11"/>
      <c r="H20" s="11"/>
      <c r="I20" s="11"/>
    </row>
    <row r="21" spans="1:9" s="88" customFormat="1" ht="12.6" customHeight="1">
      <c r="A21" s="81" t="s">
        <v>3343</v>
      </c>
      <c r="B21" s="98">
        <v>7</v>
      </c>
      <c r="C21" s="98">
        <v>0</v>
      </c>
      <c r="D21" s="98">
        <v>0</v>
      </c>
      <c r="E21" s="65">
        <f t="shared" si="0"/>
        <v>7</v>
      </c>
      <c r="F21" s="40"/>
      <c r="G21" s="11"/>
    </row>
    <row r="22" spans="1:9" s="88" customFormat="1" ht="12.6" customHeight="1">
      <c r="A22" s="81" t="s">
        <v>3515</v>
      </c>
      <c r="B22" s="98">
        <v>1</v>
      </c>
      <c r="C22" s="98">
        <v>0</v>
      </c>
      <c r="D22" s="98">
        <v>0</v>
      </c>
      <c r="E22" s="65">
        <f t="shared" si="0"/>
        <v>1</v>
      </c>
      <c r="F22" s="40"/>
      <c r="G22" s="11"/>
    </row>
    <row r="23" spans="1:9" s="88" customFormat="1" ht="12.6" customHeight="1">
      <c r="A23" s="81" t="s">
        <v>3620</v>
      </c>
      <c r="B23" s="98">
        <v>1</v>
      </c>
      <c r="C23" s="98">
        <v>0</v>
      </c>
      <c r="D23" s="98">
        <v>0</v>
      </c>
      <c r="E23" s="65">
        <f t="shared" si="0"/>
        <v>1</v>
      </c>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ht="15" customHeight="1">
      <c r="E27" s="65"/>
    </row>
    <row r="28" spans="1:9" ht="15" customHeight="1">
      <c r="E28" s="94"/>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21" activePane="bottomLeft" state="frozen"/>
      <selection pane="bottomLeft" activeCell="A29" sqref="A29:XFD29"/>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t="s">
        <v>34</v>
      </c>
      <c r="C7" s="345"/>
      <c r="D7" s="345"/>
      <c r="E7" s="132"/>
    </row>
    <row r="8" spans="1:9" s="67" customFormat="1" ht="21.75" customHeight="1">
      <c r="A8" s="344"/>
      <c r="B8" s="45" t="s">
        <v>35</v>
      </c>
      <c r="C8" s="45" t="s">
        <v>36</v>
      </c>
      <c r="D8" s="45" t="s">
        <v>37</v>
      </c>
      <c r="E8" s="45" t="s">
        <v>38</v>
      </c>
    </row>
    <row r="9" spans="1:9" s="8" customFormat="1" ht="21" customHeight="1">
      <c r="A9" s="54" t="s">
        <v>38</v>
      </c>
      <c r="B9" s="65">
        <f>SUM(B11:B42)</f>
        <v>1371</v>
      </c>
      <c r="C9" s="65">
        <f>SUM(C11:C42)</f>
        <v>11</v>
      </c>
      <c r="D9" s="65">
        <f>SUM(D11:D42)</f>
        <v>2</v>
      </c>
      <c r="E9" s="65">
        <f>SUM(E11:E42)</f>
        <v>1384</v>
      </c>
      <c r="F9" s="10"/>
    </row>
    <row r="10" spans="1:9" s="8" customFormat="1" ht="9" customHeight="1">
      <c r="A10" s="62"/>
      <c r="B10" s="66"/>
      <c r="C10" s="66"/>
      <c r="D10" s="66"/>
      <c r="E10" s="65"/>
    </row>
    <row r="11" spans="1:9" s="88" customFormat="1" ht="12" customHeight="1">
      <c r="A11" s="85" t="s">
        <v>3344</v>
      </c>
      <c r="B11" s="96">
        <v>42</v>
      </c>
      <c r="C11" s="96">
        <v>0</v>
      </c>
      <c r="D11" s="96">
        <v>0</v>
      </c>
      <c r="E11" s="65">
        <f t="shared" ref="E11:E35" si="0">SUM(B11:D11)</f>
        <v>42</v>
      </c>
      <c r="F11" s="40"/>
      <c r="G11" s="15"/>
      <c r="H11" s="15"/>
      <c r="I11" s="15"/>
    </row>
    <row r="12" spans="1:9" s="88" customFormat="1" ht="12" customHeight="1">
      <c r="A12" s="85" t="s">
        <v>3345</v>
      </c>
      <c r="B12" s="96">
        <v>160</v>
      </c>
      <c r="C12" s="96">
        <v>0</v>
      </c>
      <c r="D12" s="96">
        <v>0</v>
      </c>
      <c r="E12" s="65">
        <f t="shared" si="0"/>
        <v>160</v>
      </c>
      <c r="F12" s="41"/>
      <c r="G12" s="15"/>
      <c r="H12" s="15"/>
      <c r="I12" s="15"/>
    </row>
    <row r="13" spans="1:9" s="88" customFormat="1" ht="12" customHeight="1">
      <c r="A13" s="85" t="s">
        <v>3346</v>
      </c>
      <c r="B13" s="96">
        <v>150</v>
      </c>
      <c r="C13" s="96">
        <v>1</v>
      </c>
      <c r="D13" s="96">
        <v>0</v>
      </c>
      <c r="E13" s="65">
        <f t="shared" si="0"/>
        <v>151</v>
      </c>
      <c r="F13" s="41"/>
      <c r="G13" s="11"/>
      <c r="H13" s="11"/>
      <c r="I13" s="11"/>
    </row>
    <row r="14" spans="1:9" s="88" customFormat="1" ht="12" customHeight="1">
      <c r="A14" s="85" t="s">
        <v>3347</v>
      </c>
      <c r="B14" s="96">
        <v>201</v>
      </c>
      <c r="C14" s="96">
        <v>0</v>
      </c>
      <c r="D14" s="96">
        <v>0</v>
      </c>
      <c r="E14" s="65">
        <f t="shared" si="0"/>
        <v>201</v>
      </c>
      <c r="F14" s="41"/>
      <c r="G14" s="15"/>
      <c r="H14" s="15"/>
      <c r="I14" s="15"/>
    </row>
    <row r="15" spans="1:9" s="88" customFormat="1" ht="12" customHeight="1">
      <c r="A15" s="85" t="s">
        <v>3348</v>
      </c>
      <c r="B15" s="96">
        <v>60</v>
      </c>
      <c r="C15" s="96">
        <v>1</v>
      </c>
      <c r="D15" s="96">
        <v>0</v>
      </c>
      <c r="E15" s="65">
        <f t="shared" si="0"/>
        <v>61</v>
      </c>
      <c r="F15" s="41"/>
      <c r="G15" s="15"/>
      <c r="H15" s="15"/>
      <c r="I15" s="15"/>
    </row>
    <row r="16" spans="1:9" s="88" customFormat="1" ht="12" customHeight="1">
      <c r="A16" s="93" t="s">
        <v>3349</v>
      </c>
      <c r="B16" s="96">
        <v>5</v>
      </c>
      <c r="C16" s="96">
        <v>1</v>
      </c>
      <c r="D16" s="96">
        <v>0</v>
      </c>
      <c r="E16" s="65">
        <f t="shared" si="0"/>
        <v>6</v>
      </c>
      <c r="F16" s="41"/>
      <c r="G16" s="15"/>
      <c r="H16" s="15"/>
      <c r="I16" s="15"/>
    </row>
    <row r="17" spans="1:11" s="88" customFormat="1" ht="12" customHeight="1">
      <c r="A17" s="85" t="s">
        <v>3350</v>
      </c>
      <c r="B17" s="96">
        <v>15</v>
      </c>
      <c r="C17" s="96">
        <v>0</v>
      </c>
      <c r="D17" s="96">
        <v>0</v>
      </c>
      <c r="E17" s="65">
        <f t="shared" si="0"/>
        <v>15</v>
      </c>
      <c r="F17" s="41"/>
      <c r="G17" s="11"/>
      <c r="H17" s="11"/>
      <c r="I17" s="11"/>
    </row>
    <row r="18" spans="1:11" s="88" customFormat="1" ht="12" customHeight="1">
      <c r="A18" s="85" t="s">
        <v>3351</v>
      </c>
      <c r="B18" s="96">
        <v>93</v>
      </c>
      <c r="C18" s="96">
        <v>0</v>
      </c>
      <c r="D18" s="96">
        <v>0</v>
      </c>
      <c r="E18" s="65">
        <f t="shared" si="0"/>
        <v>93</v>
      </c>
      <c r="F18" s="40"/>
      <c r="G18" s="11"/>
      <c r="H18" s="11"/>
      <c r="I18" s="11"/>
    </row>
    <row r="19" spans="1:11" s="88" customFormat="1" ht="12" customHeight="1">
      <c r="A19" s="85" t="s">
        <v>3352</v>
      </c>
      <c r="B19" s="96">
        <v>256</v>
      </c>
      <c r="C19" s="96">
        <v>0</v>
      </c>
      <c r="D19" s="96">
        <v>0</v>
      </c>
      <c r="E19" s="65">
        <f t="shared" si="0"/>
        <v>256</v>
      </c>
      <c r="F19" s="41"/>
      <c r="G19" s="15"/>
      <c r="H19" s="15"/>
      <c r="I19" s="15"/>
    </row>
    <row r="20" spans="1:11" s="88" customFormat="1" ht="12" customHeight="1">
      <c r="A20" s="85" t="s">
        <v>3353</v>
      </c>
      <c r="B20" s="96">
        <v>176</v>
      </c>
      <c r="C20" s="96">
        <v>0</v>
      </c>
      <c r="D20" s="96">
        <v>0</v>
      </c>
      <c r="E20" s="65">
        <f t="shared" si="0"/>
        <v>176</v>
      </c>
      <c r="F20" s="41"/>
      <c r="G20" s="15"/>
      <c r="H20" s="15"/>
      <c r="I20" s="15"/>
    </row>
    <row r="21" spans="1:11" s="88" customFormat="1" ht="12" customHeight="1">
      <c r="A21" s="93" t="s">
        <v>3516</v>
      </c>
      <c r="B21" s="96">
        <v>5</v>
      </c>
      <c r="C21" s="96">
        <v>3</v>
      </c>
      <c r="D21" s="96">
        <v>0</v>
      </c>
      <c r="E21" s="65">
        <f t="shared" si="0"/>
        <v>8</v>
      </c>
      <c r="F21" s="41"/>
      <c r="G21" s="15"/>
      <c r="H21" s="15"/>
      <c r="I21" s="15"/>
    </row>
    <row r="22" spans="1:11" s="88" customFormat="1" ht="12" customHeight="1">
      <c r="A22" s="85" t="s">
        <v>3633</v>
      </c>
      <c r="B22" s="96">
        <v>2</v>
      </c>
      <c r="C22" s="96">
        <v>0</v>
      </c>
      <c r="D22" s="96">
        <v>0</v>
      </c>
      <c r="E22" s="65">
        <f t="shared" si="0"/>
        <v>2</v>
      </c>
      <c r="F22" s="41"/>
      <c r="G22" s="11"/>
      <c r="H22" s="11"/>
      <c r="I22" s="11"/>
    </row>
    <row r="23" spans="1:11" s="88" customFormat="1" ht="12" customHeight="1">
      <c r="A23" s="85" t="s">
        <v>3354</v>
      </c>
      <c r="B23" s="96">
        <v>102</v>
      </c>
      <c r="C23" s="96">
        <v>2</v>
      </c>
      <c r="D23" s="96">
        <v>0</v>
      </c>
      <c r="E23" s="65">
        <f t="shared" si="0"/>
        <v>104</v>
      </c>
      <c r="F23" s="41"/>
      <c r="G23" s="11"/>
      <c r="H23" s="11"/>
      <c r="I23" s="11"/>
    </row>
    <row r="24" spans="1:11" s="88" customFormat="1" ht="12" customHeight="1">
      <c r="A24" s="85" t="s">
        <v>3355</v>
      </c>
      <c r="B24" s="96">
        <v>14</v>
      </c>
      <c r="C24" s="96">
        <v>0</v>
      </c>
      <c r="D24" s="96">
        <v>0</v>
      </c>
      <c r="E24" s="65">
        <f t="shared" si="0"/>
        <v>14</v>
      </c>
      <c r="F24" s="41"/>
      <c r="G24" s="11"/>
      <c r="H24" s="11"/>
      <c r="I24" s="11"/>
    </row>
    <row r="25" spans="1:11" s="88" customFormat="1" ht="12" customHeight="1">
      <c r="A25" s="85" t="s">
        <v>3356</v>
      </c>
      <c r="B25" s="96">
        <v>6</v>
      </c>
      <c r="C25" s="96">
        <v>1</v>
      </c>
      <c r="D25" s="96">
        <v>0</v>
      </c>
      <c r="E25" s="65">
        <f t="shared" si="0"/>
        <v>7</v>
      </c>
      <c r="F25" s="41"/>
      <c r="G25" s="15"/>
      <c r="H25" s="15"/>
      <c r="I25" s="15"/>
    </row>
    <row r="26" spans="1:11" s="88" customFormat="1" ht="12" customHeight="1">
      <c r="A26" s="85" t="s">
        <v>3548</v>
      </c>
      <c r="B26" s="96">
        <v>3</v>
      </c>
      <c r="C26" s="96">
        <v>0</v>
      </c>
      <c r="D26" s="96">
        <v>0</v>
      </c>
      <c r="E26" s="65">
        <f t="shared" si="0"/>
        <v>3</v>
      </c>
      <c r="F26" s="41"/>
      <c r="G26" s="11"/>
      <c r="H26" s="11"/>
      <c r="I26" s="11"/>
      <c r="K26" s="15"/>
    </row>
    <row r="27" spans="1:11" s="88" customFormat="1" ht="12" customHeight="1">
      <c r="A27" s="85" t="s">
        <v>3552</v>
      </c>
      <c r="B27" s="96">
        <v>2</v>
      </c>
      <c r="C27" s="96">
        <v>0</v>
      </c>
      <c r="D27" s="96">
        <v>0</v>
      </c>
      <c r="E27" s="65">
        <f t="shared" si="0"/>
        <v>2</v>
      </c>
      <c r="F27" s="41"/>
      <c r="G27" s="11"/>
      <c r="H27" s="11"/>
      <c r="I27" s="11"/>
      <c r="K27" s="15"/>
    </row>
    <row r="28" spans="1:11" s="88" customFormat="1" ht="12" customHeight="1">
      <c r="A28" s="137" t="s">
        <v>3634</v>
      </c>
      <c r="B28" s="96">
        <v>2</v>
      </c>
      <c r="C28" s="96">
        <v>0</v>
      </c>
      <c r="D28" s="96">
        <v>0</v>
      </c>
      <c r="E28" s="65">
        <f t="shared" si="0"/>
        <v>2</v>
      </c>
      <c r="F28" s="41"/>
      <c r="G28" s="11"/>
      <c r="H28" s="11"/>
      <c r="I28" s="11"/>
      <c r="K28" s="15"/>
    </row>
    <row r="29" spans="1:11" s="15" customFormat="1" ht="12" customHeight="1">
      <c r="A29" s="85" t="s">
        <v>3590</v>
      </c>
      <c r="B29" s="96">
        <v>48</v>
      </c>
      <c r="C29" s="96">
        <v>0</v>
      </c>
      <c r="D29" s="96">
        <v>0</v>
      </c>
      <c r="E29" s="65">
        <f t="shared" si="0"/>
        <v>48</v>
      </c>
      <c r="F29" s="40"/>
      <c r="G29" s="11"/>
      <c r="H29" s="11"/>
      <c r="I29" s="11"/>
    </row>
    <row r="30" spans="1:11" s="15" customFormat="1" ht="12" customHeight="1">
      <c r="A30" s="93" t="s">
        <v>3592</v>
      </c>
      <c r="B30" s="96">
        <v>1</v>
      </c>
      <c r="C30" s="96">
        <v>0</v>
      </c>
      <c r="D30" s="96">
        <v>0</v>
      </c>
      <c r="E30" s="65">
        <f t="shared" si="0"/>
        <v>1</v>
      </c>
      <c r="F30" s="41"/>
      <c r="G30" s="11"/>
      <c r="H30" s="11"/>
      <c r="I30" s="11"/>
    </row>
    <row r="31" spans="1:11" s="15" customFormat="1" ht="12" customHeight="1">
      <c r="A31" s="93" t="s">
        <v>3641</v>
      </c>
      <c r="B31" s="96">
        <v>2</v>
      </c>
      <c r="C31" s="96">
        <v>0</v>
      </c>
      <c r="D31" s="96">
        <v>0</v>
      </c>
      <c r="E31" s="65">
        <f t="shared" si="0"/>
        <v>2</v>
      </c>
      <c r="F31" s="41"/>
      <c r="G31" s="11"/>
      <c r="H31" s="11"/>
      <c r="I31" s="11"/>
    </row>
    <row r="32" spans="1:11" s="15" customFormat="1" ht="12" customHeight="1">
      <c r="A32" s="85" t="s">
        <v>3642</v>
      </c>
      <c r="B32" s="96">
        <v>1</v>
      </c>
      <c r="C32" s="96">
        <v>0</v>
      </c>
      <c r="D32" s="96">
        <v>0</v>
      </c>
      <c r="E32" s="65">
        <f t="shared" si="0"/>
        <v>1</v>
      </c>
      <c r="F32" s="41"/>
      <c r="G32" s="11"/>
      <c r="H32" s="11"/>
      <c r="I32" s="11"/>
    </row>
    <row r="33" spans="1:9" s="15" customFormat="1" ht="12" customHeight="1">
      <c r="A33" s="85" t="s">
        <v>3357</v>
      </c>
      <c r="B33" s="96">
        <v>10</v>
      </c>
      <c r="C33" s="96">
        <v>2</v>
      </c>
      <c r="D33" s="96">
        <v>0</v>
      </c>
      <c r="E33" s="65">
        <f t="shared" si="0"/>
        <v>12</v>
      </c>
      <c r="F33" s="41"/>
      <c r="G33" s="11"/>
      <c r="H33" s="11"/>
      <c r="I33" s="11"/>
    </row>
    <row r="34" spans="1:9" s="15" customFormat="1" ht="12" customHeight="1">
      <c r="A34" s="85" t="s">
        <v>3549</v>
      </c>
      <c r="B34" s="96">
        <v>0</v>
      </c>
      <c r="C34" s="96">
        <v>0</v>
      </c>
      <c r="D34" s="96">
        <v>2</v>
      </c>
      <c r="E34" s="65">
        <f t="shared" si="0"/>
        <v>2</v>
      </c>
      <c r="F34" s="41"/>
      <c r="G34" s="11"/>
      <c r="H34" s="11"/>
      <c r="I34" s="11"/>
    </row>
    <row r="35" spans="1:9" s="15" customFormat="1" ht="12" customHeight="1">
      <c r="A35" s="85" t="s">
        <v>3358</v>
      </c>
      <c r="B35" s="96">
        <v>15</v>
      </c>
      <c r="C35" s="96">
        <v>0</v>
      </c>
      <c r="D35" s="96">
        <v>0</v>
      </c>
      <c r="E35" s="65">
        <f t="shared" si="0"/>
        <v>15</v>
      </c>
      <c r="F35" s="41"/>
      <c r="G35" s="11"/>
      <c r="H35" s="11"/>
      <c r="I35" s="11"/>
    </row>
    <row r="36" spans="1:9" s="15" customFormat="1" ht="12" customHeight="1">
      <c r="A36" s="85"/>
      <c r="B36" s="96"/>
      <c r="C36" s="96"/>
      <c r="D36" s="96"/>
      <c r="E36" s="65"/>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zoomScaleNormal="100" workbookViewId="0">
      <selection activeCell="F17" sqref="F17"/>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33" t="s">
        <v>33</v>
      </c>
      <c r="B1" s="334"/>
      <c r="C1" s="334"/>
      <c r="D1" s="335"/>
      <c r="E1" s="1"/>
      <c r="F1" s="336" t="s">
        <v>102</v>
      </c>
      <c r="G1" s="336"/>
    </row>
    <row r="2" spans="1:7" s="2" customFormat="1" ht="5.25" customHeight="1">
      <c r="A2" s="146"/>
      <c r="B2" s="48"/>
      <c r="C2" s="48"/>
      <c r="D2" s="1"/>
      <c r="E2" s="1"/>
      <c r="F2" s="1"/>
      <c r="G2" s="1"/>
    </row>
    <row r="3" spans="1:7" s="2" customFormat="1" ht="15" customHeight="1">
      <c r="A3" s="147" t="s">
        <v>3389</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37" t="s">
        <v>3635</v>
      </c>
      <c r="B6" s="338"/>
      <c r="C6" s="338"/>
      <c r="D6" s="150"/>
      <c r="E6" s="150"/>
      <c r="F6" s="151"/>
    </row>
    <row r="7" spans="1:7" s="2" customFormat="1" ht="31.5" customHeight="1">
      <c r="A7" s="46"/>
      <c r="B7" s="46"/>
      <c r="C7" s="339" t="s">
        <v>3390</v>
      </c>
      <c r="D7" s="339"/>
      <c r="E7" s="340" t="s">
        <v>3391</v>
      </c>
      <c r="F7" s="340"/>
      <c r="G7" s="152"/>
    </row>
    <row r="8" spans="1:7" s="2" customFormat="1" ht="15.75" customHeight="1" thickBot="1">
      <c r="A8" s="153"/>
      <c r="B8" s="153"/>
      <c r="C8" s="154">
        <v>2020</v>
      </c>
      <c r="D8" s="154">
        <v>2021</v>
      </c>
      <c r="E8" s="155" t="s">
        <v>3392</v>
      </c>
      <c r="F8" s="155" t="s">
        <v>3393</v>
      </c>
      <c r="G8" s="46"/>
    </row>
    <row r="9" spans="1:7" s="8" customFormat="1" ht="24.9" customHeight="1">
      <c r="A9" s="156" t="s">
        <v>3394</v>
      </c>
      <c r="B9" s="54"/>
      <c r="D9" s="157"/>
      <c r="E9" s="157"/>
      <c r="F9" s="157"/>
      <c r="G9" s="114"/>
    </row>
    <row r="10" spans="1:7" s="8" customFormat="1" ht="24.9" customHeight="1">
      <c r="A10" s="233" t="s">
        <v>3423</v>
      </c>
      <c r="C10" s="157">
        <v>1197</v>
      </c>
      <c r="D10" s="114">
        <f>SUM(D11:D12)</f>
        <v>1530</v>
      </c>
      <c r="E10" s="114">
        <f>D10-C10</f>
        <v>333</v>
      </c>
      <c r="F10" s="160">
        <f>((D10/C10)-1)</f>
        <v>0.27819548872180455</v>
      </c>
      <c r="G10" s="114"/>
    </row>
    <row r="11" spans="1:7" s="8" customFormat="1" ht="15" customHeight="1">
      <c r="A11" s="158"/>
      <c r="B11" s="159" t="s">
        <v>3395</v>
      </c>
      <c r="C11" s="114">
        <v>1117</v>
      </c>
      <c r="D11" s="114">
        <f>'ATR-A2.1'!F9</f>
        <v>1384</v>
      </c>
      <c r="E11" s="114">
        <f>D11-C11</f>
        <v>267</v>
      </c>
      <c r="F11" s="160">
        <f>((D11/C11)-1)</f>
        <v>0.23903312444046554</v>
      </c>
      <c r="G11" s="161"/>
    </row>
    <row r="12" spans="1:7" s="8" customFormat="1" ht="15" customHeight="1">
      <c r="A12" s="158"/>
      <c r="B12" s="159" t="s">
        <v>3396</v>
      </c>
      <c r="C12" s="114">
        <v>80</v>
      </c>
      <c r="D12" s="114">
        <f>'ATR-A2_II'!F9</f>
        <v>146</v>
      </c>
      <c r="E12" s="114">
        <f>D12-C12</f>
        <v>66</v>
      </c>
      <c r="F12" s="160">
        <f>((D12/C12)-1)</f>
        <v>0.82499999999999996</v>
      </c>
      <c r="G12" s="161"/>
    </row>
    <row r="13" spans="1:7" s="8" customFormat="1" ht="8.4" customHeight="1">
      <c r="A13" s="158"/>
      <c r="B13" s="159"/>
      <c r="C13" s="114"/>
      <c r="D13" s="114"/>
      <c r="E13" s="114"/>
      <c r="F13" s="160"/>
      <c r="G13" s="161"/>
    </row>
    <row r="14" spans="1:7" s="8" customFormat="1" ht="15" customHeight="1">
      <c r="A14" s="158"/>
      <c r="B14" s="159" t="s">
        <v>3571</v>
      </c>
      <c r="C14" s="114">
        <v>1034</v>
      </c>
      <c r="D14" s="248">
        <f>'ATR-A2.2'!F9</f>
        <v>1297</v>
      </c>
      <c r="E14" s="114">
        <f>D14-C14</f>
        <v>263</v>
      </c>
      <c r="F14" s="160">
        <f>((D14/C14)-1)</f>
        <v>0.25435203094777559</v>
      </c>
      <c r="G14" s="161"/>
    </row>
    <row r="15" spans="1:7" s="8" customFormat="1" ht="15" customHeight="1">
      <c r="A15" s="158"/>
      <c r="B15" s="159" t="s">
        <v>3572</v>
      </c>
      <c r="C15" s="114">
        <v>83</v>
      </c>
      <c r="D15" s="248">
        <f>D11-D14</f>
        <v>87</v>
      </c>
      <c r="E15" s="114">
        <f>D15-C15</f>
        <v>4</v>
      </c>
      <c r="F15" s="160">
        <f>((D15/C15)-1)</f>
        <v>4.8192771084337283E-2</v>
      </c>
      <c r="G15" s="161"/>
    </row>
    <row r="16" spans="1:7" s="8" customFormat="1" ht="9.9" customHeight="1">
      <c r="A16" s="162"/>
      <c r="B16" s="57"/>
      <c r="C16" s="114"/>
      <c r="D16" s="157"/>
      <c r="E16" s="163"/>
      <c r="F16" s="163"/>
      <c r="G16" s="116"/>
    </row>
    <row r="17" spans="1:7" s="8" customFormat="1" ht="15" customHeight="1">
      <c r="A17" s="164" t="s">
        <v>3397</v>
      </c>
      <c r="B17" s="57"/>
      <c r="C17" s="114"/>
      <c r="D17" s="157"/>
      <c r="E17" s="163"/>
      <c r="F17" s="163"/>
      <c r="G17" s="116"/>
    </row>
    <row r="18" spans="1:7" s="8" customFormat="1" ht="15" customHeight="1">
      <c r="A18" s="164" t="s">
        <v>3398</v>
      </c>
      <c r="B18" s="57"/>
      <c r="C18" s="114"/>
      <c r="D18" s="157"/>
      <c r="E18" s="163"/>
      <c r="F18" s="163"/>
      <c r="G18" s="116"/>
    </row>
    <row r="19" spans="1:7" s="8" customFormat="1" ht="15" customHeight="1">
      <c r="A19" s="162"/>
      <c r="B19" s="57" t="s">
        <v>35</v>
      </c>
      <c r="C19" s="114">
        <v>1100</v>
      </c>
      <c r="D19" s="157">
        <f>'ATR-A2.1'!C9</f>
        <v>1371</v>
      </c>
      <c r="E19" s="114">
        <f>D19-C19</f>
        <v>271</v>
      </c>
      <c r="F19" s="160">
        <f>((D19/C19)-1)</f>
        <v>0.24636363636363634</v>
      </c>
      <c r="G19" s="116"/>
    </row>
    <row r="20" spans="1:7" s="8" customFormat="1" ht="15" customHeight="1">
      <c r="A20" s="162"/>
      <c r="B20" s="57" t="s">
        <v>36</v>
      </c>
      <c r="C20" s="114">
        <v>13</v>
      </c>
      <c r="D20" s="157">
        <f>'ATR-A2.1'!D9</f>
        <v>11</v>
      </c>
      <c r="E20" s="114">
        <f>D20-C20</f>
        <v>-2</v>
      </c>
      <c r="F20" s="160">
        <f>((D20/C20)-1)</f>
        <v>-0.15384615384615385</v>
      </c>
      <c r="G20" s="116"/>
    </row>
    <row r="21" spans="1:7" s="8" customFormat="1" ht="15" customHeight="1">
      <c r="A21" s="162"/>
      <c r="B21" s="57" t="s">
        <v>3399</v>
      </c>
      <c r="C21" s="114">
        <v>4</v>
      </c>
      <c r="D21" s="157">
        <f>'ATR-A2.1'!E9</f>
        <v>2</v>
      </c>
      <c r="E21" s="114">
        <f>D21-C21</f>
        <v>-2</v>
      </c>
      <c r="F21" s="160">
        <f>((D21/C21)-1)</f>
        <v>-0.5</v>
      </c>
      <c r="G21" s="116"/>
    </row>
    <row r="22" spans="1:7" s="8" customFormat="1" ht="9.9" customHeight="1">
      <c r="A22" s="164"/>
      <c r="B22" s="55"/>
      <c r="C22" s="114"/>
      <c r="D22" s="157"/>
      <c r="E22" s="163"/>
      <c r="F22" s="163"/>
      <c r="G22" s="116"/>
    </row>
    <row r="23" spans="1:7" s="88" customFormat="1" ht="15" customHeight="1">
      <c r="A23" s="165" t="s">
        <v>3400</v>
      </c>
      <c r="B23" s="166"/>
      <c r="C23" s="114"/>
      <c r="D23" s="157"/>
      <c r="E23" s="163"/>
      <c r="F23" s="163"/>
      <c r="G23" s="116"/>
    </row>
    <row r="24" spans="1:7" s="88" customFormat="1" ht="15" customHeight="1">
      <c r="A24" s="167"/>
      <c r="B24" s="168" t="s">
        <v>3401</v>
      </c>
      <c r="C24" s="114">
        <v>804</v>
      </c>
      <c r="D24" s="157">
        <f>'ATR-A3'!E23</f>
        <v>986</v>
      </c>
      <c r="E24" s="114">
        <f>D24-C24</f>
        <v>182</v>
      </c>
      <c r="F24" s="160">
        <f>((D24/C24)-1)</f>
        <v>0.22636815920398012</v>
      </c>
      <c r="G24" s="116"/>
    </row>
    <row r="25" spans="1:7" s="88" customFormat="1" ht="15" customHeight="1">
      <c r="A25" s="167"/>
      <c r="B25" s="169" t="s">
        <v>3402</v>
      </c>
      <c r="C25" s="114">
        <v>313</v>
      </c>
      <c r="D25" s="157">
        <f>'ATR-A3'!E37</f>
        <v>398</v>
      </c>
      <c r="E25" s="114">
        <f>D25-C25</f>
        <v>85</v>
      </c>
      <c r="F25" s="160">
        <f>((D25/C25)-1)</f>
        <v>0.27156549520766782</v>
      </c>
      <c r="G25" s="116"/>
    </row>
    <row r="26" spans="1:7" s="88" customFormat="1" ht="9.9" customHeight="1">
      <c r="A26" s="164"/>
      <c r="B26" s="55"/>
      <c r="C26" s="114"/>
      <c r="D26" s="157"/>
      <c r="E26" s="163"/>
      <c r="F26" s="163"/>
      <c r="G26" s="116"/>
    </row>
    <row r="27" spans="1:7" s="88" customFormat="1" ht="15" customHeight="1">
      <c r="A27" s="165" t="s">
        <v>3403</v>
      </c>
      <c r="B27" s="170"/>
      <c r="C27" s="114"/>
      <c r="D27" s="157"/>
      <c r="E27" s="163"/>
      <c r="F27" s="163"/>
      <c r="G27" s="116"/>
    </row>
    <row r="28" spans="1:7" s="88" customFormat="1" ht="15" customHeight="1">
      <c r="A28" s="164"/>
      <c r="B28" s="169" t="s">
        <v>3404</v>
      </c>
      <c r="C28" s="114">
        <v>466</v>
      </c>
      <c r="D28" s="114">
        <v>536</v>
      </c>
      <c r="E28" s="114">
        <f>D28-C28</f>
        <v>70</v>
      </c>
      <c r="F28" s="160">
        <f>((D28/C28)-1)</f>
        <v>0.15021459227467804</v>
      </c>
      <c r="G28" s="116"/>
    </row>
    <row r="29" spans="1:7" s="88" customFormat="1" ht="15" customHeight="1">
      <c r="A29" s="167"/>
      <c r="B29" s="169" t="s">
        <v>3405</v>
      </c>
      <c r="C29" s="114">
        <v>275</v>
      </c>
      <c r="D29" s="114">
        <v>350</v>
      </c>
      <c r="E29" s="114">
        <f>D29-C29</f>
        <v>75</v>
      </c>
      <c r="F29" s="160">
        <f>((D29/C29)-1)</f>
        <v>0.27272727272727271</v>
      </c>
      <c r="G29" s="116"/>
    </row>
    <row r="30" spans="1:7" s="88" customFormat="1" ht="15" customHeight="1">
      <c r="A30" s="167"/>
      <c r="B30" s="169" t="s">
        <v>3406</v>
      </c>
      <c r="C30" s="114">
        <v>169</v>
      </c>
      <c r="D30" s="114">
        <v>210</v>
      </c>
      <c r="E30" s="114">
        <f>D30-C30</f>
        <v>41</v>
      </c>
      <c r="F30" s="160">
        <f>((D30/C30)-1)</f>
        <v>0.24260355029585789</v>
      </c>
      <c r="G30" s="116"/>
    </row>
    <row r="31" spans="1:7" s="88" customFormat="1" ht="15" customHeight="1">
      <c r="A31" s="167"/>
      <c r="B31" s="169" t="s">
        <v>3407</v>
      </c>
      <c r="C31" s="114">
        <v>117</v>
      </c>
      <c r="D31" s="114">
        <v>132</v>
      </c>
      <c r="E31" s="114">
        <f>D31-C31</f>
        <v>15</v>
      </c>
      <c r="F31" s="160">
        <f>((D31/C31)-1)</f>
        <v>0.12820512820512819</v>
      </c>
      <c r="G31" s="116"/>
    </row>
    <row r="32" spans="1:7" s="88" customFormat="1" ht="15" customHeight="1">
      <c r="A32" s="167"/>
      <c r="B32" s="169" t="s">
        <v>3408</v>
      </c>
      <c r="C32" s="114">
        <v>90</v>
      </c>
      <c r="D32" s="114">
        <f>D11-SUM(D28:D31)</f>
        <v>156</v>
      </c>
      <c r="E32" s="114">
        <f>D32-C32</f>
        <v>66</v>
      </c>
      <c r="F32" s="160">
        <f>((D32/C32)-1)</f>
        <v>0.73333333333333339</v>
      </c>
      <c r="G32" s="116"/>
    </row>
    <row r="33" spans="1:7" s="88" customFormat="1" ht="9.9" customHeight="1">
      <c r="A33" s="167"/>
      <c r="B33" s="169"/>
      <c r="D33" s="157"/>
      <c r="E33" s="163"/>
      <c r="F33" s="163"/>
      <c r="G33" s="116"/>
    </row>
    <row r="34" spans="1:7" s="88" customFormat="1" ht="15" customHeight="1">
      <c r="A34" s="165" t="s">
        <v>3409</v>
      </c>
      <c r="B34" s="169"/>
      <c r="D34" s="157"/>
      <c r="E34" s="163"/>
      <c r="F34" s="163"/>
      <c r="G34" s="116"/>
    </row>
    <row r="35" spans="1:7" s="88" customFormat="1" ht="15" customHeight="1">
      <c r="A35" s="167"/>
      <c r="B35" s="169" t="s">
        <v>3410</v>
      </c>
      <c r="C35" s="157">
        <v>74</v>
      </c>
      <c r="D35" s="157">
        <f>'ATR-I2.1'!D18</f>
        <v>86</v>
      </c>
      <c r="E35" s="114">
        <f t="shared" ref="E35:E46" si="0">D35-C35</f>
        <v>12</v>
      </c>
      <c r="F35" s="160">
        <f t="shared" ref="F35:F46" si="1">((D35/C35)-1)</f>
        <v>0.16216216216216206</v>
      </c>
      <c r="G35" s="116"/>
    </row>
    <row r="36" spans="1:7" s="88" customFormat="1" ht="15" customHeight="1">
      <c r="A36" s="167"/>
      <c r="B36" s="169" t="s">
        <v>3411</v>
      </c>
      <c r="C36" s="157">
        <v>3</v>
      </c>
      <c r="D36" s="157">
        <f>'ATR-I2.1'!D19</f>
        <v>3</v>
      </c>
      <c r="E36" s="114">
        <f t="shared" si="0"/>
        <v>0</v>
      </c>
      <c r="F36" s="160">
        <f t="shared" si="1"/>
        <v>0</v>
      </c>
      <c r="G36" s="116"/>
    </row>
    <row r="37" spans="1:7" s="88" customFormat="1" ht="15" customHeight="1">
      <c r="A37" s="167"/>
      <c r="B37" s="169" t="s">
        <v>3412</v>
      </c>
      <c r="C37" s="157">
        <v>396</v>
      </c>
      <c r="D37" s="157">
        <f>'ATR-I2.1'!D20</f>
        <v>403</v>
      </c>
      <c r="E37" s="114">
        <f t="shared" si="0"/>
        <v>7</v>
      </c>
      <c r="F37" s="160">
        <f t="shared" si="1"/>
        <v>1.7676767676767735E-2</v>
      </c>
      <c r="G37" s="116"/>
    </row>
    <row r="38" spans="1:7" s="88" customFormat="1" ht="15" customHeight="1">
      <c r="A38" s="167"/>
      <c r="B38" s="169" t="s">
        <v>3413</v>
      </c>
      <c r="C38" s="157">
        <v>21</v>
      </c>
      <c r="D38" s="157">
        <f>'ATR-I2.1'!D22</f>
        <v>23</v>
      </c>
      <c r="E38" s="114">
        <f t="shared" si="0"/>
        <v>2</v>
      </c>
      <c r="F38" s="160">
        <f t="shared" si="1"/>
        <v>9.5238095238095344E-2</v>
      </c>
      <c r="G38" s="116"/>
    </row>
    <row r="39" spans="1:7" s="88" customFormat="1" ht="15" customHeight="1">
      <c r="A39" s="167"/>
      <c r="B39" s="169" t="s">
        <v>3414</v>
      </c>
      <c r="C39" s="157">
        <v>135</v>
      </c>
      <c r="D39" s="157">
        <f>'ATR-I2.1'!D23</f>
        <v>207</v>
      </c>
      <c r="E39" s="114">
        <f t="shared" si="0"/>
        <v>72</v>
      </c>
      <c r="F39" s="160">
        <f t="shared" si="1"/>
        <v>0.53333333333333344</v>
      </c>
      <c r="G39" s="116"/>
    </row>
    <row r="40" spans="1:7" s="88" customFormat="1" ht="15" customHeight="1">
      <c r="A40" s="167"/>
      <c r="B40" s="169" t="s">
        <v>3415</v>
      </c>
      <c r="C40" s="157">
        <v>133</v>
      </c>
      <c r="D40" s="157">
        <f>'ATR-I2.1'!D24</f>
        <v>152</v>
      </c>
      <c r="E40" s="114">
        <f t="shared" si="0"/>
        <v>19</v>
      </c>
      <c r="F40" s="160">
        <f t="shared" si="1"/>
        <v>0.14285714285714279</v>
      </c>
      <c r="G40" s="116"/>
    </row>
    <row r="41" spans="1:7" s="88" customFormat="1" ht="15" customHeight="1">
      <c r="A41" s="167"/>
      <c r="B41" s="168" t="s">
        <v>3416</v>
      </c>
      <c r="C41" s="157">
        <v>64</v>
      </c>
      <c r="D41" s="157">
        <f>'ATR-I2.1'!D25</f>
        <v>64</v>
      </c>
      <c r="E41" s="114">
        <f t="shared" si="0"/>
        <v>0</v>
      </c>
      <c r="F41" s="160">
        <f t="shared" si="1"/>
        <v>0</v>
      </c>
      <c r="G41" s="116"/>
    </row>
    <row r="42" spans="1:7" s="88" customFormat="1" ht="15" customHeight="1">
      <c r="A42" s="167"/>
      <c r="B42" s="169" t="s">
        <v>3417</v>
      </c>
      <c r="C42" s="157">
        <v>55</v>
      </c>
      <c r="D42" s="157">
        <f>'ATR-I2.1'!D26</f>
        <v>41</v>
      </c>
      <c r="E42" s="114">
        <f t="shared" si="0"/>
        <v>-14</v>
      </c>
      <c r="F42" s="160">
        <f t="shared" si="1"/>
        <v>-0.25454545454545452</v>
      </c>
      <c r="G42" s="116"/>
    </row>
    <row r="43" spans="1:7" s="88" customFormat="1" ht="15" customHeight="1">
      <c r="A43" s="167"/>
      <c r="B43" s="168" t="s">
        <v>3418</v>
      </c>
      <c r="C43" s="157">
        <v>49</v>
      </c>
      <c r="D43" s="157">
        <f>'ATR-I2.1'!D31</f>
        <v>125</v>
      </c>
      <c r="E43" s="114">
        <f t="shared" si="0"/>
        <v>76</v>
      </c>
      <c r="F43" s="160">
        <f t="shared" si="1"/>
        <v>1.5510204081632653</v>
      </c>
      <c r="G43" s="116"/>
    </row>
    <row r="44" spans="1:7" s="88" customFormat="1" ht="15" customHeight="1">
      <c r="A44" s="167"/>
      <c r="B44" s="169" t="s">
        <v>3419</v>
      </c>
      <c r="C44" s="157">
        <v>31</v>
      </c>
      <c r="D44" s="157">
        <f>'ATR-I2.1'!D32</f>
        <v>51</v>
      </c>
      <c r="E44" s="114">
        <f t="shared" si="0"/>
        <v>20</v>
      </c>
      <c r="F44" s="160">
        <f t="shared" si="1"/>
        <v>0.64516129032258074</v>
      </c>
      <c r="G44" s="116"/>
    </row>
    <row r="45" spans="1:7" s="88" customFormat="1" ht="15" customHeight="1">
      <c r="A45" s="167"/>
      <c r="B45" s="62" t="s">
        <v>3420</v>
      </c>
      <c r="C45" s="157">
        <v>94</v>
      </c>
      <c r="D45" s="157">
        <f>'ATR-I2.1'!D34</f>
        <v>161</v>
      </c>
      <c r="E45" s="114">
        <f t="shared" si="0"/>
        <v>67</v>
      </c>
      <c r="F45" s="160">
        <f t="shared" si="1"/>
        <v>0.7127659574468086</v>
      </c>
      <c r="G45" s="116"/>
    </row>
    <row r="46" spans="1:7" s="88" customFormat="1" ht="15" customHeight="1">
      <c r="A46" s="167"/>
      <c r="B46" s="169" t="s">
        <v>3421</v>
      </c>
      <c r="C46" s="157">
        <v>62</v>
      </c>
      <c r="D46" s="157">
        <f>D11-SUM(D35:D45)</f>
        <v>68</v>
      </c>
      <c r="E46" s="114">
        <f t="shared" si="0"/>
        <v>6</v>
      </c>
      <c r="F46" s="160">
        <f t="shared" si="1"/>
        <v>9.6774193548387011E-2</v>
      </c>
      <c r="G46" s="116"/>
    </row>
    <row r="47" spans="1:7" s="88" customFormat="1" ht="9.9" customHeight="1">
      <c r="A47" s="167"/>
      <c r="B47" s="169"/>
      <c r="D47" s="157"/>
      <c r="E47" s="163"/>
      <c r="F47" s="163"/>
      <c r="G47" s="116"/>
    </row>
    <row r="48" spans="1:7" s="88" customFormat="1" ht="15" customHeight="1">
      <c r="A48" s="164" t="s">
        <v>3422</v>
      </c>
      <c r="B48" s="55"/>
      <c r="D48" s="157"/>
      <c r="E48" s="163"/>
      <c r="F48" s="163"/>
      <c r="G48" s="116"/>
    </row>
    <row r="49" spans="1:211" s="88" customFormat="1" ht="15" customHeight="1">
      <c r="A49" s="165" t="s">
        <v>3409</v>
      </c>
      <c r="B49" s="169"/>
      <c r="D49" s="157"/>
      <c r="E49" s="163"/>
      <c r="F49" s="163"/>
      <c r="G49" s="116"/>
    </row>
    <row r="50" spans="1:211" s="88" customFormat="1" ht="15" customHeight="1">
      <c r="A50" s="164"/>
      <c r="B50" s="159" t="s">
        <v>3423</v>
      </c>
      <c r="C50" s="157">
        <v>224.76024902711208</v>
      </c>
      <c r="D50" s="157">
        <f>'ATR-I2.1'!I9</f>
        <v>278.82257898797877</v>
      </c>
      <c r="E50" s="114">
        <f t="shared" ref="E50:E61" si="2">D50-C50</f>
        <v>54.062329960866691</v>
      </c>
      <c r="F50" s="160">
        <f t="shared" ref="F50:F61" si="3">((D50/C50)-1)</f>
        <v>0.2405333247087893</v>
      </c>
      <c r="G50" s="116"/>
    </row>
    <row r="51" spans="1:211" s="88" customFormat="1" ht="15" customHeight="1">
      <c r="A51" s="167"/>
      <c r="B51" s="168" t="s">
        <v>3410</v>
      </c>
      <c r="C51" s="157">
        <v>264.96705814952736</v>
      </c>
      <c r="D51" s="157">
        <f>'ATR-I2.1'!I18</f>
        <v>314.97216525051277</v>
      </c>
      <c r="E51" s="114">
        <f t="shared" si="2"/>
        <v>50.005107100985413</v>
      </c>
      <c r="F51" s="160">
        <f t="shared" si="3"/>
        <v>0.18872197717788119</v>
      </c>
      <c r="G51" s="116"/>
    </row>
    <row r="52" spans="1:211" s="88" customFormat="1" ht="15" customHeight="1">
      <c r="A52" s="167"/>
      <c r="B52" s="168" t="s">
        <v>3411</v>
      </c>
      <c r="C52" s="157">
        <v>551.47058823529414</v>
      </c>
      <c r="D52" s="157">
        <f>'ATR-I2.1'!I19</f>
        <v>547.44525547445255</v>
      </c>
      <c r="E52" s="114">
        <f t="shared" si="2"/>
        <v>-4.025332760841593</v>
      </c>
      <c r="F52" s="160">
        <f t="shared" si="3"/>
        <v>-7.2992700729928028E-3</v>
      </c>
      <c r="G52" s="116"/>
    </row>
    <row r="53" spans="1:211" s="88" customFormat="1" ht="15" customHeight="1">
      <c r="A53" s="167"/>
      <c r="B53" s="168" t="s">
        <v>3412</v>
      </c>
      <c r="C53" s="157">
        <v>398.9643047845492</v>
      </c>
      <c r="D53" s="157">
        <f>'ATR-I2.1'!I20</f>
        <v>411.03155661628216</v>
      </c>
      <c r="E53" s="114">
        <f t="shared" si="2"/>
        <v>12.06725183173296</v>
      </c>
      <c r="F53" s="160">
        <f t="shared" si="3"/>
        <v>3.0246444824806096E-2</v>
      </c>
      <c r="G53" s="116"/>
    </row>
    <row r="54" spans="1:211" s="88" customFormat="1" ht="15" customHeight="1">
      <c r="A54" s="164"/>
      <c r="B54" s="159" t="s">
        <v>3413</v>
      </c>
      <c r="C54" s="157">
        <v>516.09732120914225</v>
      </c>
      <c r="D54" s="157">
        <f>'ATR-I2.1'!I22</f>
        <v>553.94990366088632</v>
      </c>
      <c r="E54" s="114">
        <f t="shared" si="2"/>
        <v>37.85258245174407</v>
      </c>
      <c r="F54" s="160">
        <f t="shared" si="3"/>
        <v>7.3343884760069811E-2</v>
      </c>
      <c r="G54" s="116"/>
    </row>
    <row r="55" spans="1:211" s="88" customFormat="1" ht="15" customHeight="1">
      <c r="A55" s="167"/>
      <c r="B55" s="169" t="s">
        <v>3414</v>
      </c>
      <c r="C55" s="157">
        <v>412.93243201908666</v>
      </c>
      <c r="D55" s="157">
        <f>'ATR-I2.1'!I23</f>
        <v>613.69700563296772</v>
      </c>
      <c r="E55" s="114">
        <f t="shared" si="2"/>
        <v>200.76457361388105</v>
      </c>
      <c r="F55" s="160">
        <f t="shared" si="3"/>
        <v>0.4861923114932305</v>
      </c>
      <c r="G55" s="116"/>
    </row>
    <row r="56" spans="1:211" s="88" customFormat="1" ht="15" customHeight="1">
      <c r="A56" s="167"/>
      <c r="B56" s="169" t="s">
        <v>3415</v>
      </c>
      <c r="C56" s="157">
        <v>174.01543896375767</v>
      </c>
      <c r="D56" s="157">
        <f>'ATR-I2.1'!I24</f>
        <v>201.40186296723246</v>
      </c>
      <c r="E56" s="114">
        <f t="shared" si="2"/>
        <v>27.386424003474787</v>
      </c>
      <c r="F56" s="160">
        <f t="shared" si="3"/>
        <v>0.1573792771868856</v>
      </c>
      <c r="G56" s="116"/>
    </row>
    <row r="57" spans="1:211" s="88" customFormat="1" ht="15" customHeight="1">
      <c r="A57" s="167"/>
      <c r="B57" s="168" t="s">
        <v>3416</v>
      </c>
      <c r="C57" s="157">
        <v>355.77297237200514</v>
      </c>
      <c r="D57" s="157">
        <f>'ATR-I2.1'!I25</f>
        <v>348.64084545405024</v>
      </c>
      <c r="E57" s="114">
        <f t="shared" si="2"/>
        <v>-7.1321269179549063</v>
      </c>
      <c r="F57" s="160">
        <f t="shared" si="3"/>
        <v>-2.0046848613607948E-2</v>
      </c>
      <c r="G57" s="116"/>
    </row>
    <row r="58" spans="1:211" s="88" customFormat="1" ht="15" customHeight="1">
      <c r="A58" s="164"/>
      <c r="B58" s="159" t="s">
        <v>3417</v>
      </c>
      <c r="C58" s="157">
        <v>147.55197853789403</v>
      </c>
      <c r="D58" s="157">
        <f>'ATR-I2.1'!I26</f>
        <v>127.00576172480019</v>
      </c>
      <c r="E58" s="114">
        <f t="shared" si="2"/>
        <v>-20.546216813093835</v>
      </c>
      <c r="F58" s="160">
        <f t="shared" si="3"/>
        <v>-0.13924731485601327</v>
      </c>
      <c r="G58" s="116"/>
    </row>
    <row r="59" spans="1:211" s="88" customFormat="1" ht="15" customHeight="1">
      <c r="A59" s="167"/>
      <c r="B59" s="169" t="s">
        <v>3418</v>
      </c>
      <c r="C59" s="157">
        <v>180.6518212653001</v>
      </c>
      <c r="D59" s="157">
        <f>'ATR-I2.1'!I31</f>
        <v>462.56892276949264</v>
      </c>
      <c r="E59" s="114">
        <f t="shared" si="2"/>
        <v>281.91710150419254</v>
      </c>
      <c r="F59" s="160">
        <f t="shared" si="3"/>
        <v>1.5605549920815753</v>
      </c>
      <c r="G59" s="116"/>
    </row>
    <row r="60" spans="1:211" s="88" customFormat="1" ht="15" customHeight="1">
      <c r="A60" s="167"/>
      <c r="B60" s="169" t="s">
        <v>3419</v>
      </c>
      <c r="C60" s="157">
        <v>118.52871453697331</v>
      </c>
      <c r="D60" s="157">
        <f>'ATR-I2.1'!I32</f>
        <v>184.24189877533325</v>
      </c>
      <c r="E60" s="114">
        <f t="shared" si="2"/>
        <v>65.713184238359943</v>
      </c>
      <c r="F60" s="160">
        <f t="shared" si="3"/>
        <v>0.55440729695808577</v>
      </c>
      <c r="G60" s="116"/>
    </row>
    <row r="61" spans="1:211" s="88" customFormat="1" ht="15" customHeight="1">
      <c r="A61" s="167"/>
      <c r="B61" s="62" t="s">
        <v>3420</v>
      </c>
      <c r="C61" s="157">
        <v>201.94641974778182</v>
      </c>
      <c r="D61" s="157">
        <f>'ATR-I2.1'!I34</f>
        <v>341.7751077334579</v>
      </c>
      <c r="E61" s="114">
        <f t="shared" si="2"/>
        <v>139.82868798567608</v>
      </c>
      <c r="F61" s="160">
        <f t="shared" si="3"/>
        <v>0.69240488719885795</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3424</v>
      </c>
      <c r="B63" s="169"/>
      <c r="D63" s="157"/>
      <c r="E63" s="163"/>
      <c r="F63" s="163"/>
      <c r="G63" s="116"/>
    </row>
    <row r="64" spans="1:211" s="88" customFormat="1" ht="15" customHeight="1">
      <c r="A64" s="173" t="s">
        <v>3398</v>
      </c>
      <c r="B64" s="168"/>
      <c r="D64" s="157"/>
      <c r="E64" s="163"/>
      <c r="F64" s="163"/>
      <c r="G64" s="116"/>
    </row>
    <row r="65" spans="1:7" s="88" customFormat="1" ht="15" customHeight="1">
      <c r="A65" s="174"/>
      <c r="B65" s="168" t="s">
        <v>35</v>
      </c>
      <c r="C65" s="157">
        <v>79</v>
      </c>
      <c r="D65" s="157">
        <f>'ATR-A2_II'!C9</f>
        <v>146</v>
      </c>
      <c r="E65" s="114">
        <f>D65-C65</f>
        <v>67</v>
      </c>
      <c r="F65" s="160">
        <f>((D65/C65)-1)</f>
        <v>0.84810126582278489</v>
      </c>
      <c r="G65" s="116"/>
    </row>
    <row r="66" spans="1:7" s="88" customFormat="1" ht="15" customHeight="1">
      <c r="A66" s="164"/>
      <c r="B66" s="168" t="s">
        <v>36</v>
      </c>
      <c r="C66" s="157">
        <v>1</v>
      </c>
      <c r="D66" s="157">
        <f>'ATR-A2_II'!D9</f>
        <v>0</v>
      </c>
      <c r="E66" s="114">
        <f>D66-C66</f>
        <v>-1</v>
      </c>
      <c r="F66" s="160">
        <f>((D66/C66)-1)</f>
        <v>-1</v>
      </c>
      <c r="G66" s="116"/>
    </row>
    <row r="67" spans="1:7" s="88" customFormat="1" ht="15" customHeight="1">
      <c r="A67" s="174"/>
      <c r="B67" s="168" t="s">
        <v>3399</v>
      </c>
      <c r="C67" s="157">
        <v>0</v>
      </c>
      <c r="D67" s="157">
        <f>'ATR-A2_II'!E9</f>
        <v>0</v>
      </c>
      <c r="E67" s="114">
        <v>0</v>
      </c>
      <c r="F67" s="163"/>
      <c r="G67" s="115"/>
    </row>
    <row r="68" spans="1:7" s="88" customFormat="1" ht="9.9" customHeight="1">
      <c r="A68" s="167"/>
      <c r="B68" s="169"/>
      <c r="D68" s="157"/>
      <c r="E68" s="163"/>
      <c r="F68" s="163"/>
      <c r="G68" s="116"/>
    </row>
    <row r="69" spans="1:7" s="88" customFormat="1" ht="15" customHeight="1">
      <c r="A69" s="164" t="s">
        <v>3400</v>
      </c>
      <c r="B69" s="55"/>
      <c r="D69" s="157"/>
      <c r="E69" s="163"/>
      <c r="F69" s="163"/>
      <c r="G69" s="116"/>
    </row>
    <row r="70" spans="1:7" s="88" customFormat="1" ht="15" customHeight="1">
      <c r="A70" s="167"/>
      <c r="B70" s="169" t="s">
        <v>3401</v>
      </c>
      <c r="C70" s="157">
        <v>33</v>
      </c>
      <c r="D70" s="157">
        <f>'ATR-A3_II'!E22</f>
        <v>71</v>
      </c>
      <c r="E70" s="114">
        <f>D70-C70</f>
        <v>38</v>
      </c>
      <c r="F70" s="160">
        <f>((D70/C70)-1)</f>
        <v>1.1515151515151514</v>
      </c>
      <c r="G70" s="116"/>
    </row>
    <row r="71" spans="1:7" s="88" customFormat="1" ht="15" customHeight="1">
      <c r="A71" s="167"/>
      <c r="B71" s="168" t="s">
        <v>3402</v>
      </c>
      <c r="C71" s="157">
        <v>47</v>
      </c>
      <c r="D71" s="157">
        <f>'ATR-A3_II'!E35</f>
        <v>75</v>
      </c>
      <c r="E71" s="114">
        <f>D71-C71</f>
        <v>28</v>
      </c>
      <c r="F71" s="160">
        <f>((D71/C71)-1)</f>
        <v>0.5957446808510638</v>
      </c>
      <c r="G71" s="116"/>
    </row>
    <row r="72" spans="1:7" s="88" customFormat="1" ht="9.9" customHeight="1">
      <c r="A72" s="164"/>
      <c r="B72" s="55"/>
      <c r="D72" s="157"/>
      <c r="E72" s="163"/>
      <c r="F72" s="163"/>
      <c r="G72" s="116"/>
    </row>
    <row r="73" spans="1:7" s="88" customFormat="1" ht="15" customHeight="1">
      <c r="A73" s="165" t="s">
        <v>3403</v>
      </c>
      <c r="B73" s="168"/>
      <c r="D73" s="157"/>
      <c r="E73" s="163"/>
      <c r="F73" s="163"/>
      <c r="G73" s="116"/>
    </row>
    <row r="74" spans="1:7" s="88" customFormat="1" ht="15" customHeight="1">
      <c r="A74" s="167"/>
      <c r="B74" s="168" t="s">
        <v>3425</v>
      </c>
      <c r="C74" s="157">
        <v>20</v>
      </c>
      <c r="D74" s="157">
        <v>58</v>
      </c>
      <c r="E74" s="114">
        <f>D74-C74</f>
        <v>38</v>
      </c>
      <c r="F74" s="160">
        <f>((D74/C74)-1)</f>
        <v>1.9</v>
      </c>
      <c r="G74" s="116"/>
    </row>
    <row r="75" spans="1:7" s="88" customFormat="1" ht="15" customHeight="1">
      <c r="A75" s="164"/>
      <c r="B75" s="168" t="s">
        <v>3404</v>
      </c>
      <c r="C75" s="157">
        <v>9</v>
      </c>
      <c r="D75" s="157">
        <v>7</v>
      </c>
      <c r="E75" s="114">
        <f>D75-C75</f>
        <v>-2</v>
      </c>
      <c r="F75" s="160">
        <f>((D75/C75)-1)</f>
        <v>-0.22222222222222221</v>
      </c>
      <c r="G75" s="116"/>
    </row>
    <row r="76" spans="1:7" s="88" customFormat="1" ht="15" customHeight="1">
      <c r="A76" s="167"/>
      <c r="B76" s="168" t="s">
        <v>3406</v>
      </c>
      <c r="C76" s="157">
        <v>48</v>
      </c>
      <c r="D76" s="157">
        <v>77</v>
      </c>
      <c r="E76" s="114">
        <f>D76-C76</f>
        <v>29</v>
      </c>
      <c r="F76" s="160">
        <f>((D76/C76)-1)</f>
        <v>0.60416666666666674</v>
      </c>
      <c r="G76" s="116"/>
    </row>
    <row r="77" spans="1:7" s="88" customFormat="1" ht="15" customHeight="1">
      <c r="A77" s="167"/>
      <c r="B77" s="168" t="s">
        <v>3408</v>
      </c>
      <c r="C77" s="157">
        <v>3</v>
      </c>
      <c r="D77" s="157">
        <f>D12-SUM(D74:D76)</f>
        <v>4</v>
      </c>
      <c r="E77" s="114">
        <f>D77-C77</f>
        <v>1</v>
      </c>
      <c r="F77" s="160">
        <f>((D77/C77)-1)</f>
        <v>0.33333333333333326</v>
      </c>
      <c r="G77" s="116"/>
    </row>
    <row r="78" spans="1:7" s="2" customFormat="1" ht="9.9" customHeight="1">
      <c r="A78" s="175"/>
      <c r="B78" s="76"/>
      <c r="C78" s="76"/>
      <c r="D78" s="76"/>
      <c r="E78" s="76"/>
      <c r="F78" s="76"/>
      <c r="G78" s="76"/>
    </row>
    <row r="79" spans="1:7" s="2" customFormat="1" ht="21" customHeight="1">
      <c r="A79" s="331" t="s">
        <v>3426</v>
      </c>
      <c r="B79" s="332"/>
      <c r="C79" s="332"/>
      <c r="D79" s="332"/>
      <c r="E79" s="332"/>
      <c r="F79" s="332"/>
      <c r="G79" s="332"/>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G11" sqref="G11"/>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65">
        <f>SUM(B11:B28)</f>
        <v>146</v>
      </c>
      <c r="C9" s="65">
        <f>SUM(C11:C28)</f>
        <v>0</v>
      </c>
      <c r="D9" s="65">
        <f>SUM(D11:D28)</f>
        <v>0</v>
      </c>
      <c r="E9" s="65">
        <f>SUM(E11:E28)</f>
        <v>146</v>
      </c>
      <c r="F9" s="10"/>
    </row>
    <row r="10" spans="1:9" s="8" customFormat="1" ht="9" customHeight="1">
      <c r="A10" s="62"/>
      <c r="B10" s="66"/>
      <c r="C10" s="66"/>
      <c r="D10" s="66"/>
      <c r="E10" s="65"/>
    </row>
    <row r="11" spans="1:9" s="88" customFormat="1" ht="12" customHeight="1">
      <c r="A11" s="85" t="s">
        <v>3344</v>
      </c>
      <c r="B11" s="96">
        <v>5</v>
      </c>
      <c r="C11" s="96">
        <v>0</v>
      </c>
      <c r="D11" s="96">
        <v>0</v>
      </c>
      <c r="E11" s="65">
        <f t="shared" ref="E11:E25" si="0">SUM(B11:D11)</f>
        <v>5</v>
      </c>
      <c r="F11" s="41"/>
      <c r="G11" s="15"/>
      <c r="H11" s="15"/>
      <c r="I11" s="15"/>
    </row>
    <row r="12" spans="1:9" s="88" customFormat="1" ht="12" customHeight="1">
      <c r="A12" s="85" t="s">
        <v>3345</v>
      </c>
      <c r="B12" s="96">
        <v>11</v>
      </c>
      <c r="C12" s="96">
        <v>0</v>
      </c>
      <c r="D12" s="96">
        <v>0</v>
      </c>
      <c r="E12" s="65">
        <f t="shared" si="0"/>
        <v>11</v>
      </c>
      <c r="F12" s="41"/>
      <c r="G12" s="15"/>
      <c r="H12" s="15"/>
      <c r="I12" s="15"/>
    </row>
    <row r="13" spans="1:9" s="88" customFormat="1" ht="12" customHeight="1">
      <c r="A13" s="85" t="s">
        <v>3346</v>
      </c>
      <c r="B13" s="96">
        <v>4</v>
      </c>
      <c r="C13" s="96">
        <v>0</v>
      </c>
      <c r="D13" s="96">
        <v>0</v>
      </c>
      <c r="E13" s="65">
        <f t="shared" si="0"/>
        <v>4</v>
      </c>
      <c r="F13" s="41"/>
      <c r="G13" s="15"/>
      <c r="H13" s="15"/>
      <c r="I13" s="15"/>
    </row>
    <row r="14" spans="1:9" s="88" customFormat="1" ht="12" customHeight="1">
      <c r="A14" s="85" t="s">
        <v>3347</v>
      </c>
      <c r="B14" s="96">
        <v>25</v>
      </c>
      <c r="C14" s="96">
        <v>0</v>
      </c>
      <c r="D14" s="96">
        <v>0</v>
      </c>
      <c r="E14" s="65">
        <f t="shared" si="0"/>
        <v>25</v>
      </c>
      <c r="F14" s="41"/>
      <c r="G14" s="15"/>
      <c r="H14" s="15"/>
      <c r="I14" s="15"/>
    </row>
    <row r="15" spans="1:9" s="88" customFormat="1" ht="12" customHeight="1">
      <c r="A15" s="85" t="s">
        <v>3348</v>
      </c>
      <c r="B15" s="96">
        <v>9</v>
      </c>
      <c r="C15" s="96">
        <v>0</v>
      </c>
      <c r="D15" s="96">
        <v>0</v>
      </c>
      <c r="E15" s="65">
        <f t="shared" si="0"/>
        <v>9</v>
      </c>
      <c r="F15" s="41"/>
      <c r="G15" s="15"/>
      <c r="H15" s="15"/>
      <c r="I15" s="15"/>
    </row>
    <row r="16" spans="1:9" s="88" customFormat="1" ht="12" customHeight="1">
      <c r="A16" s="85" t="s">
        <v>3349</v>
      </c>
      <c r="B16" s="96">
        <v>1</v>
      </c>
      <c r="C16" s="96">
        <v>0</v>
      </c>
      <c r="D16" s="96">
        <v>0</v>
      </c>
      <c r="E16" s="65">
        <f t="shared" si="0"/>
        <v>1</v>
      </c>
      <c r="F16" s="41"/>
      <c r="G16" s="15"/>
      <c r="H16" s="15"/>
      <c r="I16" s="15"/>
    </row>
    <row r="17" spans="1:9" s="88" customFormat="1" ht="12" customHeight="1">
      <c r="A17" s="85" t="s">
        <v>3350</v>
      </c>
      <c r="B17" s="96">
        <v>3</v>
      </c>
      <c r="C17" s="96">
        <v>0</v>
      </c>
      <c r="D17" s="96">
        <v>0</v>
      </c>
      <c r="E17" s="65">
        <f t="shared" si="0"/>
        <v>3</v>
      </c>
      <c r="F17" s="41"/>
      <c r="G17" s="15"/>
      <c r="H17" s="15"/>
      <c r="I17" s="15"/>
    </row>
    <row r="18" spans="1:9" s="88" customFormat="1" ht="12" customHeight="1">
      <c r="A18" s="85" t="s">
        <v>3351</v>
      </c>
      <c r="B18" s="96">
        <v>8</v>
      </c>
      <c r="C18" s="96">
        <v>0</v>
      </c>
      <c r="D18" s="96">
        <v>0</v>
      </c>
      <c r="E18" s="65">
        <f t="shared" si="0"/>
        <v>8</v>
      </c>
      <c r="F18" s="41"/>
      <c r="G18" s="15"/>
      <c r="H18" s="15"/>
      <c r="I18" s="15"/>
    </row>
    <row r="19" spans="1:9" s="88" customFormat="1" ht="12" customHeight="1">
      <c r="A19" s="85" t="s">
        <v>3352</v>
      </c>
      <c r="B19" s="96">
        <v>36</v>
      </c>
      <c r="C19" s="96">
        <v>0</v>
      </c>
      <c r="D19" s="96">
        <v>0</v>
      </c>
      <c r="E19" s="65">
        <f t="shared" si="0"/>
        <v>36</v>
      </c>
      <c r="F19" s="41"/>
      <c r="G19" s="15"/>
      <c r="H19" s="15"/>
      <c r="I19" s="15"/>
    </row>
    <row r="20" spans="1:9" s="88" customFormat="1" ht="12" customHeight="1">
      <c r="A20" s="85" t="s">
        <v>3353</v>
      </c>
      <c r="B20" s="96">
        <v>18</v>
      </c>
      <c r="C20" s="96">
        <v>0</v>
      </c>
      <c r="D20" s="96">
        <v>0</v>
      </c>
      <c r="E20" s="65">
        <f t="shared" si="0"/>
        <v>18</v>
      </c>
      <c r="F20" s="41"/>
      <c r="G20" s="15"/>
      <c r="H20" s="15"/>
      <c r="I20" s="15"/>
    </row>
    <row r="21" spans="1:9" s="88" customFormat="1" ht="12" customHeight="1">
      <c r="A21" s="85" t="s">
        <v>3633</v>
      </c>
      <c r="B21" s="96">
        <v>1</v>
      </c>
      <c r="C21" s="96">
        <v>0</v>
      </c>
      <c r="D21" s="96">
        <v>0</v>
      </c>
      <c r="E21" s="65">
        <f t="shared" si="0"/>
        <v>1</v>
      </c>
      <c r="F21" s="41"/>
      <c r="G21" s="15"/>
      <c r="H21" s="15"/>
      <c r="I21" s="15"/>
    </row>
    <row r="22" spans="1:9" s="88" customFormat="1" ht="12" customHeight="1">
      <c r="A22" s="85" t="s">
        <v>3354</v>
      </c>
      <c r="B22" s="96">
        <v>17</v>
      </c>
      <c r="C22" s="216">
        <v>0</v>
      </c>
      <c r="D22" s="96">
        <v>0</v>
      </c>
      <c r="E22" s="65">
        <f t="shared" si="0"/>
        <v>17</v>
      </c>
      <c r="F22" s="217"/>
      <c r="G22" s="218"/>
      <c r="H22" s="218"/>
      <c r="I22" s="218"/>
    </row>
    <row r="23" spans="1:9" s="88" customFormat="1" ht="12" customHeight="1">
      <c r="A23" s="85" t="s">
        <v>3355</v>
      </c>
      <c r="B23" s="96">
        <v>4</v>
      </c>
      <c r="C23" s="96">
        <v>0</v>
      </c>
      <c r="D23" s="96">
        <v>0</v>
      </c>
      <c r="E23" s="65">
        <f t="shared" si="0"/>
        <v>4</v>
      </c>
      <c r="F23" s="41"/>
      <c r="G23" s="15"/>
      <c r="H23" s="15"/>
      <c r="I23" s="15"/>
    </row>
    <row r="24" spans="1:9" s="88" customFormat="1" ht="12" customHeight="1">
      <c r="A24" s="85" t="s">
        <v>3357</v>
      </c>
      <c r="B24" s="96">
        <v>3</v>
      </c>
      <c r="C24" s="96">
        <v>0</v>
      </c>
      <c r="D24" s="96">
        <v>0</v>
      </c>
      <c r="E24" s="65">
        <f t="shared" si="0"/>
        <v>3</v>
      </c>
      <c r="F24" s="41"/>
      <c r="G24" s="15"/>
      <c r="H24" s="15"/>
      <c r="I24" s="15"/>
    </row>
    <row r="25" spans="1:9" s="88" customFormat="1" ht="12" customHeight="1">
      <c r="A25" s="85" t="s">
        <v>3358</v>
      </c>
      <c r="B25" s="96">
        <v>1</v>
      </c>
      <c r="C25" s="96">
        <v>0</v>
      </c>
      <c r="D25" s="96">
        <v>0</v>
      </c>
      <c r="E25" s="65">
        <f t="shared" si="0"/>
        <v>1</v>
      </c>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42" activePane="bottomLeft" state="frozen"/>
      <selection pane="bottomLeft" activeCell="F14" sqref="F14"/>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65">
        <f>SUM(B11:B45)</f>
        <v>1371</v>
      </c>
      <c r="C9" s="65">
        <f>SUM(C11:C45)</f>
        <v>11</v>
      </c>
      <c r="D9" s="65">
        <f>SUM(D11:D45)</f>
        <v>2</v>
      </c>
      <c r="E9" s="65">
        <f>SUM(E11:E45)</f>
        <v>1384</v>
      </c>
      <c r="F9" s="10"/>
    </row>
    <row r="10" spans="1:9" s="8" customFormat="1" ht="9" customHeight="1">
      <c r="A10" s="62"/>
      <c r="B10" s="66"/>
      <c r="C10" s="66"/>
      <c r="D10" s="66"/>
      <c r="E10" s="65"/>
    </row>
    <row r="11" spans="1:9" s="88" customFormat="1" ht="12" customHeight="1">
      <c r="A11" s="82" t="s">
        <v>3359</v>
      </c>
      <c r="B11" s="96">
        <v>7</v>
      </c>
      <c r="C11" s="96">
        <v>1</v>
      </c>
      <c r="D11" s="96">
        <v>0</v>
      </c>
      <c r="E11" s="65">
        <f t="shared" ref="E11:E41" si="0">SUM(B11:D11)</f>
        <v>8</v>
      </c>
      <c r="F11" s="40"/>
      <c r="G11" s="11"/>
      <c r="H11" s="11"/>
      <c r="I11" s="11"/>
    </row>
    <row r="12" spans="1:9" s="88" customFormat="1" ht="12" customHeight="1">
      <c r="A12" s="82" t="s">
        <v>3360</v>
      </c>
      <c r="B12" s="96">
        <v>22</v>
      </c>
      <c r="C12" s="96">
        <v>0</v>
      </c>
      <c r="D12" s="96">
        <v>0</v>
      </c>
      <c r="E12" s="65">
        <f t="shared" si="0"/>
        <v>22</v>
      </c>
      <c r="F12" s="41"/>
      <c r="G12" s="11"/>
      <c r="H12" s="11"/>
      <c r="I12" s="11"/>
    </row>
    <row r="13" spans="1:9" s="88" customFormat="1" ht="12" customHeight="1">
      <c r="A13" s="82" t="s">
        <v>3361</v>
      </c>
      <c r="B13" s="96">
        <v>33</v>
      </c>
      <c r="C13" s="96">
        <v>2</v>
      </c>
      <c r="D13" s="96">
        <v>0</v>
      </c>
      <c r="E13" s="65">
        <f t="shared" si="0"/>
        <v>35</v>
      </c>
      <c r="F13" s="41"/>
      <c r="G13" s="11"/>
      <c r="H13" s="11"/>
      <c r="I13" s="11"/>
    </row>
    <row r="14" spans="1:9" s="88" customFormat="1" ht="12" customHeight="1">
      <c r="A14" s="82" t="s">
        <v>3362</v>
      </c>
      <c r="B14" s="96">
        <v>4</v>
      </c>
      <c r="C14" s="96">
        <v>0</v>
      </c>
      <c r="D14" s="96">
        <v>0</v>
      </c>
      <c r="E14" s="65">
        <f t="shared" si="0"/>
        <v>4</v>
      </c>
      <c r="F14" s="41"/>
      <c r="G14" s="11"/>
      <c r="H14" s="11"/>
      <c r="I14" s="11"/>
    </row>
    <row r="15" spans="1:9" s="88" customFormat="1" ht="12" customHeight="1">
      <c r="A15" s="82" t="s">
        <v>3363</v>
      </c>
      <c r="B15" s="96">
        <v>15</v>
      </c>
      <c r="C15" s="96">
        <v>0</v>
      </c>
      <c r="D15" s="96">
        <v>0</v>
      </c>
      <c r="E15" s="65">
        <f t="shared" si="0"/>
        <v>15</v>
      </c>
      <c r="F15" s="41"/>
      <c r="G15" s="11"/>
      <c r="H15" s="11"/>
      <c r="I15" s="11"/>
    </row>
    <row r="16" spans="1:9" s="88" customFormat="1" ht="12" customHeight="1">
      <c r="A16" s="82" t="s">
        <v>3364</v>
      </c>
      <c r="B16" s="96">
        <v>15</v>
      </c>
      <c r="C16" s="96">
        <v>0</v>
      </c>
      <c r="D16" s="96">
        <v>0</v>
      </c>
      <c r="E16" s="65">
        <f t="shared" si="0"/>
        <v>15</v>
      </c>
      <c r="F16" s="41"/>
      <c r="G16" s="11"/>
      <c r="H16" s="11"/>
      <c r="I16" s="11"/>
    </row>
    <row r="17" spans="1:9" s="88" customFormat="1" ht="12" customHeight="1">
      <c r="A17" s="82" t="s">
        <v>3365</v>
      </c>
      <c r="B17" s="96">
        <v>8</v>
      </c>
      <c r="C17" s="96">
        <v>0</v>
      </c>
      <c r="D17" s="96">
        <v>0</v>
      </c>
      <c r="E17" s="65">
        <f t="shared" si="0"/>
        <v>8</v>
      </c>
      <c r="F17" s="40"/>
      <c r="G17" s="11"/>
      <c r="H17" s="11"/>
      <c r="I17" s="11"/>
    </row>
    <row r="18" spans="1:9" s="88" customFormat="1" ht="12" customHeight="1">
      <c r="A18" s="82" t="s">
        <v>3366</v>
      </c>
      <c r="B18" s="96">
        <v>146</v>
      </c>
      <c r="C18" s="96">
        <v>1</v>
      </c>
      <c r="D18" s="96">
        <v>0</v>
      </c>
      <c r="E18" s="65">
        <f t="shared" si="0"/>
        <v>147</v>
      </c>
      <c r="F18" s="41"/>
      <c r="G18" s="11"/>
      <c r="H18" s="11"/>
      <c r="I18" s="11"/>
    </row>
    <row r="19" spans="1:9" s="88" customFormat="1" ht="12" customHeight="1">
      <c r="A19" s="82" t="s">
        <v>3367</v>
      </c>
      <c r="B19" s="96">
        <v>75</v>
      </c>
      <c r="C19" s="96">
        <v>0</v>
      </c>
      <c r="D19" s="96">
        <v>0</v>
      </c>
      <c r="E19" s="65">
        <f t="shared" si="0"/>
        <v>75</v>
      </c>
      <c r="F19" s="41"/>
      <c r="G19" s="11"/>
      <c r="H19" s="11"/>
      <c r="I19" s="11"/>
    </row>
    <row r="20" spans="1:9" s="88" customFormat="1" ht="12" customHeight="1">
      <c r="A20" s="82" t="s">
        <v>3368</v>
      </c>
      <c r="B20" s="96">
        <v>56</v>
      </c>
      <c r="C20" s="96">
        <v>0</v>
      </c>
      <c r="D20" s="96">
        <v>0</v>
      </c>
      <c r="E20" s="65">
        <f t="shared" si="0"/>
        <v>56</v>
      </c>
      <c r="F20" s="41"/>
      <c r="G20" s="11"/>
      <c r="H20" s="11"/>
      <c r="I20" s="11"/>
    </row>
    <row r="21" spans="1:9" s="88" customFormat="1" ht="12" customHeight="1">
      <c r="A21" s="82" t="s">
        <v>3369</v>
      </c>
      <c r="B21" s="96">
        <v>4</v>
      </c>
      <c r="C21" s="96">
        <v>0</v>
      </c>
      <c r="D21" s="96">
        <v>2</v>
      </c>
      <c r="E21" s="65">
        <f t="shared" si="0"/>
        <v>6</v>
      </c>
      <c r="F21" s="41"/>
      <c r="G21" s="11"/>
      <c r="H21" s="11"/>
      <c r="I21" s="11"/>
    </row>
    <row r="22" spans="1:9" s="88" customFormat="1" ht="12" customHeight="1">
      <c r="A22" s="81" t="s">
        <v>3621</v>
      </c>
      <c r="B22" s="96">
        <v>1</v>
      </c>
      <c r="C22" s="96">
        <v>0</v>
      </c>
      <c r="D22" s="96">
        <v>0</v>
      </c>
      <c r="E22" s="65">
        <f t="shared" si="0"/>
        <v>1</v>
      </c>
      <c r="F22" s="41"/>
      <c r="G22" s="11"/>
      <c r="H22" s="11"/>
      <c r="I22" s="11"/>
    </row>
    <row r="23" spans="1:9" s="88" customFormat="1" ht="12" customHeight="1">
      <c r="A23" s="82" t="s">
        <v>3622</v>
      </c>
      <c r="B23" s="96">
        <v>2</v>
      </c>
      <c r="C23" s="96">
        <v>0</v>
      </c>
      <c r="D23" s="96">
        <v>0</v>
      </c>
      <c r="E23" s="65">
        <f t="shared" si="0"/>
        <v>2</v>
      </c>
      <c r="F23" s="41"/>
      <c r="G23" s="11"/>
      <c r="H23" s="11"/>
      <c r="I23" s="11"/>
    </row>
    <row r="24" spans="1:9" s="88" customFormat="1" ht="12" customHeight="1">
      <c r="A24" s="82" t="s">
        <v>3370</v>
      </c>
      <c r="B24" s="96">
        <v>6</v>
      </c>
      <c r="C24" s="96">
        <v>0</v>
      </c>
      <c r="D24" s="96">
        <v>0</v>
      </c>
      <c r="E24" s="65">
        <f t="shared" si="0"/>
        <v>6</v>
      </c>
      <c r="F24" s="41"/>
      <c r="G24" s="11"/>
      <c r="H24" s="11"/>
      <c r="I24" s="11"/>
    </row>
    <row r="25" spans="1:9" s="88" customFormat="1" ht="12" customHeight="1">
      <c r="A25" s="82" t="s">
        <v>3371</v>
      </c>
      <c r="B25" s="96">
        <v>94</v>
      </c>
      <c r="C25" s="96">
        <v>0</v>
      </c>
      <c r="D25" s="96">
        <v>0</v>
      </c>
      <c r="E25" s="65">
        <f t="shared" si="0"/>
        <v>94</v>
      </c>
      <c r="F25" s="41"/>
      <c r="G25" s="11"/>
      <c r="H25" s="11"/>
      <c r="I25" s="11"/>
    </row>
    <row r="26" spans="1:9" s="15" customFormat="1" ht="12" customHeight="1">
      <c r="A26" s="82" t="s">
        <v>3372</v>
      </c>
      <c r="B26" s="96">
        <v>74</v>
      </c>
      <c r="C26" s="96">
        <v>0</v>
      </c>
      <c r="D26" s="96">
        <v>0</v>
      </c>
      <c r="E26" s="65">
        <f t="shared" si="0"/>
        <v>74</v>
      </c>
      <c r="F26" s="40"/>
      <c r="G26" s="11"/>
      <c r="H26" s="11"/>
      <c r="I26" s="11"/>
    </row>
    <row r="27" spans="1:9" s="15" customFormat="1" ht="12" customHeight="1">
      <c r="A27" s="82" t="s">
        <v>3373</v>
      </c>
      <c r="B27" s="96">
        <v>87</v>
      </c>
      <c r="C27" s="96">
        <v>1</v>
      </c>
      <c r="D27" s="96">
        <v>0</v>
      </c>
      <c r="E27" s="65">
        <f t="shared" si="0"/>
        <v>88</v>
      </c>
      <c r="F27" s="41"/>
      <c r="G27" s="11"/>
      <c r="H27" s="11"/>
      <c r="I27" s="11"/>
    </row>
    <row r="28" spans="1:9" s="15" customFormat="1" ht="12" customHeight="1">
      <c r="A28" s="82" t="s">
        <v>3374</v>
      </c>
      <c r="B28" s="96">
        <v>174</v>
      </c>
      <c r="C28" s="96">
        <v>3</v>
      </c>
      <c r="D28" s="96">
        <v>0</v>
      </c>
      <c r="E28" s="65">
        <f t="shared" si="0"/>
        <v>177</v>
      </c>
      <c r="F28" s="41"/>
      <c r="G28" s="11"/>
      <c r="H28" s="11"/>
      <c r="I28" s="11"/>
    </row>
    <row r="29" spans="1:9" s="15" customFormat="1" ht="12" customHeight="1">
      <c r="A29" s="82" t="s">
        <v>3375</v>
      </c>
      <c r="B29" s="96">
        <v>76</v>
      </c>
      <c r="C29" s="96">
        <v>0</v>
      </c>
      <c r="D29" s="96">
        <v>0</v>
      </c>
      <c r="E29" s="65">
        <f t="shared" si="0"/>
        <v>76</v>
      </c>
      <c r="F29" s="41"/>
      <c r="G29" s="11"/>
      <c r="H29" s="11"/>
      <c r="I29" s="11"/>
    </row>
    <row r="30" spans="1:9" s="15" customFormat="1" ht="12" customHeight="1">
      <c r="A30" s="82" t="s">
        <v>3623</v>
      </c>
      <c r="B30" s="96">
        <v>5</v>
      </c>
      <c r="C30" s="96">
        <v>0</v>
      </c>
      <c r="D30" s="96">
        <v>0</v>
      </c>
      <c r="E30" s="65">
        <f t="shared" si="0"/>
        <v>5</v>
      </c>
      <c r="F30" s="41"/>
      <c r="G30" s="11"/>
      <c r="H30" s="11"/>
      <c r="I30" s="11"/>
    </row>
    <row r="31" spans="1:9" s="15" customFormat="1" ht="12" customHeight="1">
      <c r="A31" s="82" t="s">
        <v>3376</v>
      </c>
      <c r="B31" s="96">
        <v>11</v>
      </c>
      <c r="C31" s="96">
        <v>0</v>
      </c>
      <c r="D31" s="96">
        <v>0</v>
      </c>
      <c r="E31" s="65">
        <f t="shared" si="0"/>
        <v>11</v>
      </c>
      <c r="F31" s="41"/>
      <c r="G31" s="11"/>
      <c r="H31" s="11"/>
      <c r="I31" s="11"/>
    </row>
    <row r="32" spans="1:9" s="15" customFormat="1" ht="12" customHeight="1">
      <c r="A32" s="82" t="s">
        <v>3377</v>
      </c>
      <c r="B32" s="96">
        <v>6</v>
      </c>
      <c r="C32" s="96">
        <v>0</v>
      </c>
      <c r="D32" s="96">
        <v>0</v>
      </c>
      <c r="E32" s="65">
        <f t="shared" si="0"/>
        <v>6</v>
      </c>
      <c r="F32" s="41"/>
      <c r="G32" s="11"/>
      <c r="H32" s="11"/>
      <c r="I32" s="11"/>
    </row>
    <row r="33" spans="1:9" s="15" customFormat="1" ht="12" customHeight="1">
      <c r="A33" s="82" t="s">
        <v>3378</v>
      </c>
      <c r="B33" s="96">
        <v>181</v>
      </c>
      <c r="C33" s="96">
        <v>0</v>
      </c>
      <c r="D33" s="96">
        <v>0</v>
      </c>
      <c r="E33" s="65">
        <f t="shared" si="0"/>
        <v>181</v>
      </c>
      <c r="F33" s="41"/>
      <c r="G33" s="11"/>
      <c r="H33" s="11"/>
      <c r="I33" s="11"/>
    </row>
    <row r="34" spans="1:9" s="15" customFormat="1" ht="12" customHeight="1">
      <c r="A34" s="82" t="s">
        <v>3379</v>
      </c>
      <c r="B34" s="96">
        <v>81</v>
      </c>
      <c r="C34" s="96">
        <v>0</v>
      </c>
      <c r="D34" s="96">
        <v>0</v>
      </c>
      <c r="E34" s="65">
        <f t="shared" si="0"/>
        <v>81</v>
      </c>
      <c r="F34" s="41"/>
      <c r="G34" s="11"/>
      <c r="H34" s="11"/>
      <c r="I34" s="11"/>
    </row>
    <row r="35" spans="1:9" s="15" customFormat="1" ht="12" customHeight="1">
      <c r="A35" s="82" t="s">
        <v>3380</v>
      </c>
      <c r="B35" s="96">
        <v>71</v>
      </c>
      <c r="C35" s="96">
        <v>0</v>
      </c>
      <c r="D35" s="96">
        <v>0</v>
      </c>
      <c r="E35" s="65">
        <f t="shared" si="0"/>
        <v>71</v>
      </c>
      <c r="F35" s="40"/>
      <c r="G35" s="11"/>
      <c r="H35" s="11"/>
      <c r="I35" s="11"/>
    </row>
    <row r="36" spans="1:9" s="15" customFormat="1" ht="12" customHeight="1">
      <c r="A36" s="82" t="s">
        <v>3381</v>
      </c>
      <c r="B36" s="96">
        <v>6</v>
      </c>
      <c r="C36" s="96">
        <v>0</v>
      </c>
      <c r="D36" s="96">
        <v>0</v>
      </c>
      <c r="E36" s="65">
        <f t="shared" si="0"/>
        <v>6</v>
      </c>
      <c r="F36" s="41"/>
      <c r="G36" s="11"/>
      <c r="H36" s="11"/>
      <c r="I36" s="11"/>
    </row>
    <row r="37" spans="1:9" s="15" customFormat="1" ht="12" customHeight="1">
      <c r="A37" s="82" t="s">
        <v>3382</v>
      </c>
      <c r="B37" s="96">
        <v>9</v>
      </c>
      <c r="C37" s="96">
        <v>1</v>
      </c>
      <c r="D37" s="96">
        <v>0</v>
      </c>
      <c r="E37" s="65">
        <f t="shared" si="0"/>
        <v>10</v>
      </c>
      <c r="F37" s="41"/>
      <c r="G37" s="11"/>
      <c r="H37" s="11"/>
      <c r="I37" s="11"/>
    </row>
    <row r="38" spans="1:9" s="15" customFormat="1" ht="12" customHeight="1">
      <c r="A38" s="81" t="s">
        <v>3383</v>
      </c>
      <c r="B38" s="96">
        <v>20</v>
      </c>
      <c r="C38" s="96">
        <v>0</v>
      </c>
      <c r="D38" s="96">
        <v>0</v>
      </c>
      <c r="E38" s="65">
        <f t="shared" si="0"/>
        <v>20</v>
      </c>
      <c r="F38" s="41"/>
      <c r="G38" s="11"/>
      <c r="H38" s="11"/>
      <c r="I38" s="11"/>
    </row>
    <row r="39" spans="1:9" s="15" customFormat="1" ht="12" customHeight="1">
      <c r="A39" s="82" t="s">
        <v>3544</v>
      </c>
      <c r="B39" s="96">
        <v>50</v>
      </c>
      <c r="C39" s="96">
        <v>0</v>
      </c>
      <c r="D39" s="96">
        <v>0</v>
      </c>
      <c r="E39" s="65">
        <f t="shared" si="0"/>
        <v>50</v>
      </c>
      <c r="F39" s="41"/>
      <c r="G39" s="11"/>
      <c r="H39" s="11"/>
      <c r="I39" s="11"/>
    </row>
    <row r="40" spans="1:9" s="15" customFormat="1" ht="12" customHeight="1">
      <c r="A40" s="82" t="s">
        <v>3384</v>
      </c>
      <c r="B40" s="96">
        <v>30</v>
      </c>
      <c r="C40" s="96">
        <v>2</v>
      </c>
      <c r="D40" s="96">
        <v>0</v>
      </c>
      <c r="E40" s="65">
        <f t="shared" si="0"/>
        <v>32</v>
      </c>
      <c r="F40" s="41"/>
      <c r="G40" s="11"/>
      <c r="H40" s="11"/>
      <c r="I40" s="11"/>
    </row>
    <row r="41" spans="1:9" s="15" customFormat="1" ht="12" customHeight="1">
      <c r="A41" s="82" t="s">
        <v>3499</v>
      </c>
      <c r="B41" s="96">
        <v>2</v>
      </c>
      <c r="C41" s="96">
        <v>0</v>
      </c>
      <c r="D41" s="96">
        <v>0</v>
      </c>
      <c r="E41" s="65">
        <f t="shared" si="0"/>
        <v>2</v>
      </c>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24" activePane="bottomLeft" state="frozen"/>
      <selection pane="bottomLeft" activeCell="A11" sqref="A11:C33"/>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65">
        <f>SUM(B11:B38)</f>
        <v>146</v>
      </c>
      <c r="C9" s="65">
        <f>SUM(C11:C38)</f>
        <v>0</v>
      </c>
      <c r="D9" s="65">
        <f>SUM(D11:D38)</f>
        <v>0</v>
      </c>
      <c r="E9" s="65">
        <f>SUM(E11:E38)</f>
        <v>146</v>
      </c>
      <c r="F9" s="10"/>
    </row>
    <row r="10" spans="1:9" s="8" customFormat="1" ht="9" customHeight="1">
      <c r="A10" s="62"/>
      <c r="B10" s="66"/>
      <c r="C10" s="66"/>
      <c r="D10" s="66"/>
      <c r="E10" s="65"/>
    </row>
    <row r="11" spans="1:9" s="88" customFormat="1" ht="12" customHeight="1">
      <c r="A11" s="82" t="s">
        <v>3359</v>
      </c>
      <c r="B11" s="96">
        <v>2</v>
      </c>
      <c r="C11" s="96">
        <v>0</v>
      </c>
      <c r="D11" s="96">
        <v>0</v>
      </c>
      <c r="E11" s="65">
        <f t="shared" ref="E11:E33" si="0">SUM(B11:D11)</f>
        <v>2</v>
      </c>
      <c r="F11" s="40"/>
      <c r="G11" s="11"/>
      <c r="H11" s="11"/>
      <c r="I11" s="11"/>
    </row>
    <row r="12" spans="1:9" s="88" customFormat="1" ht="12" customHeight="1">
      <c r="A12" s="82" t="s">
        <v>3360</v>
      </c>
      <c r="B12" s="96">
        <v>2</v>
      </c>
      <c r="C12" s="96">
        <v>0</v>
      </c>
      <c r="D12" s="96">
        <v>0</v>
      </c>
      <c r="E12" s="65">
        <f t="shared" si="0"/>
        <v>2</v>
      </c>
      <c r="F12" s="40"/>
      <c r="G12" s="11"/>
      <c r="H12" s="11"/>
      <c r="I12" s="11"/>
    </row>
    <row r="13" spans="1:9" s="88" customFormat="1" ht="12" customHeight="1">
      <c r="A13" s="82" t="s">
        <v>3362</v>
      </c>
      <c r="B13" s="96">
        <v>2</v>
      </c>
      <c r="C13" s="96">
        <v>0</v>
      </c>
      <c r="D13" s="96">
        <v>0</v>
      </c>
      <c r="E13" s="65">
        <f t="shared" si="0"/>
        <v>2</v>
      </c>
      <c r="F13" s="40"/>
      <c r="G13" s="11"/>
      <c r="H13" s="11"/>
      <c r="I13" s="11"/>
    </row>
    <row r="14" spans="1:9" s="88" customFormat="1" ht="12" customHeight="1">
      <c r="A14" s="82" t="s">
        <v>3364</v>
      </c>
      <c r="B14" s="96">
        <v>31</v>
      </c>
      <c r="C14" s="96">
        <v>0</v>
      </c>
      <c r="D14" s="96">
        <v>0</v>
      </c>
      <c r="E14" s="65">
        <f t="shared" si="0"/>
        <v>31</v>
      </c>
      <c r="F14" s="40"/>
      <c r="G14" s="11"/>
      <c r="H14" s="11"/>
      <c r="I14" s="11"/>
    </row>
    <row r="15" spans="1:9" s="88" customFormat="1" ht="12" customHeight="1">
      <c r="A15" s="82" t="s">
        <v>3365</v>
      </c>
      <c r="B15" s="96">
        <v>12</v>
      </c>
      <c r="C15" s="96">
        <v>0</v>
      </c>
      <c r="D15" s="96">
        <v>0</v>
      </c>
      <c r="E15" s="65">
        <f t="shared" si="0"/>
        <v>12</v>
      </c>
      <c r="F15" s="40"/>
      <c r="G15" s="11"/>
      <c r="H15" s="11"/>
      <c r="I15" s="11"/>
    </row>
    <row r="16" spans="1:9" s="88" customFormat="1" ht="12" customHeight="1">
      <c r="A16" s="82" t="s">
        <v>3366</v>
      </c>
      <c r="B16" s="96">
        <v>14</v>
      </c>
      <c r="C16" s="96">
        <v>0</v>
      </c>
      <c r="D16" s="96">
        <v>0</v>
      </c>
      <c r="E16" s="65">
        <f t="shared" si="0"/>
        <v>14</v>
      </c>
      <c r="F16" s="40"/>
      <c r="G16" s="11"/>
      <c r="H16" s="11"/>
      <c r="I16" s="11"/>
    </row>
    <row r="17" spans="1:9" s="88" customFormat="1" ht="12" customHeight="1">
      <c r="A17" s="82" t="s">
        <v>3367</v>
      </c>
      <c r="B17" s="96">
        <v>6</v>
      </c>
      <c r="C17" s="96">
        <v>0</v>
      </c>
      <c r="D17" s="96">
        <v>0</v>
      </c>
      <c r="E17" s="65">
        <f t="shared" si="0"/>
        <v>6</v>
      </c>
      <c r="F17" s="40"/>
      <c r="G17" s="11"/>
      <c r="H17" s="11"/>
      <c r="I17" s="11"/>
    </row>
    <row r="18" spans="1:9" s="88" customFormat="1" ht="12" customHeight="1">
      <c r="A18" s="82" t="s">
        <v>3368</v>
      </c>
      <c r="B18" s="96">
        <v>3</v>
      </c>
      <c r="C18" s="96">
        <v>0</v>
      </c>
      <c r="D18" s="96">
        <v>0</v>
      </c>
      <c r="E18" s="65">
        <f t="shared" si="0"/>
        <v>3</v>
      </c>
      <c r="F18" s="40"/>
      <c r="G18" s="11"/>
      <c r="H18" s="11"/>
      <c r="I18" s="11"/>
    </row>
    <row r="19" spans="1:9" s="88" customFormat="1" ht="12" customHeight="1">
      <c r="A19" s="82" t="s">
        <v>3621</v>
      </c>
      <c r="B19" s="96">
        <v>1</v>
      </c>
      <c r="C19" s="96">
        <v>0</v>
      </c>
      <c r="D19" s="96">
        <v>0</v>
      </c>
      <c r="E19" s="65">
        <f t="shared" si="0"/>
        <v>1</v>
      </c>
      <c r="F19" s="40"/>
      <c r="G19" s="11"/>
      <c r="H19" s="11"/>
      <c r="I19" s="11"/>
    </row>
    <row r="20" spans="1:9" s="88" customFormat="1" ht="12" customHeight="1">
      <c r="A20" s="82" t="s">
        <v>3370</v>
      </c>
      <c r="B20" s="96">
        <v>1</v>
      </c>
      <c r="C20" s="96">
        <v>0</v>
      </c>
      <c r="D20" s="96">
        <v>0</v>
      </c>
      <c r="E20" s="65">
        <f t="shared" si="0"/>
        <v>1</v>
      </c>
      <c r="F20" s="40"/>
      <c r="G20" s="11"/>
      <c r="H20" s="11"/>
      <c r="I20" s="11"/>
    </row>
    <row r="21" spans="1:9" s="88" customFormat="1" ht="12" customHeight="1">
      <c r="A21" s="82" t="s">
        <v>3371</v>
      </c>
      <c r="B21" s="96">
        <v>4</v>
      </c>
      <c r="C21" s="96">
        <v>0</v>
      </c>
      <c r="D21" s="96">
        <v>0</v>
      </c>
      <c r="E21" s="65">
        <f t="shared" si="0"/>
        <v>4</v>
      </c>
      <c r="F21" s="40"/>
      <c r="G21" s="11"/>
      <c r="H21" s="11"/>
      <c r="I21" s="11"/>
    </row>
    <row r="22" spans="1:9" s="88" customFormat="1" ht="12" customHeight="1">
      <c r="A22" s="82" t="s">
        <v>3372</v>
      </c>
      <c r="B22" s="96">
        <v>8</v>
      </c>
      <c r="C22" s="96">
        <v>0</v>
      </c>
      <c r="D22" s="96">
        <v>0</v>
      </c>
      <c r="E22" s="65">
        <f t="shared" si="0"/>
        <v>8</v>
      </c>
      <c r="F22" s="40"/>
      <c r="G22" s="11"/>
      <c r="H22" s="11"/>
      <c r="I22" s="11"/>
    </row>
    <row r="23" spans="1:9" s="88" customFormat="1" ht="12" customHeight="1">
      <c r="A23" s="82" t="s">
        <v>3373</v>
      </c>
      <c r="B23" s="96">
        <v>4</v>
      </c>
      <c r="C23" s="96">
        <v>0</v>
      </c>
      <c r="D23" s="96">
        <v>0</v>
      </c>
      <c r="E23" s="65">
        <f t="shared" si="0"/>
        <v>4</v>
      </c>
      <c r="F23" s="40"/>
      <c r="G23" s="11"/>
      <c r="H23" s="11"/>
      <c r="I23" s="11"/>
    </row>
    <row r="24" spans="1:9" s="88" customFormat="1" ht="12" customHeight="1">
      <c r="A24" s="82" t="s">
        <v>3374</v>
      </c>
      <c r="B24" s="96">
        <v>4</v>
      </c>
      <c r="C24" s="96">
        <v>0</v>
      </c>
      <c r="D24" s="96">
        <v>0</v>
      </c>
      <c r="E24" s="65">
        <f t="shared" si="0"/>
        <v>4</v>
      </c>
      <c r="F24" s="40"/>
      <c r="G24" s="11"/>
      <c r="H24" s="11"/>
      <c r="I24" s="11"/>
    </row>
    <row r="25" spans="1:9" s="88" customFormat="1" ht="12" customHeight="1">
      <c r="A25" s="82" t="s">
        <v>3375</v>
      </c>
      <c r="B25" s="96">
        <v>7</v>
      </c>
      <c r="C25" s="96">
        <v>0</v>
      </c>
      <c r="D25" s="96">
        <v>0</v>
      </c>
      <c r="E25" s="65">
        <f t="shared" si="0"/>
        <v>7</v>
      </c>
      <c r="F25" s="40"/>
      <c r="G25" s="11"/>
      <c r="H25" s="11"/>
      <c r="I25" s="11"/>
    </row>
    <row r="26" spans="1:9" s="88" customFormat="1" ht="12" customHeight="1">
      <c r="A26" s="82" t="s">
        <v>3376</v>
      </c>
      <c r="B26" s="96">
        <v>3</v>
      </c>
      <c r="C26" s="96">
        <v>0</v>
      </c>
      <c r="D26" s="96">
        <v>0</v>
      </c>
      <c r="E26" s="65">
        <f t="shared" si="0"/>
        <v>3</v>
      </c>
      <c r="F26" s="40"/>
      <c r="G26" s="11"/>
      <c r="H26" s="11"/>
      <c r="I26" s="11"/>
    </row>
    <row r="27" spans="1:9" s="88" customFormat="1" ht="12" customHeight="1">
      <c r="A27" s="82" t="s">
        <v>3377</v>
      </c>
      <c r="B27" s="96">
        <v>1</v>
      </c>
      <c r="C27" s="96">
        <v>0</v>
      </c>
      <c r="D27" s="96">
        <v>0</v>
      </c>
      <c r="E27" s="65">
        <f t="shared" si="0"/>
        <v>1</v>
      </c>
      <c r="F27" s="40"/>
      <c r="G27" s="11"/>
      <c r="H27" s="11"/>
      <c r="I27" s="11"/>
    </row>
    <row r="28" spans="1:9" s="88" customFormat="1" ht="12" customHeight="1">
      <c r="A28" s="82" t="s">
        <v>3378</v>
      </c>
      <c r="B28" s="96">
        <v>13</v>
      </c>
      <c r="C28" s="96">
        <v>0</v>
      </c>
      <c r="D28" s="96">
        <v>0</v>
      </c>
      <c r="E28" s="65">
        <f t="shared" si="0"/>
        <v>13</v>
      </c>
      <c r="F28" s="40"/>
      <c r="G28" s="11"/>
      <c r="H28" s="11"/>
      <c r="I28" s="11"/>
    </row>
    <row r="29" spans="1:9" s="88" customFormat="1" ht="12" customHeight="1">
      <c r="A29" s="82" t="s">
        <v>3379</v>
      </c>
      <c r="B29" s="96">
        <v>10</v>
      </c>
      <c r="C29" s="96">
        <v>0</v>
      </c>
      <c r="D29" s="96">
        <v>0</v>
      </c>
      <c r="E29" s="65">
        <f t="shared" si="0"/>
        <v>10</v>
      </c>
      <c r="F29" s="40"/>
      <c r="G29" s="11"/>
      <c r="H29" s="11"/>
      <c r="I29" s="11"/>
    </row>
    <row r="30" spans="1:9" s="88" customFormat="1" ht="12" customHeight="1">
      <c r="A30" s="82" t="s">
        <v>3381</v>
      </c>
      <c r="B30" s="96">
        <v>1</v>
      </c>
      <c r="C30" s="96">
        <v>0</v>
      </c>
      <c r="D30" s="96">
        <v>0</v>
      </c>
      <c r="E30" s="65">
        <f t="shared" si="0"/>
        <v>1</v>
      </c>
      <c r="F30" s="40"/>
      <c r="G30" s="11"/>
      <c r="H30" s="11"/>
      <c r="I30" s="11"/>
    </row>
    <row r="31" spans="1:9" s="88" customFormat="1" ht="12" customHeight="1">
      <c r="A31" s="82" t="s">
        <v>3382</v>
      </c>
      <c r="B31" s="96">
        <v>1</v>
      </c>
      <c r="C31" s="96">
        <v>0</v>
      </c>
      <c r="D31" s="96">
        <v>0</v>
      </c>
      <c r="E31" s="65">
        <f t="shared" si="0"/>
        <v>1</v>
      </c>
      <c r="F31" s="40"/>
      <c r="G31" s="11"/>
      <c r="H31" s="11"/>
      <c r="I31" s="11"/>
    </row>
    <row r="32" spans="1:9" s="88" customFormat="1" ht="12" customHeight="1">
      <c r="A32" s="82" t="s">
        <v>3383</v>
      </c>
      <c r="B32" s="96">
        <v>1</v>
      </c>
      <c r="C32" s="96">
        <v>0</v>
      </c>
      <c r="D32" s="96">
        <v>0</v>
      </c>
      <c r="E32" s="65">
        <f t="shared" si="0"/>
        <v>1</v>
      </c>
      <c r="F32" s="40"/>
      <c r="G32" s="11"/>
      <c r="H32" s="11"/>
      <c r="I32" s="11"/>
    </row>
    <row r="33" spans="1:9" s="88" customFormat="1" ht="12" customHeight="1">
      <c r="A33" s="82" t="s">
        <v>3384</v>
      </c>
      <c r="B33" s="96">
        <v>15</v>
      </c>
      <c r="C33" s="96">
        <v>0</v>
      </c>
      <c r="D33" s="96">
        <v>0</v>
      </c>
      <c r="E33" s="65">
        <f t="shared" si="0"/>
        <v>15</v>
      </c>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24" sqref="A24:C32"/>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3" t="s">
        <v>33</v>
      </c>
      <c r="B1" s="346"/>
      <c r="C1" s="346"/>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65">
        <f>SUM(B11:B41)</f>
        <v>1371</v>
      </c>
      <c r="C9" s="65">
        <f>SUM(C11:C41)</f>
        <v>11</v>
      </c>
      <c r="D9" s="65">
        <f>SUM(D11:D41)</f>
        <v>2</v>
      </c>
      <c r="E9" s="65">
        <f>SUM(B9:D9)</f>
        <v>1384</v>
      </c>
      <c r="F9" s="10"/>
    </row>
    <row r="10" spans="1:9" s="8" customFormat="1" ht="9" customHeight="1">
      <c r="A10" s="62"/>
      <c r="B10" s="66"/>
      <c r="C10" s="66"/>
      <c r="D10" s="66"/>
      <c r="E10" s="65"/>
    </row>
    <row r="11" spans="1:9" s="88" customFormat="1" ht="12" customHeight="1">
      <c r="A11" s="82" t="s">
        <v>3385</v>
      </c>
      <c r="B11" s="96">
        <v>808</v>
      </c>
      <c r="C11" s="96">
        <v>8</v>
      </c>
      <c r="D11" s="96">
        <v>2</v>
      </c>
      <c r="E11" s="65">
        <f t="shared" ref="E11:E16" si="0">SUM(B11:D11)</f>
        <v>818</v>
      </c>
      <c r="F11" s="40"/>
      <c r="G11" s="11"/>
      <c r="H11" s="11"/>
      <c r="I11" s="11"/>
    </row>
    <row r="12" spans="1:9" s="88" customFormat="1" ht="12" customHeight="1">
      <c r="A12" s="82" t="s">
        <v>3386</v>
      </c>
      <c r="B12" s="96">
        <v>62</v>
      </c>
      <c r="C12" s="96">
        <v>1</v>
      </c>
      <c r="D12" s="96">
        <v>0</v>
      </c>
      <c r="E12" s="65">
        <f t="shared" si="0"/>
        <v>63</v>
      </c>
      <c r="F12" s="41"/>
      <c r="G12" s="11"/>
      <c r="H12" s="11"/>
      <c r="I12" s="11"/>
    </row>
    <row r="13" spans="1:9" s="88" customFormat="1" ht="12" customHeight="1">
      <c r="A13" s="82" t="s">
        <v>3387</v>
      </c>
      <c r="B13" s="96">
        <v>337</v>
      </c>
      <c r="C13" s="96">
        <v>1</v>
      </c>
      <c r="D13" s="96">
        <v>0</v>
      </c>
      <c r="E13" s="65">
        <f t="shared" si="0"/>
        <v>338</v>
      </c>
      <c r="F13" s="41"/>
      <c r="G13" s="11"/>
      <c r="H13" s="11"/>
      <c r="I13" s="11"/>
    </row>
    <row r="14" spans="1:9" s="88" customFormat="1" ht="12" customHeight="1">
      <c r="A14" s="82" t="s">
        <v>3388</v>
      </c>
      <c r="B14" s="96">
        <v>50</v>
      </c>
      <c r="C14" s="96">
        <v>0</v>
      </c>
      <c r="D14" s="96">
        <v>0</v>
      </c>
      <c r="E14" s="65">
        <f t="shared" si="0"/>
        <v>50</v>
      </c>
      <c r="F14" s="41"/>
      <c r="G14" s="11"/>
      <c r="H14" s="11"/>
      <c r="I14" s="11"/>
    </row>
    <row r="15" spans="1:9" s="88" customFormat="1" ht="12" customHeight="1">
      <c r="A15" s="82" t="s">
        <v>3481</v>
      </c>
      <c r="B15" s="96">
        <v>26</v>
      </c>
      <c r="C15" s="96">
        <v>0</v>
      </c>
      <c r="D15" s="96">
        <v>0</v>
      </c>
      <c r="E15" s="65">
        <f t="shared" si="0"/>
        <v>26</v>
      </c>
      <c r="F15" s="41"/>
      <c r="G15" s="11"/>
      <c r="H15" s="11"/>
      <c r="I15" s="11"/>
    </row>
    <row r="16" spans="1:9" s="88" customFormat="1" ht="12" customHeight="1">
      <c r="A16" s="82" t="s">
        <v>3482</v>
      </c>
      <c r="B16" s="96">
        <v>88</v>
      </c>
      <c r="C16" s="96">
        <v>1</v>
      </c>
      <c r="D16" s="96">
        <v>0</v>
      </c>
      <c r="E16" s="65">
        <f t="shared" si="0"/>
        <v>89</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4"/>
      <c r="B24" s="96"/>
      <c r="C24" s="96"/>
      <c r="D24" s="96"/>
      <c r="E24" s="95"/>
      <c r="F24" s="40"/>
      <c r="G24" s="11"/>
      <c r="H24" s="11"/>
      <c r="I24" s="11"/>
    </row>
    <row r="25" spans="1:9" s="15" customFormat="1" ht="12" customHeight="1">
      <c r="A25" s="234"/>
      <c r="B25" s="96"/>
      <c r="C25" s="96"/>
      <c r="D25" s="96"/>
      <c r="E25" s="95"/>
      <c r="F25" s="41"/>
      <c r="G25" s="11"/>
      <c r="H25" s="11"/>
      <c r="I25" s="11"/>
    </row>
    <row r="26" spans="1:9" s="15" customFormat="1" ht="12" customHeight="1">
      <c r="A26" s="234"/>
      <c r="B26" s="96"/>
      <c r="C26" s="96"/>
      <c r="D26" s="96"/>
      <c r="E26" s="95"/>
      <c r="F26" s="41"/>
      <c r="G26" s="11"/>
      <c r="H26" s="11"/>
      <c r="I26" s="11"/>
    </row>
    <row r="27" spans="1:9" s="15" customFormat="1" ht="12" customHeight="1">
      <c r="A27" s="234"/>
      <c r="B27" s="96"/>
      <c r="C27" s="96"/>
      <c r="D27" s="96"/>
      <c r="E27" s="95"/>
      <c r="F27" s="41"/>
      <c r="G27" s="11"/>
      <c r="H27" s="11"/>
      <c r="I27" s="11"/>
    </row>
    <row r="28" spans="1:9" s="15" customFormat="1" ht="12" customHeight="1">
      <c r="A28" s="234"/>
      <c r="B28" s="96"/>
      <c r="C28" s="96"/>
      <c r="D28" s="96"/>
      <c r="E28" s="95"/>
      <c r="F28" s="41"/>
      <c r="G28" s="11"/>
      <c r="H28" s="11"/>
      <c r="I28" s="11"/>
    </row>
    <row r="29" spans="1:9" s="15" customFormat="1" ht="12" customHeight="1">
      <c r="A29" s="234"/>
      <c r="B29" s="96"/>
      <c r="C29" s="96"/>
      <c r="D29" s="96"/>
      <c r="E29" s="96"/>
      <c r="F29" s="41"/>
      <c r="G29" s="11"/>
      <c r="H29" s="11"/>
      <c r="I29" s="11"/>
    </row>
    <row r="30" spans="1:9" s="15" customFormat="1" ht="12" customHeight="1">
      <c r="A30" s="235"/>
      <c r="B30" s="96"/>
      <c r="C30" s="96"/>
      <c r="D30" s="96"/>
      <c r="E30" s="94"/>
      <c r="F30" s="41"/>
      <c r="G30" s="11"/>
      <c r="H30" s="11"/>
      <c r="I30" s="11"/>
    </row>
    <row r="31" spans="1:9" s="15" customFormat="1" ht="12" customHeight="1">
      <c r="A31" s="236"/>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3"/>
      <c r="B43" s="364"/>
      <c r="C43" s="364"/>
      <c r="D43" s="364"/>
      <c r="E43" s="364"/>
    </row>
    <row r="44" spans="1:9" s="15" customFormat="1" ht="12" customHeight="1">
      <c r="A44" s="361"/>
      <c r="B44" s="362"/>
      <c r="C44" s="362"/>
      <c r="D44" s="362"/>
      <c r="E44" s="362"/>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23" sqref="A23:XFD31"/>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3" t="s">
        <v>33</v>
      </c>
      <c r="B1" s="346"/>
      <c r="C1" s="346"/>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132"/>
    </row>
    <row r="8" spans="1:9" s="67" customFormat="1" ht="21.75" customHeight="1">
      <c r="A8" s="344"/>
      <c r="B8" s="45" t="s">
        <v>35</v>
      </c>
      <c r="C8" s="45" t="s">
        <v>36</v>
      </c>
      <c r="D8" s="45" t="s">
        <v>37</v>
      </c>
      <c r="E8" s="45" t="s">
        <v>38</v>
      </c>
    </row>
    <row r="9" spans="1:9" s="8" customFormat="1" ht="21" customHeight="1">
      <c r="A9" s="54" t="s">
        <v>38</v>
      </c>
      <c r="B9" s="65">
        <f>SUM(B11:B38)</f>
        <v>146</v>
      </c>
      <c r="C9" s="65">
        <f>SUM(C11:C38)</f>
        <v>0</v>
      </c>
      <c r="D9" s="65">
        <f>SUM(D11:D38)</f>
        <v>0</v>
      </c>
      <c r="E9" s="65">
        <f>SUM(B9:D9)</f>
        <v>146</v>
      </c>
      <c r="F9" s="10"/>
    </row>
    <row r="10" spans="1:9" s="8" customFormat="1" ht="9" customHeight="1">
      <c r="A10" s="62"/>
      <c r="B10" s="66"/>
      <c r="C10" s="66"/>
      <c r="D10" s="66"/>
      <c r="E10" s="65"/>
    </row>
    <row r="11" spans="1:9" s="88" customFormat="1" ht="12" customHeight="1">
      <c r="A11" s="82" t="s">
        <v>3385</v>
      </c>
      <c r="B11" s="96">
        <v>74</v>
      </c>
      <c r="C11" s="96">
        <v>0</v>
      </c>
      <c r="D11" s="96">
        <v>0</v>
      </c>
      <c r="E11" s="65">
        <f t="shared" ref="E11:E16" si="0">SUM(B11:D11)</f>
        <v>74</v>
      </c>
      <c r="F11" s="40"/>
      <c r="G11" s="11"/>
      <c r="H11" s="11"/>
      <c r="I11" s="11"/>
    </row>
    <row r="12" spans="1:9" s="88" customFormat="1" ht="12" customHeight="1">
      <c r="A12" s="82" t="s">
        <v>3386</v>
      </c>
      <c r="B12" s="96">
        <v>9</v>
      </c>
      <c r="C12" s="96">
        <v>0</v>
      </c>
      <c r="D12" s="96">
        <v>0</v>
      </c>
      <c r="E12" s="65">
        <f t="shared" si="0"/>
        <v>9</v>
      </c>
      <c r="F12" s="41"/>
      <c r="G12" s="11"/>
      <c r="H12" s="11"/>
      <c r="I12" s="11"/>
    </row>
    <row r="13" spans="1:9" s="88" customFormat="1" ht="12" customHeight="1">
      <c r="A13" s="82" t="s">
        <v>3387</v>
      </c>
      <c r="B13" s="96">
        <v>41</v>
      </c>
      <c r="C13" s="96">
        <v>0</v>
      </c>
      <c r="D13" s="96">
        <v>0</v>
      </c>
      <c r="E13" s="65">
        <f t="shared" si="0"/>
        <v>41</v>
      </c>
      <c r="F13" s="41"/>
      <c r="G13" s="11"/>
      <c r="H13" s="11"/>
      <c r="I13" s="11"/>
    </row>
    <row r="14" spans="1:9" s="88" customFormat="1" ht="12" customHeight="1">
      <c r="A14" s="82" t="s">
        <v>3388</v>
      </c>
      <c r="B14" s="96">
        <v>9</v>
      </c>
      <c r="C14" s="96">
        <v>0</v>
      </c>
      <c r="D14" s="96">
        <v>0</v>
      </c>
      <c r="E14" s="65">
        <f t="shared" si="0"/>
        <v>9</v>
      </c>
      <c r="F14" s="41"/>
      <c r="G14" s="11"/>
      <c r="H14" s="11"/>
      <c r="I14" s="11"/>
    </row>
    <row r="15" spans="1:9" s="88" customFormat="1" ht="12" customHeight="1">
      <c r="A15" s="82" t="s">
        <v>3481</v>
      </c>
      <c r="B15" s="96">
        <v>4</v>
      </c>
      <c r="C15" s="96">
        <v>0</v>
      </c>
      <c r="D15" s="96">
        <v>0</v>
      </c>
      <c r="E15" s="65">
        <f t="shared" si="0"/>
        <v>4</v>
      </c>
      <c r="F15" s="41"/>
      <c r="G15" s="11"/>
      <c r="H15" s="11"/>
      <c r="I15" s="11"/>
    </row>
    <row r="16" spans="1:9" s="88" customFormat="1" ht="12" customHeight="1">
      <c r="A16" s="82" t="s">
        <v>3482</v>
      </c>
      <c r="B16" s="96">
        <v>9</v>
      </c>
      <c r="C16" s="96">
        <v>0</v>
      </c>
      <c r="D16" s="96">
        <v>0</v>
      </c>
      <c r="E16" s="65">
        <f t="shared" si="0"/>
        <v>9</v>
      </c>
      <c r="F16" s="41"/>
      <c r="G16" s="11"/>
      <c r="H16" s="11"/>
      <c r="I16" s="11"/>
    </row>
    <row r="17" spans="1:9" s="88" customFormat="1" ht="12" customHeight="1">
      <c r="A17" s="81"/>
      <c r="B17" s="96"/>
      <c r="C17" s="96"/>
      <c r="D17" s="96"/>
      <c r="E17" s="96"/>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4"/>
      <c r="B23" s="96"/>
      <c r="C23" s="96"/>
      <c r="D23" s="96"/>
      <c r="E23" s="95"/>
      <c r="F23" s="41"/>
      <c r="G23" s="11"/>
      <c r="H23" s="11"/>
      <c r="I23" s="11"/>
    </row>
    <row r="24" spans="1:9" s="15" customFormat="1" ht="12" customHeight="1">
      <c r="A24" s="234"/>
      <c r="B24" s="96"/>
      <c r="C24" s="96"/>
      <c r="D24" s="96"/>
      <c r="E24" s="95"/>
      <c r="F24" s="41"/>
      <c r="G24" s="11"/>
      <c r="H24" s="11"/>
      <c r="I24" s="11"/>
    </row>
    <row r="25" spans="1:9" s="15" customFormat="1" ht="12" customHeight="1">
      <c r="A25" s="234"/>
      <c r="B25" s="96"/>
      <c r="C25" s="96"/>
      <c r="D25" s="96"/>
      <c r="E25" s="95"/>
      <c r="F25" s="41"/>
      <c r="G25" s="11"/>
      <c r="H25" s="11"/>
      <c r="I25" s="11"/>
    </row>
    <row r="26" spans="1:9" s="15" customFormat="1" ht="12" customHeight="1">
      <c r="A26" s="234"/>
      <c r="B26" s="96"/>
      <c r="C26" s="96"/>
      <c r="D26" s="96"/>
      <c r="E26" s="96"/>
      <c r="F26" s="41"/>
      <c r="G26" s="11"/>
      <c r="H26" s="11"/>
      <c r="I26" s="11"/>
    </row>
    <row r="27" spans="1:9" s="15" customFormat="1" ht="12" customHeight="1">
      <c r="A27" s="234"/>
      <c r="B27" s="96"/>
      <c r="C27" s="96"/>
      <c r="D27" s="96"/>
      <c r="E27" s="94"/>
      <c r="F27" s="41"/>
      <c r="G27" s="11"/>
      <c r="H27" s="11"/>
      <c r="I27" s="11"/>
    </row>
    <row r="28" spans="1:9" s="15" customFormat="1" ht="12" customHeight="1">
      <c r="A28" s="234"/>
      <c r="B28" s="96"/>
      <c r="C28" s="96"/>
      <c r="D28" s="96"/>
      <c r="E28" s="95"/>
      <c r="F28" s="41"/>
      <c r="G28" s="11"/>
      <c r="H28" s="11"/>
      <c r="I28" s="11"/>
    </row>
    <row r="29" spans="1:9" s="15" customFormat="1" ht="12" customHeight="1">
      <c r="A29" s="235"/>
      <c r="B29" s="96"/>
      <c r="C29" s="96"/>
      <c r="D29" s="96"/>
      <c r="E29" s="95"/>
      <c r="F29" s="41"/>
      <c r="G29" s="11"/>
      <c r="H29" s="11"/>
      <c r="I29" s="11"/>
    </row>
    <row r="30" spans="1:9" s="15" customFormat="1" ht="12" customHeight="1">
      <c r="A30" s="236"/>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3"/>
      <c r="B40" s="364"/>
      <c r="C40" s="364"/>
      <c r="D40" s="364"/>
      <c r="E40" s="364"/>
    </row>
    <row r="41" spans="1:9" s="15" customFormat="1" ht="12" customHeight="1">
      <c r="A41" s="361"/>
      <c r="B41" s="362"/>
      <c r="C41" s="362"/>
      <c r="D41" s="362"/>
      <c r="E41" s="362"/>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30" sqref="A30:XFD70"/>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33" t="s">
        <v>33</v>
      </c>
      <c r="B1" s="346"/>
      <c r="C1" s="346"/>
      <c r="D1" s="37"/>
      <c r="E1" s="38"/>
      <c r="F1" s="143" t="s">
        <v>102</v>
      </c>
    </row>
    <row r="2" spans="1:11" s="2" customFormat="1" ht="5.25" customHeight="1">
      <c r="A2" s="1"/>
      <c r="B2" s="1"/>
      <c r="C2" s="1"/>
      <c r="D2" s="1"/>
      <c r="E2" s="1"/>
    </row>
    <row r="3" spans="1:11" s="67" customFormat="1" ht="15" customHeight="1">
      <c r="A3" s="42" t="s">
        <v>3480</v>
      </c>
      <c r="B3" s="42"/>
      <c r="C3" s="42"/>
      <c r="D3" s="42"/>
      <c r="E3" s="42"/>
    </row>
    <row r="4" spans="1:11" s="67" customFormat="1" ht="15" customHeight="1">
      <c r="A4" s="43" t="s">
        <v>3478</v>
      </c>
      <c r="B4" s="68"/>
      <c r="C4" s="68"/>
      <c r="D4" s="68"/>
      <c r="E4" s="68"/>
      <c r="F4" s="69"/>
    </row>
    <row r="5" spans="1:11" s="71" customFormat="1" ht="6" customHeight="1">
      <c r="A5" s="50"/>
      <c r="B5" s="70"/>
      <c r="C5" s="70"/>
      <c r="D5" s="70"/>
      <c r="E5" s="70"/>
    </row>
    <row r="6" spans="1:11" s="8" customFormat="1" ht="15" customHeight="1" thickBot="1">
      <c r="A6" s="341" t="s">
        <v>3635</v>
      </c>
      <c r="B6" s="342"/>
      <c r="C6" s="9"/>
      <c r="D6" s="9"/>
      <c r="E6" s="9"/>
    </row>
    <row r="7" spans="1:11" s="67" customFormat="1" ht="21.75" customHeight="1">
      <c r="A7" s="343"/>
      <c r="B7" s="345"/>
      <c r="C7" s="345"/>
      <c r="D7" s="345"/>
      <c r="E7" s="142"/>
    </row>
    <row r="8" spans="1:11" s="67" customFormat="1" ht="21.75" customHeight="1">
      <c r="A8" s="344"/>
      <c r="B8" s="45" t="s">
        <v>35</v>
      </c>
      <c r="C8" s="45" t="s">
        <v>36</v>
      </c>
      <c r="D8" s="45" t="s">
        <v>37</v>
      </c>
      <c r="E8" s="45" t="s">
        <v>38</v>
      </c>
    </row>
    <row r="9" spans="1:11" s="8" customFormat="1" ht="21" customHeight="1">
      <c r="A9" s="54" t="s">
        <v>38</v>
      </c>
      <c r="B9" s="65">
        <f>SUM(B11:B26)</f>
        <v>1371</v>
      </c>
      <c r="C9" s="65">
        <f>SUM(C11:C26)</f>
        <v>11</v>
      </c>
      <c r="D9" s="65">
        <f>SUM(D11:D26)</f>
        <v>2</v>
      </c>
      <c r="E9" s="65">
        <f>SUM(B9:D9)</f>
        <v>1384</v>
      </c>
      <c r="F9" s="10"/>
    </row>
    <row r="10" spans="1:11" s="8" customFormat="1" ht="9" customHeight="1">
      <c r="A10" s="62"/>
      <c r="B10" s="66"/>
      <c r="C10" s="66"/>
      <c r="D10" s="66"/>
      <c r="E10" s="65"/>
    </row>
    <row r="11" spans="1:11" s="88" customFormat="1" ht="12" customHeight="1">
      <c r="A11" s="82" t="s">
        <v>3483</v>
      </c>
      <c r="B11" s="96">
        <v>85</v>
      </c>
      <c r="C11" s="96">
        <v>1</v>
      </c>
      <c r="D11" s="96">
        <v>0</v>
      </c>
      <c r="E11" s="65">
        <f t="shared" ref="E11:E21" si="0">SUM(B11:D11)</f>
        <v>86</v>
      </c>
      <c r="F11" s="40"/>
      <c r="G11" s="237"/>
      <c r="H11" s="237"/>
      <c r="I11" s="237"/>
      <c r="J11" s="237"/>
      <c r="K11" s="237"/>
    </row>
    <row r="12" spans="1:11" s="88" customFormat="1" ht="12" customHeight="1">
      <c r="A12" s="82" t="s">
        <v>3484</v>
      </c>
      <c r="B12" s="96">
        <v>155</v>
      </c>
      <c r="C12" s="96">
        <v>0</v>
      </c>
      <c r="D12" s="96">
        <v>0</v>
      </c>
      <c r="E12" s="65">
        <f t="shared" si="0"/>
        <v>155</v>
      </c>
      <c r="F12" s="41"/>
      <c r="G12" s="237"/>
      <c r="H12" s="237"/>
      <c r="I12" s="237"/>
      <c r="J12" s="237"/>
      <c r="K12" s="237"/>
    </row>
    <row r="13" spans="1:11" s="88" customFormat="1" ht="12" customHeight="1">
      <c r="A13" s="82" t="s">
        <v>3485</v>
      </c>
      <c r="B13" s="96">
        <v>93</v>
      </c>
      <c r="C13" s="96">
        <v>0</v>
      </c>
      <c r="D13" s="96">
        <v>0</v>
      </c>
      <c r="E13" s="65">
        <f t="shared" si="0"/>
        <v>93</v>
      </c>
      <c r="F13" s="41"/>
      <c r="G13" s="237"/>
      <c r="H13" s="237"/>
      <c r="I13" s="237"/>
      <c r="J13" s="237"/>
      <c r="K13" s="237"/>
    </row>
    <row r="14" spans="1:11" s="88" customFormat="1" ht="12" customHeight="1">
      <c r="A14" s="82" t="s">
        <v>3486</v>
      </c>
      <c r="B14" s="96">
        <v>84</v>
      </c>
      <c r="C14" s="96">
        <v>1</v>
      </c>
      <c r="D14" s="96">
        <v>0</v>
      </c>
      <c r="E14" s="65">
        <f t="shared" si="0"/>
        <v>85</v>
      </c>
      <c r="F14" s="41"/>
      <c r="G14" s="237"/>
      <c r="H14" s="237"/>
      <c r="I14" s="237"/>
      <c r="J14" s="237"/>
      <c r="K14" s="237"/>
    </row>
    <row r="15" spans="1:11" s="88" customFormat="1" ht="12" customHeight="1">
      <c r="A15" s="82" t="s">
        <v>3487</v>
      </c>
      <c r="B15" s="96">
        <v>188</v>
      </c>
      <c r="C15" s="96">
        <v>1</v>
      </c>
      <c r="D15" s="96">
        <v>1</v>
      </c>
      <c r="E15" s="65">
        <f t="shared" si="0"/>
        <v>190</v>
      </c>
      <c r="F15" s="41"/>
      <c r="G15" s="237"/>
      <c r="H15" s="237"/>
      <c r="I15" s="237"/>
      <c r="J15" s="237"/>
      <c r="K15" s="237"/>
    </row>
    <row r="16" spans="1:11" s="88" customFormat="1" ht="12" customHeight="1">
      <c r="A16" s="82" t="s">
        <v>3488</v>
      </c>
      <c r="B16" s="96">
        <v>294</v>
      </c>
      <c r="C16" s="96">
        <v>5</v>
      </c>
      <c r="D16" s="96">
        <v>0</v>
      </c>
      <c r="E16" s="65">
        <f t="shared" si="0"/>
        <v>299</v>
      </c>
      <c r="F16" s="41"/>
      <c r="G16" s="237"/>
      <c r="H16" s="237"/>
      <c r="I16" s="237"/>
      <c r="J16" s="237"/>
      <c r="K16" s="237"/>
    </row>
    <row r="17" spans="1:11" s="88" customFormat="1" ht="12" customHeight="1">
      <c r="A17" s="82" t="s">
        <v>3489</v>
      </c>
      <c r="B17" s="96">
        <v>142</v>
      </c>
      <c r="C17" s="96">
        <v>1</v>
      </c>
      <c r="D17" s="96">
        <v>1</v>
      </c>
      <c r="E17" s="65">
        <f t="shared" si="0"/>
        <v>144</v>
      </c>
      <c r="F17" s="40"/>
      <c r="G17" s="237"/>
      <c r="H17" s="237"/>
      <c r="I17" s="237"/>
      <c r="J17" s="237"/>
      <c r="K17" s="237"/>
    </row>
    <row r="18" spans="1:11" s="88" customFormat="1" ht="12" customHeight="1">
      <c r="A18" s="82" t="s">
        <v>3490</v>
      </c>
      <c r="B18" s="96">
        <v>119</v>
      </c>
      <c r="C18" s="96">
        <v>0</v>
      </c>
      <c r="D18" s="96">
        <v>0</v>
      </c>
      <c r="E18" s="65">
        <f t="shared" si="0"/>
        <v>119</v>
      </c>
      <c r="F18" s="41"/>
      <c r="G18" s="237"/>
      <c r="H18" s="237"/>
      <c r="I18" s="237"/>
      <c r="J18" s="237"/>
      <c r="K18" s="237"/>
    </row>
    <row r="19" spans="1:11" s="88" customFormat="1" ht="12" customHeight="1">
      <c r="A19" s="82" t="s">
        <v>3491</v>
      </c>
      <c r="B19" s="96">
        <v>100</v>
      </c>
      <c r="C19" s="96">
        <v>0</v>
      </c>
      <c r="D19" s="96">
        <v>0</v>
      </c>
      <c r="E19" s="65">
        <f t="shared" si="0"/>
        <v>100</v>
      </c>
      <c r="F19" s="41"/>
      <c r="G19" s="237"/>
      <c r="H19" s="237"/>
      <c r="I19" s="237"/>
      <c r="J19" s="237"/>
      <c r="K19" s="237"/>
    </row>
    <row r="20" spans="1:11" s="88" customFormat="1" ht="12" customHeight="1">
      <c r="A20" s="82" t="s">
        <v>3492</v>
      </c>
      <c r="B20" s="96">
        <v>51</v>
      </c>
      <c r="C20" s="96">
        <v>1</v>
      </c>
      <c r="D20" s="96">
        <v>0</v>
      </c>
      <c r="E20" s="65">
        <f t="shared" si="0"/>
        <v>52</v>
      </c>
      <c r="F20" s="41"/>
      <c r="G20" s="237"/>
      <c r="H20" s="237"/>
      <c r="I20" s="237"/>
      <c r="J20" s="237"/>
      <c r="K20" s="237"/>
    </row>
    <row r="21" spans="1:11" s="88" customFormat="1" ht="12" customHeight="1">
      <c r="A21" s="82" t="s">
        <v>3493</v>
      </c>
      <c r="B21" s="96">
        <v>60</v>
      </c>
      <c r="C21" s="96">
        <v>1</v>
      </c>
      <c r="D21" s="96">
        <v>0</v>
      </c>
      <c r="E21" s="65">
        <f t="shared" si="0"/>
        <v>61</v>
      </c>
      <c r="F21" s="41"/>
      <c r="G21" s="237"/>
      <c r="H21" s="237"/>
      <c r="I21" s="237"/>
      <c r="J21" s="237"/>
      <c r="K21" s="237"/>
    </row>
    <row r="22" spans="1:11" s="88" customFormat="1" ht="12" customHeight="1">
      <c r="A22" s="81"/>
      <c r="B22" s="96"/>
      <c r="C22" s="96"/>
      <c r="D22" s="96"/>
      <c r="E22" s="96"/>
      <c r="F22" s="41"/>
      <c r="G22" s="237"/>
      <c r="H22" s="237"/>
      <c r="I22" s="237"/>
      <c r="J22" s="237"/>
      <c r="K22" s="237"/>
    </row>
    <row r="23" spans="1:11" s="88" customFormat="1" ht="12" customHeight="1">
      <c r="A23" s="82"/>
      <c r="B23" s="96"/>
      <c r="C23" s="96"/>
      <c r="D23" s="96"/>
      <c r="E23" s="94"/>
      <c r="F23" s="41"/>
      <c r="G23" s="237"/>
      <c r="H23" s="237"/>
      <c r="I23" s="237"/>
      <c r="J23" s="237"/>
      <c r="K23" s="237"/>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3"/>
      <c r="B28" s="364"/>
      <c r="C28" s="364"/>
      <c r="D28" s="364"/>
      <c r="E28" s="364"/>
    </row>
    <row r="29" spans="1:11" s="15" customFormat="1" ht="12" customHeight="1">
      <c r="A29" s="361"/>
      <c r="B29" s="362"/>
      <c r="C29" s="362"/>
      <c r="D29" s="362"/>
      <c r="E29" s="362"/>
    </row>
    <row r="30" spans="1:11" s="15" customFormat="1" ht="15" customHeight="1">
      <c r="A30" s="312"/>
      <c r="E30" s="96"/>
    </row>
    <row r="31" spans="1:11" s="15" customFormat="1" ht="15" customHeight="1">
      <c r="A31" s="234"/>
      <c r="E31" s="94"/>
    </row>
    <row r="32" spans="1:11" s="15" customFormat="1" ht="15" customHeight="1">
      <c r="A32" s="234"/>
      <c r="E32" s="95"/>
    </row>
    <row r="33" spans="1:5" s="15" customFormat="1" ht="15" customHeight="1">
      <c r="A33" s="234"/>
      <c r="E33" s="95"/>
    </row>
    <row r="34" spans="1:5" s="15" customFormat="1" ht="15" customHeight="1">
      <c r="A34" s="234"/>
      <c r="E34" s="91"/>
    </row>
    <row r="35" spans="1:5" s="15" customFormat="1" ht="15" customHeight="1">
      <c r="A35" s="234"/>
      <c r="E35" s="144"/>
    </row>
    <row r="36" spans="1:5" s="15" customFormat="1" ht="15" customHeight="1">
      <c r="A36" s="234"/>
      <c r="E36" s="11"/>
    </row>
    <row r="37" spans="1:5" s="15" customFormat="1" ht="15" customHeight="1">
      <c r="A37" s="234"/>
    </row>
    <row r="38" spans="1:5" s="15" customFormat="1" ht="15" customHeight="1">
      <c r="A38" s="234"/>
      <c r="E38" s="11"/>
    </row>
    <row r="39" spans="1:5" s="15" customFormat="1" ht="15" customHeight="1">
      <c r="A39" s="234"/>
      <c r="E39" s="11"/>
    </row>
    <row r="40" spans="1:5" s="15" customFormat="1" ht="15" customHeight="1">
      <c r="A40" s="234"/>
      <c r="E40" s="11"/>
    </row>
    <row r="41" spans="1:5" s="15" customFormat="1" ht="15" customHeight="1">
      <c r="A41" s="234"/>
      <c r="E41" s="11"/>
    </row>
    <row r="42" spans="1:5" s="15" customFormat="1" ht="15" customHeight="1">
      <c r="A42" s="234"/>
      <c r="E42" s="11"/>
    </row>
    <row r="43" spans="1:5" s="15" customFormat="1" ht="15" customHeight="1">
      <c r="A43" s="235"/>
      <c r="E43" s="11"/>
    </row>
    <row r="44" spans="1:5" s="15" customFormat="1" ht="15" customHeight="1">
      <c r="A44" s="236"/>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topLeftCell="A13" workbookViewId="0">
      <selection activeCell="A27" sqref="A27:XFD40"/>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33" t="s">
        <v>33</v>
      </c>
      <c r="B1" s="346"/>
      <c r="C1" s="346"/>
      <c r="D1" s="37"/>
      <c r="E1" s="38"/>
      <c r="F1" s="143" t="s">
        <v>102</v>
      </c>
    </row>
    <row r="2" spans="1:11" s="2" customFormat="1" ht="5.25" customHeight="1">
      <c r="A2" s="1"/>
      <c r="B2" s="1"/>
      <c r="C2" s="1"/>
      <c r="D2" s="1"/>
      <c r="E2" s="1"/>
    </row>
    <row r="3" spans="1:11" s="67" customFormat="1" ht="15" customHeight="1">
      <c r="A3" s="42" t="s">
        <v>3479</v>
      </c>
      <c r="B3" s="42"/>
      <c r="C3" s="42"/>
      <c r="D3" s="42"/>
      <c r="E3" s="42"/>
    </row>
    <row r="4" spans="1:11" s="67" customFormat="1" ht="15" customHeight="1">
      <c r="A4" s="43" t="s">
        <v>3478</v>
      </c>
      <c r="B4" s="68"/>
      <c r="C4" s="68"/>
      <c r="D4" s="68"/>
      <c r="E4" s="68"/>
      <c r="F4" s="69"/>
    </row>
    <row r="5" spans="1:11" s="71" customFormat="1" ht="6" customHeight="1">
      <c r="A5" s="50"/>
      <c r="B5" s="70"/>
      <c r="C5" s="70"/>
      <c r="D5" s="70"/>
      <c r="E5" s="70"/>
    </row>
    <row r="6" spans="1:11" s="8" customFormat="1" ht="15" customHeight="1" thickBot="1">
      <c r="A6" s="341" t="s">
        <v>3635</v>
      </c>
      <c r="B6" s="342"/>
      <c r="C6" s="9"/>
      <c r="D6" s="9"/>
      <c r="E6" s="9"/>
    </row>
    <row r="7" spans="1:11" s="67" customFormat="1" ht="21.75" customHeight="1">
      <c r="A7" s="343"/>
      <c r="B7" s="345"/>
      <c r="C7" s="345"/>
      <c r="D7" s="345"/>
      <c r="E7" s="142"/>
    </row>
    <row r="8" spans="1:11" s="67" customFormat="1" ht="21.75" customHeight="1">
      <c r="A8" s="344"/>
      <c r="B8" s="45" t="s">
        <v>35</v>
      </c>
      <c r="C8" s="45" t="s">
        <v>36</v>
      </c>
      <c r="D8" s="45" t="s">
        <v>37</v>
      </c>
      <c r="E8" s="45" t="s">
        <v>38</v>
      </c>
    </row>
    <row r="9" spans="1:11" s="8" customFormat="1" ht="21" customHeight="1">
      <c r="A9" s="54" t="s">
        <v>38</v>
      </c>
      <c r="B9" s="65">
        <f>SUM(B11:B28)</f>
        <v>146</v>
      </c>
      <c r="C9" s="65">
        <f>SUM(C11:C28)</f>
        <v>0</v>
      </c>
      <c r="D9" s="65">
        <f>SUM(D11:D28)</f>
        <v>0</v>
      </c>
      <c r="E9" s="65">
        <f>SUM(B9:D9)</f>
        <v>146</v>
      </c>
      <c r="F9" s="10"/>
    </row>
    <row r="10" spans="1:11" s="8" customFormat="1" ht="9" customHeight="1">
      <c r="A10" s="62"/>
      <c r="B10" s="66"/>
      <c r="C10" s="66"/>
      <c r="D10" s="66"/>
      <c r="E10" s="65"/>
    </row>
    <row r="11" spans="1:11" s="88" customFormat="1" ht="12" customHeight="1">
      <c r="A11" s="82" t="s">
        <v>3483</v>
      </c>
      <c r="B11" s="96">
        <v>12</v>
      </c>
      <c r="C11" s="96">
        <v>0</v>
      </c>
      <c r="D11" s="96">
        <v>0</v>
      </c>
      <c r="E11" s="65">
        <f t="shared" ref="E11:E21" si="0">SUM(B11:D11)</f>
        <v>12</v>
      </c>
      <c r="F11" s="40"/>
      <c r="G11" s="238"/>
      <c r="H11" s="239"/>
      <c r="I11" s="239"/>
      <c r="J11" s="240"/>
      <c r="K11" s="240"/>
    </row>
    <row r="12" spans="1:11" s="88" customFormat="1" ht="12" customHeight="1">
      <c r="A12" s="82" t="s">
        <v>3484</v>
      </c>
      <c r="B12" s="96">
        <v>21</v>
      </c>
      <c r="C12" s="96">
        <v>0</v>
      </c>
      <c r="D12" s="96">
        <v>0</v>
      </c>
      <c r="E12" s="65">
        <f t="shared" si="0"/>
        <v>21</v>
      </c>
      <c r="F12" s="41"/>
      <c r="G12" s="241"/>
      <c r="H12" s="239"/>
      <c r="I12" s="239"/>
      <c r="J12" s="240"/>
      <c r="K12" s="240"/>
    </row>
    <row r="13" spans="1:11" s="88" customFormat="1" ht="12" customHeight="1">
      <c r="A13" s="82" t="s">
        <v>3485</v>
      </c>
      <c r="B13" s="96">
        <v>12</v>
      </c>
      <c r="C13" s="96">
        <v>0</v>
      </c>
      <c r="D13" s="96">
        <v>0</v>
      </c>
      <c r="E13" s="65">
        <f t="shared" si="0"/>
        <v>12</v>
      </c>
      <c r="F13" s="41"/>
      <c r="G13" s="241"/>
      <c r="H13" s="239"/>
      <c r="I13" s="239"/>
      <c r="J13" s="240"/>
      <c r="K13" s="240"/>
    </row>
    <row r="14" spans="1:11" s="88" customFormat="1" ht="12" customHeight="1">
      <c r="A14" s="82" t="s">
        <v>3486</v>
      </c>
      <c r="B14" s="96">
        <v>10</v>
      </c>
      <c r="C14" s="96">
        <v>0</v>
      </c>
      <c r="D14" s="96">
        <v>0</v>
      </c>
      <c r="E14" s="65">
        <f t="shared" si="0"/>
        <v>10</v>
      </c>
      <c r="F14" s="41"/>
      <c r="G14" s="241"/>
      <c r="H14" s="239"/>
      <c r="I14" s="239"/>
      <c r="J14" s="240"/>
      <c r="K14" s="240"/>
    </row>
    <row r="15" spans="1:11" s="88" customFormat="1" ht="12" customHeight="1">
      <c r="A15" s="82" t="s">
        <v>3487</v>
      </c>
      <c r="B15" s="96">
        <v>21</v>
      </c>
      <c r="C15" s="96">
        <v>0</v>
      </c>
      <c r="D15" s="96">
        <v>0</v>
      </c>
      <c r="E15" s="65">
        <f t="shared" si="0"/>
        <v>21</v>
      </c>
      <c r="F15" s="41"/>
      <c r="G15" s="241"/>
      <c r="H15" s="239"/>
      <c r="I15" s="239"/>
      <c r="J15" s="240"/>
      <c r="K15" s="240"/>
    </row>
    <row r="16" spans="1:11" s="88" customFormat="1" ht="12" customHeight="1">
      <c r="A16" s="82" t="s">
        <v>3488</v>
      </c>
      <c r="B16" s="96">
        <v>23</v>
      </c>
      <c r="C16" s="96">
        <v>0</v>
      </c>
      <c r="D16" s="96">
        <v>0</v>
      </c>
      <c r="E16" s="65">
        <f t="shared" si="0"/>
        <v>23</v>
      </c>
      <c r="F16" s="41"/>
      <c r="G16" s="241"/>
      <c r="H16" s="239"/>
      <c r="I16" s="239"/>
      <c r="J16" s="240"/>
      <c r="K16" s="240"/>
    </row>
    <row r="17" spans="1:11" s="88" customFormat="1" ht="12" customHeight="1">
      <c r="A17" s="82" t="s">
        <v>3489</v>
      </c>
      <c r="B17" s="96">
        <v>11</v>
      </c>
      <c r="C17" s="96">
        <v>0</v>
      </c>
      <c r="D17" s="96">
        <v>0</v>
      </c>
      <c r="E17" s="65">
        <f t="shared" si="0"/>
        <v>11</v>
      </c>
      <c r="F17" s="40"/>
      <c r="G17" s="241"/>
      <c r="H17" s="239"/>
      <c r="I17" s="239"/>
      <c r="J17" s="240"/>
      <c r="K17" s="240"/>
    </row>
    <row r="18" spans="1:11" s="88" customFormat="1" ht="12" customHeight="1">
      <c r="A18" s="82" t="s">
        <v>3490</v>
      </c>
      <c r="B18" s="96">
        <v>8</v>
      </c>
      <c r="C18" s="96">
        <v>0</v>
      </c>
      <c r="D18" s="96">
        <v>0</v>
      </c>
      <c r="E18" s="65">
        <f t="shared" si="0"/>
        <v>8</v>
      </c>
      <c r="F18" s="41"/>
      <c r="G18" s="241"/>
      <c r="H18" s="239"/>
      <c r="I18" s="239"/>
      <c r="J18" s="240"/>
      <c r="K18" s="240"/>
    </row>
    <row r="19" spans="1:11" s="88" customFormat="1" ht="12" customHeight="1">
      <c r="A19" s="82" t="s">
        <v>3491</v>
      </c>
      <c r="B19" s="96">
        <v>10</v>
      </c>
      <c r="C19" s="96">
        <v>0</v>
      </c>
      <c r="D19" s="96">
        <v>0</v>
      </c>
      <c r="E19" s="65">
        <f t="shared" si="0"/>
        <v>10</v>
      </c>
      <c r="F19" s="41"/>
      <c r="G19" s="241"/>
      <c r="H19" s="239"/>
      <c r="I19" s="239"/>
      <c r="J19" s="240"/>
      <c r="K19" s="240"/>
    </row>
    <row r="20" spans="1:11" s="88" customFormat="1" ht="12" customHeight="1">
      <c r="A20" s="82" t="s">
        <v>3492</v>
      </c>
      <c r="B20" s="96">
        <v>8</v>
      </c>
      <c r="C20" s="96">
        <v>0</v>
      </c>
      <c r="D20" s="96">
        <v>0</v>
      </c>
      <c r="E20" s="65">
        <f t="shared" si="0"/>
        <v>8</v>
      </c>
      <c r="F20" s="41"/>
      <c r="G20" s="241"/>
      <c r="H20" s="239"/>
      <c r="I20" s="239"/>
      <c r="J20" s="240"/>
      <c r="K20" s="240"/>
    </row>
    <row r="21" spans="1:11" s="88" customFormat="1" ht="12" customHeight="1">
      <c r="A21" s="81" t="s">
        <v>3493</v>
      </c>
      <c r="B21" s="96">
        <v>10</v>
      </c>
      <c r="C21" s="96">
        <v>0</v>
      </c>
      <c r="D21" s="96">
        <v>0</v>
      </c>
      <c r="E21" s="65">
        <f t="shared" si="0"/>
        <v>10</v>
      </c>
      <c r="F21" s="41"/>
      <c r="G21" s="241"/>
      <c r="H21" s="239"/>
      <c r="I21" s="239"/>
      <c r="J21" s="240"/>
      <c r="K21" s="240"/>
    </row>
    <row r="22" spans="1:11" s="88" customFormat="1" ht="12" customHeight="1">
      <c r="A22" s="82"/>
      <c r="B22" s="96"/>
      <c r="C22" s="96"/>
      <c r="D22" s="96"/>
      <c r="E22" s="94"/>
      <c r="F22" s="41"/>
      <c r="G22" s="241"/>
      <c r="H22" s="239"/>
      <c r="I22" s="239"/>
      <c r="J22" s="240"/>
      <c r="K22" s="240"/>
    </row>
    <row r="23" spans="1:11" s="88" customFormat="1" ht="12" customHeight="1">
      <c r="A23" s="82"/>
      <c r="B23" s="96"/>
      <c r="C23" s="96"/>
      <c r="D23" s="96"/>
      <c r="E23" s="95"/>
      <c r="F23" s="41"/>
      <c r="G23" s="241"/>
      <c r="H23" s="239"/>
      <c r="I23" s="239"/>
      <c r="J23" s="240"/>
      <c r="K23" s="240"/>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3"/>
      <c r="B30" s="364"/>
      <c r="C30" s="364"/>
      <c r="D30" s="364"/>
      <c r="E30" s="364"/>
    </row>
    <row r="31" spans="1:11" s="15" customFormat="1" ht="12" customHeight="1">
      <c r="A31" s="361"/>
      <c r="B31" s="362"/>
      <c r="C31" s="362"/>
      <c r="D31" s="362"/>
      <c r="E31" s="362"/>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D12" sqref="D12"/>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3" t="s">
        <v>33</v>
      </c>
      <c r="B1" s="346"/>
      <c r="C1" s="346"/>
      <c r="D1" s="37"/>
      <c r="E1" s="38"/>
      <c r="F1" s="221" t="s">
        <v>102</v>
      </c>
    </row>
    <row r="2" spans="1:9" s="2" customFormat="1" ht="5.25" customHeight="1">
      <c r="A2" s="1"/>
      <c r="B2" s="1"/>
      <c r="C2" s="1"/>
      <c r="D2" s="1"/>
      <c r="E2" s="1"/>
    </row>
    <row r="3" spans="1:9" s="67" customFormat="1" ht="15" customHeight="1">
      <c r="A3" s="42" t="s">
        <v>3501</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222"/>
    </row>
    <row r="8" spans="1:9" s="67" customFormat="1" ht="21.75" customHeight="1">
      <c r="A8" s="344"/>
      <c r="B8" s="45" t="s">
        <v>35</v>
      </c>
      <c r="C8" s="45" t="s">
        <v>36</v>
      </c>
      <c r="D8" s="45" t="s">
        <v>37</v>
      </c>
      <c r="E8" s="45" t="s">
        <v>38</v>
      </c>
    </row>
    <row r="9" spans="1:9" s="8" customFormat="1" ht="21" customHeight="1">
      <c r="A9" s="54" t="s">
        <v>38</v>
      </c>
      <c r="B9" s="65">
        <f>SUM(B11:B34)</f>
        <v>1371</v>
      </c>
      <c r="C9" s="65">
        <f>SUM(C11:C34)</f>
        <v>11</v>
      </c>
      <c r="D9" s="65">
        <f>SUM(D11:D34)</f>
        <v>2</v>
      </c>
      <c r="E9" s="65">
        <f>SUM(B9:D9)</f>
        <v>1384</v>
      </c>
      <c r="F9" s="10"/>
    </row>
    <row r="10" spans="1:9" s="8" customFormat="1" ht="9" customHeight="1">
      <c r="A10" s="62"/>
      <c r="B10" s="66"/>
      <c r="C10" s="66"/>
      <c r="D10" s="66"/>
      <c r="E10" s="65"/>
    </row>
    <row r="11" spans="1:9" s="88" customFormat="1" ht="12" customHeight="1">
      <c r="A11" s="82" t="s">
        <v>3502</v>
      </c>
      <c r="B11" s="224">
        <v>1162</v>
      </c>
      <c r="C11" s="224">
        <v>10</v>
      </c>
      <c r="D11" s="224">
        <v>2</v>
      </c>
      <c r="E11" s="65">
        <f>SUM(B11:D11)</f>
        <v>1174</v>
      </c>
      <c r="F11" s="40"/>
      <c r="G11" s="11"/>
      <c r="H11" s="11"/>
      <c r="I11" s="11"/>
    </row>
    <row r="12" spans="1:9" s="88" customFormat="1" ht="12" customHeight="1">
      <c r="A12" s="82" t="s">
        <v>3503</v>
      </c>
      <c r="B12" s="224">
        <v>123</v>
      </c>
      <c r="C12" s="224">
        <v>0</v>
      </c>
      <c r="D12" s="224">
        <v>0</v>
      </c>
      <c r="E12" s="65">
        <f>SUM(B12:D12)</f>
        <v>123</v>
      </c>
      <c r="F12" s="41"/>
      <c r="G12" s="11"/>
      <c r="H12" s="11"/>
      <c r="I12" s="11"/>
    </row>
    <row r="13" spans="1:9" s="88" customFormat="1" ht="12" customHeight="1">
      <c r="A13" s="82" t="s">
        <v>3505</v>
      </c>
      <c r="B13" s="224">
        <v>25</v>
      </c>
      <c r="C13" s="224">
        <v>0</v>
      </c>
      <c r="D13" s="224">
        <v>0</v>
      </c>
      <c r="E13" s="65">
        <f>SUM(B13:D13)</f>
        <v>25</v>
      </c>
      <c r="F13" s="41"/>
      <c r="G13" s="11"/>
      <c r="H13" s="11"/>
      <c r="I13" s="11"/>
    </row>
    <row r="14" spans="1:9" s="88" customFormat="1" ht="12" customHeight="1">
      <c r="A14" s="82" t="s">
        <v>3504</v>
      </c>
      <c r="B14" s="224">
        <v>61</v>
      </c>
      <c r="C14" s="224">
        <v>1</v>
      </c>
      <c r="D14" s="224">
        <v>0</v>
      </c>
      <c r="E14" s="65">
        <f>SUM(B14:D14)</f>
        <v>62</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3"/>
      <c r="B36" s="364"/>
      <c r="C36" s="364"/>
      <c r="D36" s="364"/>
      <c r="E36" s="364"/>
    </row>
    <row r="37" spans="1:9" s="15" customFormat="1" ht="12" customHeight="1">
      <c r="A37" s="361"/>
      <c r="B37" s="362"/>
      <c r="C37" s="362"/>
      <c r="D37" s="362"/>
      <c r="E37" s="362"/>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3"/>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5" sqref="B15"/>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3" t="s">
        <v>33</v>
      </c>
      <c r="B1" s="346"/>
      <c r="C1" s="346"/>
      <c r="D1" s="37"/>
      <c r="E1" s="38"/>
      <c r="F1" s="221" t="s">
        <v>102</v>
      </c>
    </row>
    <row r="2" spans="1:9" s="2" customFormat="1" ht="5.25" customHeight="1">
      <c r="A2" s="1"/>
      <c r="B2" s="1"/>
      <c r="C2" s="1"/>
      <c r="D2" s="1"/>
      <c r="E2" s="1"/>
    </row>
    <row r="3" spans="1:9" s="67" customFormat="1" ht="15" customHeight="1">
      <c r="A3" s="42" t="s">
        <v>3500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1" t="s">
        <v>3635</v>
      </c>
      <c r="B6" s="342"/>
      <c r="C6" s="9"/>
      <c r="D6" s="9"/>
      <c r="E6" s="9"/>
    </row>
    <row r="7" spans="1:9" s="67" customFormat="1" ht="21.75" customHeight="1">
      <c r="A7" s="343"/>
      <c r="B7" s="345"/>
      <c r="C7" s="345"/>
      <c r="D7" s="345"/>
      <c r="E7" s="222"/>
    </row>
    <row r="8" spans="1:9" s="67" customFormat="1" ht="21.75" customHeight="1">
      <c r="A8" s="344"/>
      <c r="B8" s="45" t="s">
        <v>35</v>
      </c>
      <c r="C8" s="45" t="s">
        <v>36</v>
      </c>
      <c r="D8" s="45" t="s">
        <v>37</v>
      </c>
      <c r="E8" s="45" t="s">
        <v>38</v>
      </c>
    </row>
    <row r="9" spans="1:9" s="8" customFormat="1" ht="21" customHeight="1">
      <c r="A9" s="54" t="s">
        <v>38</v>
      </c>
      <c r="B9" s="65">
        <f>SUM(B11:B36)</f>
        <v>146</v>
      </c>
      <c r="C9" s="65">
        <f>SUM(C11:C36)</f>
        <v>0</v>
      </c>
      <c r="D9" s="65">
        <f>SUM(D11:D36)</f>
        <v>0</v>
      </c>
      <c r="E9" s="65">
        <f>SUM(B9:D9)</f>
        <v>146</v>
      </c>
      <c r="F9" s="10"/>
    </row>
    <row r="10" spans="1:9" s="8" customFormat="1" ht="9" customHeight="1">
      <c r="A10" s="62"/>
      <c r="B10" s="66"/>
      <c r="C10" s="66"/>
      <c r="D10" s="66"/>
      <c r="E10" s="65"/>
    </row>
    <row r="11" spans="1:9" s="88" customFormat="1" ht="12" customHeight="1">
      <c r="A11" s="82" t="s">
        <v>3502</v>
      </c>
      <c r="B11" s="224">
        <v>119</v>
      </c>
      <c r="C11" s="224">
        <v>0</v>
      </c>
      <c r="D11" s="224">
        <v>0</v>
      </c>
      <c r="E11" s="65">
        <f>SUM(B11:D11)</f>
        <v>119</v>
      </c>
      <c r="F11" s="40"/>
      <c r="G11" s="11"/>
      <c r="H11" s="11"/>
      <c r="I11" s="11"/>
    </row>
    <row r="12" spans="1:9" s="88" customFormat="1" ht="12" customHeight="1">
      <c r="A12" s="82" t="s">
        <v>3503</v>
      </c>
      <c r="B12" s="224">
        <v>19</v>
      </c>
      <c r="C12" s="224">
        <v>0</v>
      </c>
      <c r="D12" s="224">
        <v>0</v>
      </c>
      <c r="E12" s="65">
        <f>SUM(B12:D12)</f>
        <v>19</v>
      </c>
      <c r="F12" s="41"/>
      <c r="G12" s="11"/>
      <c r="H12" s="11"/>
      <c r="I12" s="11"/>
    </row>
    <row r="13" spans="1:9" s="88" customFormat="1" ht="12" customHeight="1">
      <c r="A13" s="82" t="s">
        <v>3505</v>
      </c>
      <c r="B13" s="224">
        <v>1</v>
      </c>
      <c r="C13" s="224">
        <v>0</v>
      </c>
      <c r="D13" s="224">
        <v>0</v>
      </c>
      <c r="E13" s="65">
        <f>SUM(B13:D13)</f>
        <v>1</v>
      </c>
      <c r="F13" s="41"/>
      <c r="G13" s="11"/>
      <c r="H13" s="11"/>
      <c r="I13" s="11"/>
    </row>
    <row r="14" spans="1:9" s="88" customFormat="1" ht="12" customHeight="1">
      <c r="A14" s="82" t="s">
        <v>3504</v>
      </c>
      <c r="B14" s="224">
        <v>7</v>
      </c>
      <c r="C14" s="224">
        <v>0</v>
      </c>
      <c r="D14" s="224">
        <v>0</v>
      </c>
      <c r="E14" s="65">
        <f>SUM(B14:D14)</f>
        <v>7</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3"/>
      <c r="B38" s="364"/>
      <c r="C38" s="364"/>
      <c r="D38" s="364"/>
      <c r="E38" s="364"/>
    </row>
    <row r="39" spans="1:9" s="15" customFormat="1" ht="12" customHeight="1">
      <c r="A39" s="361"/>
      <c r="B39" s="362"/>
      <c r="C39" s="362"/>
      <c r="D39" s="362"/>
      <c r="E39" s="362"/>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3"/>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1"/>
  <sheetViews>
    <sheetView zoomScaleNormal="100" workbookViewId="0">
      <selection activeCell="A42" sqref="A42:XFD42"/>
    </sheetView>
  </sheetViews>
  <sheetFormatPr baseColWidth="10" defaultColWidth="8.44140625" defaultRowHeight="13.2"/>
  <cols>
    <col min="1" max="1" width="2.88671875" style="2" customWidth="1"/>
    <col min="2" max="2" width="55.5546875" style="21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33" t="s">
        <v>33</v>
      </c>
      <c r="B1" s="346"/>
      <c r="C1" s="346"/>
      <c r="D1" s="346"/>
      <c r="E1" s="37"/>
      <c r="F1" s="37"/>
      <c r="G1" s="1"/>
      <c r="I1" s="1"/>
      <c r="J1" s="182"/>
    </row>
    <row r="2" spans="1:133" ht="5.25" customHeight="1">
      <c r="B2" s="3"/>
      <c r="D2" s="1"/>
      <c r="E2" s="1"/>
      <c r="F2" s="1"/>
      <c r="G2" s="1"/>
      <c r="I2" s="1"/>
      <c r="J2" s="1"/>
    </row>
    <row r="3" spans="1:133" s="67" customFormat="1" ht="15" customHeight="1">
      <c r="A3" s="42" t="s">
        <v>3553</v>
      </c>
      <c r="B3" s="42"/>
      <c r="C3" s="42"/>
      <c r="D3" s="42"/>
      <c r="E3" s="42"/>
      <c r="F3" s="42"/>
      <c r="G3" s="42"/>
      <c r="H3" s="42"/>
      <c r="I3" s="42"/>
      <c r="J3" s="42"/>
    </row>
    <row r="4" spans="1:133" s="67" customFormat="1" ht="15" customHeight="1">
      <c r="A4" s="43" t="s">
        <v>3554</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7" t="s">
        <v>3635</v>
      </c>
      <c r="B6" s="367"/>
      <c r="C6" s="367"/>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8"/>
      <c r="C7" s="46"/>
      <c r="D7" s="368" t="s">
        <v>3427</v>
      </c>
      <c r="E7" s="368"/>
      <c r="F7" s="46"/>
      <c r="G7" s="369" t="s">
        <v>3428</v>
      </c>
      <c r="H7" s="46"/>
      <c r="I7" s="371" t="s">
        <v>3429</v>
      </c>
      <c r="J7" s="371"/>
    </row>
    <row r="8" spans="1:133" s="67" customFormat="1" ht="21.9" customHeight="1">
      <c r="B8" s="348"/>
      <c r="C8" s="46"/>
      <c r="D8" s="189" t="s">
        <v>3423</v>
      </c>
      <c r="E8" s="189" t="s">
        <v>37</v>
      </c>
      <c r="F8" s="46"/>
      <c r="G8" s="370"/>
      <c r="H8" s="46"/>
      <c r="I8" s="189" t="s">
        <v>3423</v>
      </c>
      <c r="J8" s="189" t="s">
        <v>37</v>
      </c>
    </row>
    <row r="9" spans="1:133" s="34" customFormat="1" ht="26.25" customHeight="1">
      <c r="A9" s="190"/>
      <c r="B9" s="191" t="s">
        <v>38</v>
      </c>
      <c r="C9" s="192"/>
      <c r="D9" s="193">
        <f>'ATR-A2.1'!F9</f>
        <v>1384</v>
      </c>
      <c r="E9" s="193">
        <f>'ATR-A2.1'!E9</f>
        <v>2</v>
      </c>
      <c r="F9" s="194"/>
      <c r="G9" s="193">
        <f>SUM(G12:G15)</f>
        <v>124093.25</v>
      </c>
      <c r="H9" s="305"/>
      <c r="I9" s="193">
        <f>(D9*100000/G9)/4</f>
        <v>278.82257898797877</v>
      </c>
      <c r="J9" s="193">
        <f>(E9*100000/G9)/4</f>
        <v>0.4029228020057497</v>
      </c>
      <c r="K9" s="33"/>
      <c r="L9" s="33"/>
      <c r="M9" s="33"/>
    </row>
    <row r="10" spans="1:133" ht="9" customHeight="1">
      <c r="A10" s="67"/>
      <c r="B10" s="191"/>
      <c r="C10" s="196"/>
      <c r="D10" s="193"/>
      <c r="E10" s="193"/>
      <c r="F10" s="194"/>
      <c r="G10" s="246"/>
      <c r="H10" s="306"/>
      <c r="I10" s="193"/>
      <c r="J10" s="193"/>
      <c r="K10" s="33"/>
      <c r="L10" s="6"/>
    </row>
    <row r="11" spans="1:133" s="34" customFormat="1" ht="13.5" customHeight="1">
      <c r="A11" s="190"/>
      <c r="B11" s="55" t="s">
        <v>9</v>
      </c>
      <c r="C11" s="198"/>
      <c r="D11" s="193"/>
      <c r="E11" s="193"/>
      <c r="F11" s="194"/>
      <c r="G11" s="246"/>
      <c r="H11" s="305"/>
      <c r="I11" s="193"/>
      <c r="J11" s="193"/>
      <c r="K11" s="33"/>
      <c r="L11" s="33"/>
    </row>
    <row r="12" spans="1:133" ht="13.5" customHeight="1">
      <c r="A12" s="67"/>
      <c r="B12" s="57" t="s">
        <v>5</v>
      </c>
      <c r="C12" s="199"/>
      <c r="D12" s="246">
        <f>'ATR-A2.1'!F12</f>
        <v>86</v>
      </c>
      <c r="E12" s="246">
        <f>'ATR-A2.1'!E12</f>
        <v>0</v>
      </c>
      <c r="F12" s="200"/>
      <c r="G12" s="246">
        <f>G18</f>
        <v>6826</v>
      </c>
      <c r="H12" s="307"/>
      <c r="I12" s="193">
        <f>(D12*100000/G12)/4</f>
        <v>314.97216525051277</v>
      </c>
      <c r="J12" s="193">
        <f>(E12*100000/G12)/4</f>
        <v>0</v>
      </c>
      <c r="K12" s="33"/>
      <c r="L12" s="33"/>
    </row>
    <row r="13" spans="1:133" ht="13.5" customHeight="1">
      <c r="A13" s="67"/>
      <c r="B13" s="57" t="s">
        <v>6</v>
      </c>
      <c r="C13" s="199"/>
      <c r="D13" s="246">
        <f>'ATR-A2.1'!F13</f>
        <v>429</v>
      </c>
      <c r="E13" s="246">
        <f>'ATR-A2.1'!E13</f>
        <v>1</v>
      </c>
      <c r="F13" s="200"/>
      <c r="G13" s="246">
        <f>SUM(G19:G22)</f>
        <v>25871.25</v>
      </c>
      <c r="H13" s="307"/>
      <c r="I13" s="193">
        <f t="shared" ref="I13:I15" si="0">(D13*100000/G13)/4</f>
        <v>414.55283374402086</v>
      </c>
      <c r="J13" s="193">
        <f>(E13*100000/G13)/4</f>
        <v>0.96632362178093445</v>
      </c>
      <c r="K13" s="33"/>
      <c r="L13" s="33"/>
    </row>
    <row r="14" spans="1:133" ht="13.5" customHeight="1">
      <c r="A14" s="67"/>
      <c r="B14" s="57" t="s">
        <v>44</v>
      </c>
      <c r="C14" s="199"/>
      <c r="D14" s="246">
        <f>'ATR-A2.1'!F14</f>
        <v>207</v>
      </c>
      <c r="E14" s="246">
        <f>'ATR-A2.1'!E14</f>
        <v>0</v>
      </c>
      <c r="F14" s="200"/>
      <c r="G14" s="246">
        <f>G23</f>
        <v>8432.5</v>
      </c>
      <c r="H14" s="307"/>
      <c r="I14" s="193">
        <f t="shared" si="0"/>
        <v>613.69700563296772</v>
      </c>
      <c r="J14" s="193">
        <f t="shared" ref="J14:J15" si="1">(E14*100000/G14)/4</f>
        <v>0</v>
      </c>
      <c r="K14" s="33"/>
      <c r="L14" s="33"/>
    </row>
    <row r="15" spans="1:133" ht="13.5" customHeight="1">
      <c r="A15" s="67"/>
      <c r="B15" s="57" t="s">
        <v>7</v>
      </c>
      <c r="C15" s="199"/>
      <c r="D15" s="246">
        <f>'ATR-A2.1'!F15</f>
        <v>662</v>
      </c>
      <c r="E15" s="246">
        <f>'ATR-A2.1'!E15</f>
        <v>1</v>
      </c>
      <c r="F15" s="200"/>
      <c r="G15" s="246">
        <f>SUM(G24:G38)</f>
        <v>82963.5</v>
      </c>
      <c r="H15" s="307"/>
      <c r="I15" s="193">
        <f t="shared" si="0"/>
        <v>199.4853158316609</v>
      </c>
      <c r="J15" s="193">
        <f t="shared" si="1"/>
        <v>0.30133733509314337</v>
      </c>
      <c r="K15" s="33"/>
      <c r="L15" s="33"/>
      <c r="N15" s="6"/>
    </row>
    <row r="16" spans="1:133" ht="9" customHeight="1">
      <c r="A16" s="67"/>
      <c r="B16" s="201"/>
      <c r="C16" s="199"/>
      <c r="D16" s="315"/>
      <c r="E16" s="315"/>
      <c r="F16" s="316"/>
      <c r="G16" s="317"/>
      <c r="H16" s="317"/>
      <c r="I16" s="318"/>
      <c r="J16" s="193"/>
      <c r="K16" s="33"/>
      <c r="L16" s="33"/>
    </row>
    <row r="17" spans="1:13" ht="13.5" customHeight="1">
      <c r="A17" s="67"/>
      <c r="B17" s="55" t="s">
        <v>3430</v>
      </c>
      <c r="C17" s="199"/>
      <c r="D17" s="315"/>
      <c r="E17" s="315"/>
      <c r="F17" s="316"/>
      <c r="G17" s="317"/>
      <c r="H17" s="317"/>
      <c r="I17" s="318"/>
      <c r="J17" s="193"/>
      <c r="K17" s="33"/>
      <c r="L17" s="33"/>
    </row>
    <row r="18" spans="1:13" ht="13.5" customHeight="1">
      <c r="A18" s="202" t="s">
        <v>39</v>
      </c>
      <c r="B18" s="137" t="s">
        <v>573</v>
      </c>
      <c r="C18" s="199"/>
      <c r="D18" s="315">
        <f>SUM('ATR-A2.1'!F18:F20)</f>
        <v>86</v>
      </c>
      <c r="E18" s="315">
        <f>SUM('ATR-A2.1'!E18:E20)</f>
        <v>0</v>
      </c>
      <c r="F18" s="316"/>
      <c r="G18" s="315">
        <v>6826</v>
      </c>
      <c r="H18" s="317"/>
      <c r="I18" s="318">
        <f>(D18*100000/G18)/4</f>
        <v>314.97216525051277</v>
      </c>
      <c r="J18" s="193">
        <f>(E18*100000/G18)/4</f>
        <v>0</v>
      </c>
      <c r="K18" s="33"/>
      <c r="L18" s="33"/>
      <c r="M18" s="203"/>
    </row>
    <row r="19" spans="1:13" ht="13.5" customHeight="1">
      <c r="A19" s="202" t="s">
        <v>40</v>
      </c>
      <c r="B19" s="137" t="s">
        <v>580</v>
      </c>
      <c r="C19" s="199"/>
      <c r="D19" s="315">
        <f>SUM('ATR-A2.1'!F21)</f>
        <v>3</v>
      </c>
      <c r="E19" s="315">
        <f>SUM('ATR-A2.1'!E21)</f>
        <v>0</v>
      </c>
      <c r="F19" s="316"/>
      <c r="G19" s="315">
        <v>137</v>
      </c>
      <c r="H19" s="317"/>
      <c r="I19" s="318">
        <f t="shared" ref="I19:I37" si="2">(D19*100000/G19)/4</f>
        <v>547.44525547445255</v>
      </c>
      <c r="J19" s="193">
        <f t="shared" ref="J19:J37" si="3">(E19*100000/G19)/4</f>
        <v>0</v>
      </c>
      <c r="K19" s="33"/>
      <c r="L19" s="33"/>
      <c r="M19" s="203"/>
    </row>
    <row r="20" spans="1:13" ht="13.5" customHeight="1">
      <c r="A20" s="202" t="s">
        <v>41</v>
      </c>
      <c r="B20" s="137" t="s">
        <v>589</v>
      </c>
      <c r="C20" s="199"/>
      <c r="D20" s="315">
        <f>SUM('ATR-A2.1'!F22:F39)</f>
        <v>403</v>
      </c>
      <c r="E20" s="315">
        <f>SUM('ATR-A2.1'!E22:E39)</f>
        <v>0</v>
      </c>
      <c r="F20" s="316"/>
      <c r="G20" s="315">
        <v>24511.5</v>
      </c>
      <c r="H20" s="317"/>
      <c r="I20" s="318">
        <f t="shared" si="2"/>
        <v>411.03155661628216</v>
      </c>
      <c r="J20" s="193">
        <f t="shared" si="3"/>
        <v>0</v>
      </c>
      <c r="K20" s="33"/>
      <c r="L20" s="33"/>
    </row>
    <row r="21" spans="1:13" s="34" customFormat="1" ht="13.5" customHeight="1">
      <c r="A21" s="202" t="s">
        <v>622</v>
      </c>
      <c r="B21" s="85" t="s">
        <v>623</v>
      </c>
      <c r="C21" s="204"/>
      <c r="D21" s="319"/>
      <c r="E21" s="319"/>
      <c r="F21" s="320"/>
      <c r="G21" s="315">
        <v>184.75</v>
      </c>
      <c r="H21" s="321"/>
      <c r="I21" s="318">
        <f t="shared" si="2"/>
        <v>0</v>
      </c>
      <c r="J21" s="193">
        <f t="shared" si="3"/>
        <v>0</v>
      </c>
      <c r="K21" s="33"/>
      <c r="L21" s="33"/>
    </row>
    <row r="22" spans="1:13" ht="13.5" customHeight="1">
      <c r="A22" s="202" t="s">
        <v>42</v>
      </c>
      <c r="B22" s="137" t="s">
        <v>3431</v>
      </c>
      <c r="C22" s="199"/>
      <c r="D22" s="315">
        <f>SUM('ATR-A2.1'!F40:F41)</f>
        <v>23</v>
      </c>
      <c r="E22" s="315">
        <f>SUM('ATR-A2.1'!E40:E41)</f>
        <v>1</v>
      </c>
      <c r="F22" s="316"/>
      <c r="G22" s="315">
        <v>1038</v>
      </c>
      <c r="H22" s="317"/>
      <c r="I22" s="318">
        <f t="shared" si="2"/>
        <v>553.94990366088632</v>
      </c>
      <c r="J22" s="193">
        <f t="shared" si="3"/>
        <v>24.084778420038536</v>
      </c>
      <c r="K22" s="33"/>
      <c r="L22" s="33"/>
    </row>
    <row r="23" spans="1:13" ht="13.5" customHeight="1">
      <c r="A23" s="202" t="s">
        <v>43</v>
      </c>
      <c r="B23" s="137" t="s">
        <v>44</v>
      </c>
      <c r="C23" s="199"/>
      <c r="D23" s="315">
        <f>SUM('ATR-A2.1'!F42:F44)</f>
        <v>207</v>
      </c>
      <c r="E23" s="315">
        <f>SUM('ATR-A2.1'!E42:E44)</f>
        <v>0</v>
      </c>
      <c r="F23" s="316"/>
      <c r="G23" s="315">
        <v>8432.5</v>
      </c>
      <c r="H23" s="317"/>
      <c r="I23" s="318">
        <f t="shared" si="2"/>
        <v>613.69700563296772</v>
      </c>
      <c r="J23" s="193">
        <f t="shared" si="3"/>
        <v>0</v>
      </c>
      <c r="K23" s="33"/>
      <c r="L23" s="33"/>
    </row>
    <row r="24" spans="1:13" ht="13.5" customHeight="1">
      <c r="A24" s="202" t="s">
        <v>3559</v>
      </c>
      <c r="B24" s="85" t="s">
        <v>3432</v>
      </c>
      <c r="C24" s="199"/>
      <c r="D24" s="315">
        <f>SUM('ATR-A2.1'!F45:F47)</f>
        <v>152</v>
      </c>
      <c r="E24" s="315">
        <f>SUM('ATR-A2.1'!E45:E47)</f>
        <v>0</v>
      </c>
      <c r="F24" s="316"/>
      <c r="G24" s="315">
        <v>18867.75</v>
      </c>
      <c r="H24" s="317"/>
      <c r="I24" s="318">
        <f t="shared" si="2"/>
        <v>201.40186296723246</v>
      </c>
      <c r="J24" s="193">
        <f t="shared" si="3"/>
        <v>0</v>
      </c>
      <c r="K24" s="33"/>
      <c r="L24" s="33"/>
    </row>
    <row r="25" spans="1:13" ht="13.5" customHeight="1">
      <c r="A25" s="202" t="s">
        <v>45</v>
      </c>
      <c r="B25" s="137" t="s">
        <v>639</v>
      </c>
      <c r="C25" s="199"/>
      <c r="D25" s="315">
        <f>SUM('ATR-A2.1'!F48:F50)</f>
        <v>64</v>
      </c>
      <c r="E25" s="315">
        <f>SUM('ATR-A2.1'!E48:E50)</f>
        <v>0</v>
      </c>
      <c r="F25" s="322"/>
      <c r="G25" s="315">
        <v>4589.25</v>
      </c>
      <c r="H25" s="323"/>
      <c r="I25" s="318">
        <f t="shared" si="2"/>
        <v>348.64084545405024</v>
      </c>
      <c r="J25" s="193">
        <f t="shared" si="3"/>
        <v>0</v>
      </c>
      <c r="K25" s="33"/>
      <c r="L25" s="33"/>
    </row>
    <row r="26" spans="1:13" s="34" customFormat="1" ht="13.5" customHeight="1">
      <c r="A26" s="202" t="s">
        <v>46</v>
      </c>
      <c r="B26" s="137" t="s">
        <v>646</v>
      </c>
      <c r="C26" s="204"/>
      <c r="D26" s="315">
        <f>SUM('ATR-A2.1'!F51:F52)</f>
        <v>41</v>
      </c>
      <c r="E26" s="315">
        <f>SUM('ATR-A2.1'!E51:E52)</f>
        <v>1</v>
      </c>
      <c r="F26" s="320"/>
      <c r="G26" s="315">
        <v>8070.5</v>
      </c>
      <c r="H26" s="321"/>
      <c r="I26" s="318">
        <f t="shared" si="2"/>
        <v>127.00576172480019</v>
      </c>
      <c r="J26" s="193">
        <f t="shared" si="3"/>
        <v>3.0977015054829318</v>
      </c>
      <c r="K26" s="33"/>
      <c r="L26" s="33"/>
    </row>
    <row r="27" spans="1:13" ht="13.5" customHeight="1">
      <c r="A27" s="202" t="s">
        <v>47</v>
      </c>
      <c r="B27" s="137" t="s">
        <v>650</v>
      </c>
      <c r="C27" s="199"/>
      <c r="D27" s="315">
        <v>0</v>
      </c>
      <c r="E27" s="315">
        <v>0</v>
      </c>
      <c r="F27" s="316"/>
      <c r="G27" s="315">
        <v>1673.25</v>
      </c>
      <c r="H27" s="317"/>
      <c r="I27" s="318">
        <f t="shared" si="2"/>
        <v>0</v>
      </c>
      <c r="J27" s="193">
        <f t="shared" si="3"/>
        <v>0</v>
      </c>
      <c r="K27" s="33"/>
      <c r="L27" s="33"/>
    </row>
    <row r="28" spans="1:13" s="34" customFormat="1" ht="13.5" customHeight="1">
      <c r="A28" s="202" t="s">
        <v>48</v>
      </c>
      <c r="B28" s="137" t="s">
        <v>658</v>
      </c>
      <c r="C28" s="192"/>
      <c r="D28" s="315">
        <v>0</v>
      </c>
      <c r="E28" s="315">
        <v>0</v>
      </c>
      <c r="F28" s="320"/>
      <c r="G28" s="315">
        <v>1904.5</v>
      </c>
      <c r="H28" s="321"/>
      <c r="I28" s="318">
        <f t="shared" si="2"/>
        <v>0</v>
      </c>
      <c r="J28" s="193">
        <f t="shared" si="3"/>
        <v>0</v>
      </c>
      <c r="K28" s="33"/>
      <c r="L28" s="33"/>
    </row>
    <row r="29" spans="1:13" ht="13.5" customHeight="1">
      <c r="A29" s="202" t="s">
        <v>53</v>
      </c>
      <c r="B29" s="137" t="s">
        <v>663</v>
      </c>
      <c r="C29" s="199"/>
      <c r="D29" s="315">
        <v>0</v>
      </c>
      <c r="E29" s="315">
        <v>0</v>
      </c>
      <c r="F29" s="316"/>
      <c r="G29" s="315">
        <v>483.75</v>
      </c>
      <c r="H29" s="317"/>
      <c r="I29" s="318">
        <f t="shared" si="2"/>
        <v>0</v>
      </c>
      <c r="J29" s="193">
        <f t="shared" si="3"/>
        <v>0</v>
      </c>
      <c r="K29" s="33"/>
      <c r="L29" s="33"/>
    </row>
    <row r="30" spans="1:13" s="34" customFormat="1" ht="13.5" customHeight="1">
      <c r="A30" s="202" t="s">
        <v>49</v>
      </c>
      <c r="B30" s="137" t="s">
        <v>664</v>
      </c>
      <c r="C30" s="198"/>
      <c r="D30" s="315">
        <f>SUM('ATR-A2.1'!F53:F54)</f>
        <v>4</v>
      </c>
      <c r="E30" s="315">
        <f>SUM('ATR-A2.1'!E53:E54)</f>
        <v>0</v>
      </c>
      <c r="F30" s="320"/>
      <c r="G30" s="315">
        <v>4825.75</v>
      </c>
      <c r="H30" s="321"/>
      <c r="I30" s="318">
        <f t="shared" si="2"/>
        <v>20.722167538724552</v>
      </c>
      <c r="J30" s="193">
        <f t="shared" si="3"/>
        <v>0</v>
      </c>
      <c r="K30" s="33"/>
      <c r="L30" s="33"/>
    </row>
    <row r="31" spans="1:13" ht="13.5" customHeight="1">
      <c r="A31" s="202" t="s">
        <v>50</v>
      </c>
      <c r="B31" s="137" t="s">
        <v>3433</v>
      </c>
      <c r="C31" s="199"/>
      <c r="D31" s="315">
        <f>SUM('ATR-A2.1'!F55:F59)</f>
        <v>125</v>
      </c>
      <c r="E31" s="315">
        <f>SUM('ATR-A2.1'!E55:E59)</f>
        <v>0</v>
      </c>
      <c r="F31" s="316"/>
      <c r="G31" s="315">
        <v>6755.75</v>
      </c>
      <c r="H31" s="317"/>
      <c r="I31" s="318">
        <f t="shared" si="2"/>
        <v>462.56892276949264</v>
      </c>
      <c r="J31" s="193">
        <f t="shared" si="3"/>
        <v>0</v>
      </c>
      <c r="K31" s="33"/>
      <c r="L31" s="33"/>
    </row>
    <row r="32" spans="1:13" ht="13.5" customHeight="1">
      <c r="A32" s="202" t="s">
        <v>54</v>
      </c>
      <c r="B32" s="85" t="s">
        <v>3434</v>
      </c>
      <c r="C32" s="199"/>
      <c r="D32" s="315">
        <f>SUM('ATR-A2.1'!F60:F60)</f>
        <v>51</v>
      </c>
      <c r="E32" s="315">
        <f>SUM('ATR-A2.1'!E60:E60)</f>
        <v>0</v>
      </c>
      <c r="F32" s="316"/>
      <c r="G32" s="315">
        <v>6920.25</v>
      </c>
      <c r="H32" s="317"/>
      <c r="I32" s="318">
        <f t="shared" si="2"/>
        <v>184.24189877533325</v>
      </c>
      <c r="J32" s="193">
        <f t="shared" si="3"/>
        <v>0</v>
      </c>
      <c r="K32" s="33"/>
      <c r="L32" s="33"/>
    </row>
    <row r="33" spans="1:12" ht="13.5" customHeight="1">
      <c r="A33" s="202" t="s">
        <v>55</v>
      </c>
      <c r="B33" s="137" t="s">
        <v>682</v>
      </c>
      <c r="C33" s="196"/>
      <c r="D33" s="315">
        <f>SUM('ATR-A2.1'!F61:F61)</f>
        <v>11</v>
      </c>
      <c r="E33" s="315">
        <f>SUM('ATR-A2.1'!E61:E61)</f>
        <v>0</v>
      </c>
      <c r="F33" s="322"/>
      <c r="G33" s="315">
        <v>9363.5</v>
      </c>
      <c r="H33" s="323"/>
      <c r="I33" s="318">
        <f t="shared" si="2"/>
        <v>29.369359747957496</v>
      </c>
      <c r="J33" s="193">
        <f t="shared" si="3"/>
        <v>0</v>
      </c>
      <c r="K33" s="33"/>
      <c r="L33" s="33"/>
    </row>
    <row r="34" spans="1:12" s="34" customFormat="1" ht="13.5" customHeight="1">
      <c r="A34" s="202" t="s">
        <v>683</v>
      </c>
      <c r="B34" s="137" t="s">
        <v>684</v>
      </c>
      <c r="C34" s="198"/>
      <c r="D34" s="315">
        <f>SUM('ATR-A2.1'!F62:F64)</f>
        <v>161</v>
      </c>
      <c r="E34" s="315">
        <f>SUM('ATR-A2.1'!E62:E64)</f>
        <v>0</v>
      </c>
      <c r="F34" s="320"/>
      <c r="G34" s="315">
        <v>11776.75</v>
      </c>
      <c r="H34" s="321"/>
      <c r="I34" s="318">
        <f t="shared" si="2"/>
        <v>341.7751077334579</v>
      </c>
      <c r="J34" s="193">
        <f t="shared" si="3"/>
        <v>0</v>
      </c>
      <c r="K34" s="33"/>
      <c r="L34" s="33"/>
    </row>
    <row r="35" spans="1:12" ht="13.5" customHeight="1">
      <c r="A35" s="202" t="s">
        <v>691</v>
      </c>
      <c r="B35" s="137" t="s">
        <v>3435</v>
      </c>
      <c r="C35" s="199"/>
      <c r="D35" s="315">
        <v>41</v>
      </c>
      <c r="E35" s="315">
        <f>SUM('ATR-A2.1'!E65:E65)</f>
        <v>0</v>
      </c>
      <c r="F35" s="316"/>
      <c r="G35" s="315">
        <v>1973</v>
      </c>
      <c r="H35" s="317"/>
      <c r="I35" s="318">
        <f t="shared" si="2"/>
        <v>519.51343132285854</v>
      </c>
      <c r="J35" s="193">
        <f t="shared" si="3"/>
        <v>0</v>
      </c>
      <c r="K35" s="33"/>
      <c r="L35" s="33"/>
    </row>
    <row r="36" spans="1:12" s="34" customFormat="1" ht="13.5" customHeight="1">
      <c r="A36" s="202" t="s">
        <v>700</v>
      </c>
      <c r="B36" s="137" t="s">
        <v>701</v>
      </c>
      <c r="C36" s="204"/>
      <c r="D36" s="315">
        <v>8</v>
      </c>
      <c r="E36" s="315">
        <f>SUM('ATR-A2.1'!E66:E68)</f>
        <v>0</v>
      </c>
      <c r="F36" s="320"/>
      <c r="G36" s="315">
        <v>3111.5</v>
      </c>
      <c r="H36" s="321"/>
      <c r="I36" s="318">
        <f t="shared" si="2"/>
        <v>64.277679575767309</v>
      </c>
      <c r="J36" s="193">
        <f t="shared" si="3"/>
        <v>0</v>
      </c>
      <c r="K36" s="33"/>
      <c r="L36" s="33"/>
    </row>
    <row r="37" spans="1:12" ht="13.5" customHeight="1">
      <c r="A37" s="202" t="s">
        <v>706</v>
      </c>
      <c r="B37" s="85" t="s">
        <v>3436</v>
      </c>
      <c r="C37" s="199"/>
      <c r="D37" s="315">
        <v>4</v>
      </c>
      <c r="E37" s="315">
        <f>'ATR-A2.1'!E69</f>
        <v>0</v>
      </c>
      <c r="F37" s="316"/>
      <c r="G37" s="315">
        <v>2648</v>
      </c>
      <c r="H37" s="317"/>
      <c r="I37" s="318">
        <f t="shared" si="2"/>
        <v>37.764350453172206</v>
      </c>
      <c r="J37" s="193">
        <f t="shared" si="3"/>
        <v>0</v>
      </c>
      <c r="K37" s="33"/>
      <c r="L37" s="33"/>
    </row>
    <row r="38" spans="1:12" ht="13.5" customHeight="1">
      <c r="A38" s="202" t="s">
        <v>712</v>
      </c>
      <c r="B38" s="85" t="s">
        <v>713</v>
      </c>
      <c r="C38" s="199"/>
      <c r="D38" s="318">
        <v>0</v>
      </c>
      <c r="E38" s="318">
        <v>0</v>
      </c>
      <c r="F38" s="316"/>
      <c r="G38" s="315">
        <v>0</v>
      </c>
      <c r="H38" s="317"/>
      <c r="I38" s="318">
        <v>0</v>
      </c>
      <c r="J38" s="193">
        <v>0</v>
      </c>
      <c r="K38" s="33"/>
      <c r="L38" s="33"/>
    </row>
    <row r="39" spans="1:12" s="11" customFormat="1" ht="15" customHeight="1">
      <c r="A39" s="174" t="s">
        <v>149</v>
      </c>
      <c r="B39" s="206" t="s">
        <v>714</v>
      </c>
      <c r="C39" s="66"/>
      <c r="D39" s="324">
        <f>SUM(D18:D38)</f>
        <v>1384</v>
      </c>
      <c r="E39" s="315"/>
      <c r="F39" s="324"/>
      <c r="G39" s="325"/>
      <c r="H39" s="316"/>
      <c r="I39" s="326" t="s">
        <v>3437</v>
      </c>
      <c r="J39" s="200" t="s">
        <v>3437</v>
      </c>
    </row>
    <row r="40" spans="1:12" ht="18" customHeight="1">
      <c r="A40" s="365" t="s">
        <v>3438</v>
      </c>
      <c r="B40" s="365"/>
      <c r="C40" s="365"/>
      <c r="D40" s="365"/>
      <c r="E40" s="365"/>
      <c r="F40" s="365"/>
      <c r="G40" s="365"/>
      <c r="H40" s="365"/>
      <c r="I40" s="365"/>
      <c r="J40" s="210"/>
      <c r="K40" s="141"/>
    </row>
    <row r="41" spans="1:12" ht="24.75" customHeight="1">
      <c r="A41" s="366" t="s">
        <v>3439</v>
      </c>
      <c r="B41" s="366"/>
      <c r="C41" s="366"/>
      <c r="D41" s="366"/>
      <c r="E41" s="366"/>
      <c r="F41" s="366"/>
      <c r="G41" s="366"/>
      <c r="H41" s="366"/>
      <c r="I41" s="366"/>
      <c r="J41" s="211"/>
    </row>
  </sheetData>
  <mergeCells count="8">
    <mergeCell ref="A40:I40"/>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10"/>
  <sheetViews>
    <sheetView zoomScaleNormal="100" workbookViewId="0">
      <selection activeCell="G59" sqref="G59"/>
    </sheetView>
  </sheetViews>
  <sheetFormatPr baseColWidth="10" defaultColWidth="11.44140625" defaultRowHeight="24.75" customHeight="1"/>
  <cols>
    <col min="1" max="1" width="3.33203125" style="304" customWidth="1"/>
    <col min="2" max="2" width="56.44140625" style="304" customWidth="1"/>
    <col min="3" max="4" width="9.33203125" style="239" customWidth="1"/>
    <col min="5" max="6" width="9.5546875" style="239" customWidth="1"/>
    <col min="7" max="10" width="11.44140625" style="239"/>
    <col min="11" max="11" width="2.109375" style="239" customWidth="1"/>
    <col min="12" max="16384" width="11.44140625" style="239"/>
  </cols>
  <sheetData>
    <row r="1" spans="1:7" s="2" customFormat="1" ht="15.75" customHeight="1">
      <c r="A1" s="333" t="s">
        <v>33</v>
      </c>
      <c r="B1" s="334"/>
      <c r="C1" s="335"/>
      <c r="D1" s="1"/>
      <c r="E1" s="336" t="s">
        <v>102</v>
      </c>
      <c r="F1" s="336"/>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1" t="s">
        <v>3635</v>
      </c>
      <c r="B6" s="342"/>
      <c r="C6" s="9"/>
      <c r="D6" s="9"/>
    </row>
    <row r="7" spans="1:7" s="2" customFormat="1" ht="21.75" customHeight="1">
      <c r="A7" s="51"/>
      <c r="B7" s="343"/>
      <c r="C7" s="345"/>
      <c r="D7" s="345"/>
      <c r="E7" s="345"/>
      <c r="F7" s="44"/>
    </row>
    <row r="8" spans="1:7" s="2" customFormat="1" ht="21.75" customHeight="1">
      <c r="A8" s="52"/>
      <c r="B8" s="344"/>
      <c r="C8" s="45" t="s">
        <v>35</v>
      </c>
      <c r="D8" s="45" t="s">
        <v>36</v>
      </c>
      <c r="E8" s="45" t="s">
        <v>37</v>
      </c>
      <c r="F8" s="45" t="s">
        <v>38</v>
      </c>
    </row>
    <row r="9" spans="1:7" s="8" customFormat="1" ht="26.25" customHeight="1">
      <c r="A9" s="53"/>
      <c r="B9" s="54" t="s">
        <v>38</v>
      </c>
      <c r="C9" s="114">
        <f>SUM(C12:C15)</f>
        <v>1371</v>
      </c>
      <c r="D9" s="114">
        <f>SUM(D12:D15)</f>
        <v>11</v>
      </c>
      <c r="E9" s="114">
        <f>SUM(E12:E15)</f>
        <v>2</v>
      </c>
      <c r="F9" s="114">
        <f>SUM(F12:F15)</f>
        <v>1384</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85</v>
      </c>
      <c r="D12" s="116">
        <f t="shared" ref="D12:F12" si="0">D18+D19+D20</f>
        <v>1</v>
      </c>
      <c r="E12" s="116">
        <f t="shared" si="0"/>
        <v>0</v>
      </c>
      <c r="F12" s="115">
        <f t="shared" si="0"/>
        <v>86</v>
      </c>
    </row>
    <row r="13" spans="1:7" s="8" customFormat="1" ht="13.5" customHeight="1">
      <c r="A13" s="56"/>
      <c r="B13" s="57" t="s">
        <v>6</v>
      </c>
      <c r="C13" s="116">
        <f>SUM(C21:C41)</f>
        <v>422</v>
      </c>
      <c r="D13" s="116">
        <f t="shared" ref="D13:F13" si="1">SUM(D21:D41)</f>
        <v>6</v>
      </c>
      <c r="E13" s="116">
        <f t="shared" si="1"/>
        <v>1</v>
      </c>
      <c r="F13" s="115">
        <f t="shared" si="1"/>
        <v>429</v>
      </c>
    </row>
    <row r="14" spans="1:7" s="8" customFormat="1" ht="13.5" customHeight="1">
      <c r="A14" s="56"/>
      <c r="B14" s="57" t="s">
        <v>44</v>
      </c>
      <c r="C14" s="116">
        <f>SUM(C42:C44)</f>
        <v>203</v>
      </c>
      <c r="D14" s="116">
        <f t="shared" ref="D14:F14" si="2">SUM(D42:D44)</f>
        <v>4</v>
      </c>
      <c r="E14" s="116">
        <f t="shared" si="2"/>
        <v>0</v>
      </c>
      <c r="F14" s="115">
        <f t="shared" si="2"/>
        <v>207</v>
      </c>
    </row>
    <row r="15" spans="1:7" s="8" customFormat="1" ht="13.5" customHeight="1">
      <c r="A15" s="56"/>
      <c r="B15" s="57" t="s">
        <v>7</v>
      </c>
      <c r="C15" s="116">
        <f>SUM(C45:C90)</f>
        <v>661</v>
      </c>
      <c r="D15" s="116">
        <f t="shared" ref="D15:F15" si="3">SUM(D45:D90)</f>
        <v>0</v>
      </c>
      <c r="E15" s="116">
        <f t="shared" si="3"/>
        <v>1</v>
      </c>
      <c r="F15" s="115">
        <f t="shared" si="3"/>
        <v>662</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1" t="s">
        <v>3260</v>
      </c>
      <c r="C18" s="287">
        <v>74</v>
      </c>
      <c r="D18" s="287">
        <v>1</v>
      </c>
      <c r="E18" s="287">
        <v>0</v>
      </c>
      <c r="F18" s="157">
        <f t="shared" ref="F18:F70" si="4">SUM(C18:E18)</f>
        <v>75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1" t="s">
        <v>3598</v>
      </c>
      <c r="C19" s="287">
        <v>9</v>
      </c>
      <c r="D19" s="287">
        <v>0</v>
      </c>
      <c r="E19" s="287">
        <v>0</v>
      </c>
      <c r="F19" s="157">
        <f t="shared" si="4"/>
        <v>9</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1" t="s">
        <v>3636</v>
      </c>
      <c r="C20" s="287">
        <v>2</v>
      </c>
      <c r="D20" s="287">
        <v>0</v>
      </c>
      <c r="E20" s="287">
        <v>0</v>
      </c>
      <c r="F20" s="157">
        <f t="shared" si="4"/>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1" t="s">
        <v>3506</v>
      </c>
      <c r="C21" s="287">
        <v>3</v>
      </c>
      <c r="D21" s="287">
        <v>0</v>
      </c>
      <c r="E21" s="287">
        <v>0</v>
      </c>
      <c r="F21" s="157">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1" t="s">
        <v>3261</v>
      </c>
      <c r="C22" s="287">
        <v>113</v>
      </c>
      <c r="D22" s="287">
        <v>1</v>
      </c>
      <c r="E22" s="287">
        <v>0</v>
      </c>
      <c r="F22" s="157">
        <f t="shared" si="4"/>
        <v>114</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1" t="s">
        <v>3262</v>
      </c>
      <c r="C23" s="287">
        <v>26</v>
      </c>
      <c r="D23" s="287">
        <v>0</v>
      </c>
      <c r="E23" s="287">
        <v>0</v>
      </c>
      <c r="F23" s="157">
        <f t="shared" si="4"/>
        <v>26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1" t="s">
        <v>3263</v>
      </c>
      <c r="C24" s="287">
        <v>11</v>
      </c>
      <c r="D24" s="287">
        <v>0</v>
      </c>
      <c r="E24" s="287">
        <v>0</v>
      </c>
      <c r="F24" s="157">
        <f t="shared" si="4"/>
        <v>11</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1" t="s">
        <v>3264</v>
      </c>
      <c r="C25" s="287">
        <v>29</v>
      </c>
      <c r="D25" s="287">
        <v>0</v>
      </c>
      <c r="E25" s="287">
        <v>0</v>
      </c>
      <c r="F25" s="157">
        <f t="shared" si="4"/>
        <v>29</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1" t="s">
        <v>3265</v>
      </c>
      <c r="C26" s="287">
        <v>22</v>
      </c>
      <c r="D26" s="287">
        <v>1</v>
      </c>
      <c r="E26" s="287">
        <v>0</v>
      </c>
      <c r="F26" s="157">
        <f t="shared" si="4"/>
        <v>23</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1" t="s">
        <v>3266</v>
      </c>
      <c r="C27" s="287">
        <v>13</v>
      </c>
      <c r="D27" s="287">
        <v>0</v>
      </c>
      <c r="E27" s="287">
        <v>0</v>
      </c>
      <c r="F27" s="157">
        <f t="shared" si="4"/>
        <v>13</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1" t="s">
        <v>3507</v>
      </c>
      <c r="C28" s="287">
        <v>5</v>
      </c>
      <c r="D28" s="287">
        <v>0</v>
      </c>
      <c r="E28" s="287">
        <v>0</v>
      </c>
      <c r="F28" s="157">
        <f t="shared" si="4"/>
        <v>5</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1" t="s">
        <v>3508</v>
      </c>
      <c r="C29" s="287">
        <v>6</v>
      </c>
      <c r="D29" s="287">
        <v>0</v>
      </c>
      <c r="E29" s="287">
        <v>0</v>
      </c>
      <c r="F29" s="157">
        <f t="shared" si="4"/>
        <v>6</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1" t="s">
        <v>3267</v>
      </c>
      <c r="C30" s="287">
        <v>26</v>
      </c>
      <c r="D30" s="287">
        <v>0</v>
      </c>
      <c r="E30" s="287">
        <v>0</v>
      </c>
      <c r="F30" s="157">
        <f t="shared" si="4"/>
        <v>26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1" t="s">
        <v>3268</v>
      </c>
      <c r="C31" s="287">
        <v>24</v>
      </c>
      <c r="D31" s="287">
        <v>0</v>
      </c>
      <c r="E31" s="287">
        <v>0</v>
      </c>
      <c r="F31" s="157">
        <f t="shared" si="4"/>
        <v>24</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1" t="s">
        <v>3599</v>
      </c>
      <c r="C32" s="287">
        <v>7</v>
      </c>
      <c r="D32" s="287">
        <v>0</v>
      </c>
      <c r="E32" s="287">
        <v>0</v>
      </c>
      <c r="F32" s="157">
        <f t="shared" si="4"/>
        <v>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1" t="s">
        <v>3269</v>
      </c>
      <c r="C33" s="287">
        <v>50</v>
      </c>
      <c r="D33" s="287">
        <v>2</v>
      </c>
      <c r="E33" s="287">
        <v>0</v>
      </c>
      <c r="F33" s="157">
        <f t="shared" si="4"/>
        <v>52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1" t="s">
        <v>3270</v>
      </c>
      <c r="C34" s="287">
        <v>5</v>
      </c>
      <c r="D34" s="287">
        <v>0</v>
      </c>
      <c r="E34" s="287">
        <v>0</v>
      </c>
      <c r="F34" s="157">
        <f t="shared" si="4"/>
        <v>5</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1" t="s">
        <v>3271</v>
      </c>
      <c r="C35" s="287">
        <v>14</v>
      </c>
      <c r="D35" s="287">
        <v>0</v>
      </c>
      <c r="E35" s="287">
        <v>0</v>
      </c>
      <c r="F35" s="157">
        <f t="shared" si="4"/>
        <v>14</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1" t="s">
        <v>3272</v>
      </c>
      <c r="C36" s="287">
        <v>15</v>
      </c>
      <c r="D36" s="287">
        <v>1</v>
      </c>
      <c r="E36" s="287">
        <v>0</v>
      </c>
      <c r="F36" s="157">
        <f t="shared" si="4"/>
        <v>16</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1" t="s">
        <v>3273</v>
      </c>
      <c r="C37" s="287">
        <v>17</v>
      </c>
      <c r="D37" s="287">
        <v>0</v>
      </c>
      <c r="E37" s="287">
        <v>0</v>
      </c>
      <c r="F37" s="157">
        <f t="shared" si="4"/>
        <v>17</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1" t="s">
        <v>3600</v>
      </c>
      <c r="C38" s="287">
        <v>1</v>
      </c>
      <c r="D38" s="287">
        <v>0</v>
      </c>
      <c r="E38" s="287">
        <v>0</v>
      </c>
      <c r="F38" s="157">
        <f t="shared" si="4"/>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1" t="s">
        <v>3274</v>
      </c>
      <c r="C39" s="287">
        <v>14</v>
      </c>
      <c r="D39" s="287">
        <v>0</v>
      </c>
      <c r="E39" s="287">
        <v>0</v>
      </c>
      <c r="F39" s="157">
        <f t="shared" si="4"/>
        <v>14</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1" t="s">
        <v>3624</v>
      </c>
      <c r="C40" s="287">
        <v>2</v>
      </c>
      <c r="D40" s="287">
        <v>0</v>
      </c>
      <c r="E40" s="287">
        <v>0</v>
      </c>
      <c r="F40" s="157">
        <f t="shared" si="4"/>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1" t="s">
        <v>3276</v>
      </c>
      <c r="C41" s="287">
        <v>19</v>
      </c>
      <c r="D41" s="287">
        <v>1</v>
      </c>
      <c r="E41" s="287">
        <v>1</v>
      </c>
      <c r="F41" s="157">
        <f t="shared" si="4"/>
        <v>21</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1" t="s">
        <v>3277</v>
      </c>
      <c r="C42" s="287">
        <v>81</v>
      </c>
      <c r="D42" s="287">
        <v>3</v>
      </c>
      <c r="E42" s="287">
        <v>0</v>
      </c>
      <c r="F42" s="157">
        <f t="shared" si="4"/>
        <v>84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1" t="s">
        <v>3278</v>
      </c>
      <c r="C43" s="287">
        <v>8</v>
      </c>
      <c r="D43" s="287">
        <v>1</v>
      </c>
      <c r="E43" s="287">
        <v>0</v>
      </c>
      <c r="F43" s="157">
        <f t="shared" si="4"/>
        <v>9</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1" t="s">
        <v>3279</v>
      </c>
      <c r="C44" s="287">
        <v>114</v>
      </c>
      <c r="D44" s="287">
        <v>0</v>
      </c>
      <c r="E44" s="287">
        <v>0</v>
      </c>
      <c r="F44" s="157">
        <f t="shared" si="4"/>
        <v>114</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1" t="s">
        <v>3280</v>
      </c>
      <c r="C45" s="287">
        <v>35</v>
      </c>
      <c r="D45" s="287">
        <v>0</v>
      </c>
      <c r="E45" s="287">
        <v>0</v>
      </c>
      <c r="F45" s="157">
        <f t="shared" si="4"/>
        <v>35</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1" t="s">
        <v>3281</v>
      </c>
      <c r="C46" s="287">
        <v>47</v>
      </c>
      <c r="D46" s="287">
        <v>0</v>
      </c>
      <c r="E46" s="287">
        <v>0</v>
      </c>
      <c r="F46" s="157">
        <f t="shared" si="4"/>
        <v>47</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1" t="s">
        <v>3282</v>
      </c>
      <c r="C47" s="287">
        <v>70</v>
      </c>
      <c r="D47" s="287">
        <v>0</v>
      </c>
      <c r="E47" s="287">
        <v>0</v>
      </c>
      <c r="F47" s="157">
        <f t="shared" si="4"/>
        <v>70</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1" t="s">
        <v>3283</v>
      </c>
      <c r="C48" s="287">
        <v>48</v>
      </c>
      <c r="D48" s="287">
        <v>0</v>
      </c>
      <c r="E48" s="287">
        <v>0</v>
      </c>
      <c r="F48" s="157">
        <f t="shared" si="4"/>
        <v>48</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1" t="s">
        <v>3284</v>
      </c>
      <c r="C49" s="287">
        <v>5</v>
      </c>
      <c r="D49" s="287">
        <v>0</v>
      </c>
      <c r="E49" s="287">
        <v>0</v>
      </c>
      <c r="F49" s="157">
        <f t="shared" si="4"/>
        <v>5</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1" t="s">
        <v>3285</v>
      </c>
      <c r="C50" s="287">
        <v>11</v>
      </c>
      <c r="D50" s="287">
        <v>0</v>
      </c>
      <c r="E50" s="287">
        <v>0</v>
      </c>
      <c r="F50" s="157">
        <f t="shared" si="4"/>
        <v>11</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1" t="s">
        <v>3286</v>
      </c>
      <c r="C51" s="287">
        <v>3</v>
      </c>
      <c r="D51" s="287">
        <v>0</v>
      </c>
      <c r="E51" s="287">
        <v>1</v>
      </c>
      <c r="F51" s="157">
        <f t="shared" si="4"/>
        <v>4</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1" t="s">
        <v>3287</v>
      </c>
      <c r="C52" s="287">
        <v>37</v>
      </c>
      <c r="D52" s="287">
        <v>0</v>
      </c>
      <c r="E52" s="287">
        <v>0</v>
      </c>
      <c r="F52" s="157">
        <f t="shared" si="4"/>
        <v>37</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1" t="s">
        <v>3601</v>
      </c>
      <c r="C53" s="287">
        <v>3</v>
      </c>
      <c r="D53" s="287">
        <v>0</v>
      </c>
      <c r="E53" s="287">
        <v>0</v>
      </c>
      <c r="F53" s="157">
        <f t="shared" si="4"/>
        <v>3</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1" t="s">
        <v>3602</v>
      </c>
      <c r="C54" s="287">
        <v>1</v>
      </c>
      <c r="D54" s="287">
        <v>0</v>
      </c>
      <c r="E54" s="287">
        <v>0</v>
      </c>
      <c r="F54" s="157">
        <f t="shared" si="4"/>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1" t="s">
        <v>3497</v>
      </c>
      <c r="C55" s="287">
        <v>3</v>
      </c>
      <c r="D55" s="287">
        <v>0</v>
      </c>
      <c r="E55" s="287">
        <v>0</v>
      </c>
      <c r="F55" s="157">
        <f t="shared" si="4"/>
        <v>3</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1" t="s">
        <v>3593</v>
      </c>
      <c r="C56" s="287">
        <v>41</v>
      </c>
      <c r="D56" s="287">
        <v>0</v>
      </c>
      <c r="E56" s="287">
        <v>0</v>
      </c>
      <c r="F56" s="157">
        <f t="shared" si="4"/>
        <v>41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1" t="s">
        <v>3288</v>
      </c>
      <c r="C57" s="287">
        <v>3</v>
      </c>
      <c r="D57" s="287">
        <v>0</v>
      </c>
      <c r="E57" s="287">
        <v>0</v>
      </c>
      <c r="F57" s="157">
        <f t="shared" si="4"/>
        <v>3</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1" t="s">
        <v>3289</v>
      </c>
      <c r="C58" s="287">
        <v>68</v>
      </c>
      <c r="D58" s="287">
        <v>0</v>
      </c>
      <c r="E58" s="287">
        <v>0</v>
      </c>
      <c r="F58" s="157">
        <f t="shared" si="4"/>
        <v>68</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1" t="s">
        <v>3494</v>
      </c>
      <c r="C59" s="287">
        <v>10</v>
      </c>
      <c r="D59" s="287">
        <v>0</v>
      </c>
      <c r="E59" s="287">
        <v>0</v>
      </c>
      <c r="F59" s="157">
        <f t="shared" si="4"/>
        <v>10</v>
      </c>
      <c r="G59" s="314"/>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1" t="s">
        <v>3290</v>
      </c>
      <c r="C60" s="287">
        <v>51</v>
      </c>
      <c r="D60" s="287">
        <v>0</v>
      </c>
      <c r="E60" s="287">
        <v>0</v>
      </c>
      <c r="F60" s="157">
        <f t="shared" si="4"/>
        <v>51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1" t="s">
        <v>3291</v>
      </c>
      <c r="C61" s="287">
        <v>11</v>
      </c>
      <c r="D61" s="287">
        <v>0</v>
      </c>
      <c r="E61" s="287">
        <v>0</v>
      </c>
      <c r="F61" s="157">
        <f t="shared" si="4"/>
        <v>11</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1" t="s">
        <v>3292</v>
      </c>
      <c r="C62" s="287">
        <v>76</v>
      </c>
      <c r="D62" s="287">
        <v>0</v>
      </c>
      <c r="E62" s="287">
        <v>0</v>
      </c>
      <c r="F62" s="157">
        <f t="shared" si="4"/>
        <v>76</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1" t="s">
        <v>3293</v>
      </c>
      <c r="C63" s="287">
        <v>42</v>
      </c>
      <c r="D63" s="287">
        <v>0</v>
      </c>
      <c r="E63" s="287">
        <v>0</v>
      </c>
      <c r="F63" s="157">
        <f t="shared" si="4"/>
        <v>42</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1" t="s">
        <v>3294</v>
      </c>
      <c r="C64" s="287">
        <v>43</v>
      </c>
      <c r="D64" s="287">
        <v>0</v>
      </c>
      <c r="E64" s="287">
        <v>0</v>
      </c>
      <c r="F64" s="157">
        <f t="shared" si="4"/>
        <v>43</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1" t="s">
        <v>3637</v>
      </c>
      <c r="C65" s="287">
        <v>1</v>
      </c>
      <c r="D65" s="287">
        <v>0</v>
      </c>
      <c r="E65" s="287">
        <v>0</v>
      </c>
      <c r="F65" s="157">
        <f t="shared" si="4"/>
        <v>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1" t="s">
        <v>3295</v>
      </c>
      <c r="C66" s="287">
        <v>40</v>
      </c>
      <c r="D66" s="287">
        <v>0</v>
      </c>
      <c r="E66" s="287">
        <v>0</v>
      </c>
      <c r="F66" s="157">
        <f t="shared" si="4"/>
        <v>40</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1" t="s">
        <v>3625</v>
      </c>
      <c r="C67" s="287">
        <v>2</v>
      </c>
      <c r="D67" s="287">
        <v>0</v>
      </c>
      <c r="E67" s="287">
        <v>0</v>
      </c>
      <c r="F67" s="157">
        <f t="shared" si="4"/>
        <v>2</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51" t="s">
        <v>3626</v>
      </c>
      <c r="C68" s="287">
        <v>3</v>
      </c>
      <c r="D68" s="287">
        <v>0</v>
      </c>
      <c r="E68" s="287">
        <v>0</v>
      </c>
      <c r="F68" s="157">
        <f t="shared" si="4"/>
        <v>3</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51" t="s">
        <v>3296</v>
      </c>
      <c r="C69" s="287">
        <v>3</v>
      </c>
      <c r="D69" s="287">
        <v>0</v>
      </c>
      <c r="E69" s="287">
        <v>0</v>
      </c>
      <c r="F69" s="157">
        <f t="shared" si="4"/>
        <v>3</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51" t="s">
        <v>3498</v>
      </c>
      <c r="C70" s="287">
        <v>4</v>
      </c>
      <c r="D70" s="287">
        <v>0</v>
      </c>
      <c r="E70" s="287">
        <v>0</v>
      </c>
      <c r="F70" s="157">
        <f t="shared" si="4"/>
        <v>4</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ht="24.75" customHeight="1">
      <c r="B71" s="241"/>
      <c r="F71" s="313"/>
    </row>
    <row r="72" spans="1:68" ht="24.75" customHeight="1">
      <c r="B72" s="241"/>
    </row>
    <row r="73" spans="1:68" ht="24.75" customHeight="1">
      <c r="B73" s="241"/>
    </row>
    <row r="74" spans="1:68" ht="24.75" customHeight="1">
      <c r="B74" s="241"/>
    </row>
    <row r="75" spans="1:68" ht="24.75" customHeight="1">
      <c r="B75" s="241"/>
    </row>
    <row r="76" spans="1:68" ht="24.75" customHeight="1">
      <c r="B76" s="241"/>
    </row>
    <row r="77" spans="1:68" ht="24.75" customHeight="1">
      <c r="B77" s="241"/>
    </row>
    <row r="78" spans="1:68" ht="24.75" customHeight="1">
      <c r="B78" s="241"/>
    </row>
    <row r="79" spans="1:68" ht="24.75" customHeight="1">
      <c r="B79" s="241"/>
    </row>
    <row r="80" spans="1:68" ht="24.75" customHeight="1">
      <c r="B80" s="241"/>
    </row>
    <row r="81" spans="2:2" ht="24.75" customHeight="1">
      <c r="B81" s="241"/>
    </row>
    <row r="82" spans="2:2" ht="24.75" customHeight="1">
      <c r="B82" s="241"/>
    </row>
    <row r="83" spans="2:2" ht="24.75" customHeight="1">
      <c r="B83" s="241"/>
    </row>
    <row r="84" spans="2:2" ht="24.75" customHeight="1">
      <c r="B84" s="241"/>
    </row>
    <row r="85" spans="2:2" ht="24.75" customHeight="1">
      <c r="B85" s="241"/>
    </row>
    <row r="86" spans="2:2" ht="24.75" customHeight="1">
      <c r="B86" s="241"/>
    </row>
    <row r="87" spans="2:2" ht="24.75" customHeight="1">
      <c r="B87" s="241"/>
    </row>
    <row r="88" spans="2:2" ht="24.75" customHeight="1">
      <c r="B88" s="241"/>
    </row>
    <row r="89" spans="2:2" ht="24.75" customHeight="1">
      <c r="B89" s="241"/>
    </row>
    <row r="90" spans="2:2" ht="24.75" customHeight="1">
      <c r="B90" s="241"/>
    </row>
    <row r="91" spans="2:2" ht="24.75" customHeight="1">
      <c r="B91" s="241"/>
    </row>
    <row r="92" spans="2:2" ht="24.75" customHeight="1">
      <c r="B92" s="241"/>
    </row>
    <row r="93" spans="2:2" ht="24.75" customHeight="1">
      <c r="B93" s="241"/>
    </row>
    <row r="94" spans="2:2" ht="24.75" customHeight="1">
      <c r="B94" s="241"/>
    </row>
    <row r="95" spans="2:2" ht="24.75" customHeight="1">
      <c r="B95" s="241"/>
    </row>
    <row r="96" spans="2:2" ht="24.75" customHeight="1">
      <c r="B96" s="241"/>
    </row>
    <row r="97" spans="2:2" ht="24.75" customHeight="1">
      <c r="B97" s="241"/>
    </row>
    <row r="98" spans="2:2" ht="24.75" customHeight="1">
      <c r="B98" s="241"/>
    </row>
    <row r="99" spans="2:2" ht="24.75" customHeight="1">
      <c r="B99" s="241"/>
    </row>
    <row r="100" spans="2:2" ht="24.75" customHeight="1">
      <c r="B100" s="241"/>
    </row>
    <row r="101" spans="2:2" ht="24.75" customHeight="1">
      <c r="B101" s="241"/>
    </row>
    <row r="102" spans="2:2" ht="24.75" customHeight="1">
      <c r="B102" s="241"/>
    </row>
    <row r="103" spans="2:2" ht="24.75" customHeight="1">
      <c r="B103" s="241"/>
    </row>
    <row r="104" spans="2:2" ht="24.75" customHeight="1">
      <c r="B104" s="241"/>
    </row>
    <row r="105" spans="2:2" ht="24.75" customHeight="1">
      <c r="B105" s="241"/>
    </row>
    <row r="106" spans="2:2" ht="24.75" customHeight="1">
      <c r="B106" s="241"/>
    </row>
    <row r="107" spans="2:2" ht="24.75" customHeight="1">
      <c r="B107" s="241"/>
    </row>
    <row r="108" spans="2:2" ht="24.75" customHeight="1">
      <c r="B108" s="241"/>
    </row>
    <row r="109" spans="2:2" ht="24.75" customHeight="1">
      <c r="B109" s="241"/>
    </row>
    <row r="110" spans="2:2" ht="24.75" customHeight="1">
      <c r="B110" s="241"/>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B16" workbookViewId="0">
      <selection activeCell="G9" sqref="G9:J38"/>
    </sheetView>
  </sheetViews>
  <sheetFormatPr baseColWidth="10" defaultColWidth="8.44140625" defaultRowHeight="13.2"/>
  <cols>
    <col min="1" max="1" width="2.88671875" style="2" customWidth="1"/>
    <col min="2" max="2" width="55.5546875" style="21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33" t="s">
        <v>33</v>
      </c>
      <c r="B1" s="346"/>
      <c r="C1" s="346"/>
      <c r="D1" s="346"/>
      <c r="E1" s="37"/>
      <c r="F1" s="37"/>
      <c r="G1" s="1"/>
      <c r="I1" s="1"/>
      <c r="J1" s="182"/>
    </row>
    <row r="2" spans="1:133" ht="5.25" customHeight="1">
      <c r="B2" s="3"/>
      <c r="D2" s="1"/>
      <c r="E2" s="1"/>
      <c r="F2" s="1"/>
      <c r="G2" s="1"/>
      <c r="I2" s="1"/>
      <c r="J2" s="1"/>
    </row>
    <row r="3" spans="1:133" s="67" customFormat="1" ht="15" customHeight="1">
      <c r="A3" s="42" t="s">
        <v>3556</v>
      </c>
      <c r="B3" s="42"/>
      <c r="C3" s="42"/>
      <c r="D3" s="42"/>
      <c r="E3" s="42"/>
      <c r="F3" s="42"/>
      <c r="G3" s="42"/>
      <c r="H3" s="42"/>
      <c r="I3" s="42"/>
      <c r="J3" s="42"/>
    </row>
    <row r="4" spans="1:133" s="67" customFormat="1" ht="15" customHeight="1">
      <c r="A4" s="43" t="s">
        <v>3555</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7" t="s">
        <v>3635</v>
      </c>
      <c r="B6" s="367"/>
      <c r="C6" s="367"/>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8"/>
      <c r="C7" s="46"/>
      <c r="D7" s="368" t="s">
        <v>3427</v>
      </c>
      <c r="E7" s="368"/>
      <c r="F7" s="46"/>
      <c r="G7" s="369" t="s">
        <v>3428</v>
      </c>
      <c r="H7" s="46"/>
      <c r="I7" s="371" t="s">
        <v>3429</v>
      </c>
      <c r="J7" s="371"/>
    </row>
    <row r="8" spans="1:133" s="67" customFormat="1" ht="21.9" customHeight="1">
      <c r="B8" s="348"/>
      <c r="C8" s="46"/>
      <c r="D8" s="189" t="s">
        <v>3423</v>
      </c>
      <c r="E8" s="189" t="s">
        <v>37</v>
      </c>
      <c r="F8" s="46"/>
      <c r="G8" s="370"/>
      <c r="H8" s="46"/>
      <c r="I8" s="189" t="s">
        <v>3423</v>
      </c>
      <c r="J8" s="189" t="s">
        <v>37</v>
      </c>
    </row>
    <row r="9" spans="1:133" s="34" customFormat="1" ht="26.25" customHeight="1">
      <c r="A9" s="190"/>
      <c r="B9" s="191" t="s">
        <v>38</v>
      </c>
      <c r="C9" s="192"/>
      <c r="D9" s="193">
        <f>'ATR-A2.2'!F9</f>
        <v>1297</v>
      </c>
      <c r="E9" s="193">
        <f>'ATR-A2.2'!E9</f>
        <v>2</v>
      </c>
      <c r="F9" s="194"/>
      <c r="G9" s="193">
        <f>SUM(G12:G15)</f>
        <v>100424</v>
      </c>
      <c r="H9" s="193"/>
      <c r="I9" s="193">
        <f>(D9*100000/G9)/4</f>
        <v>322.88098462518917</v>
      </c>
      <c r="J9" s="193">
        <f>(E9*100000/G9)/4</f>
        <v>0.49788895084840279</v>
      </c>
      <c r="K9" s="33"/>
      <c r="L9" s="33"/>
      <c r="M9" s="33"/>
    </row>
    <row r="10" spans="1:133" ht="9" customHeight="1">
      <c r="A10" s="67"/>
      <c r="B10" s="191"/>
      <c r="C10" s="196"/>
      <c r="D10" s="193"/>
      <c r="E10" s="193"/>
      <c r="F10" s="194"/>
      <c r="G10" s="193"/>
      <c r="H10" s="193"/>
      <c r="I10" s="193"/>
      <c r="J10" s="193"/>
      <c r="K10" s="33"/>
      <c r="L10" s="6"/>
    </row>
    <row r="11" spans="1:133" s="34" customFormat="1" ht="13.5" customHeight="1">
      <c r="A11" s="190"/>
      <c r="B11" s="55" t="s">
        <v>9</v>
      </c>
      <c r="C11" s="198"/>
      <c r="D11" s="193"/>
      <c r="E11" s="193"/>
      <c r="F11" s="194"/>
      <c r="G11" s="193"/>
      <c r="H11" s="193"/>
      <c r="I11" s="193"/>
      <c r="J11" s="193"/>
      <c r="K11" s="33"/>
      <c r="L11" s="33"/>
    </row>
    <row r="12" spans="1:133" ht="13.5" customHeight="1">
      <c r="A12" s="67"/>
      <c r="B12" s="57" t="s">
        <v>5</v>
      </c>
      <c r="C12" s="199"/>
      <c r="D12" s="246">
        <f>'ATR-A2.2'!F12</f>
        <v>72</v>
      </c>
      <c r="E12" s="246">
        <f>'ATR-A2.2'!E12</f>
        <v>0</v>
      </c>
      <c r="F12" s="197"/>
      <c r="G12" s="193">
        <f>G18</f>
        <v>4007.75</v>
      </c>
      <c r="H12" s="193"/>
      <c r="I12" s="193">
        <f>(D12*100000/G12)/4</f>
        <v>449.12981099120452</v>
      </c>
      <c r="J12" s="193">
        <f>(E12*100000/G12)/4</f>
        <v>0</v>
      </c>
      <c r="K12" s="33"/>
      <c r="L12" s="33"/>
    </row>
    <row r="13" spans="1:133" ht="13.5" customHeight="1">
      <c r="A13" s="67"/>
      <c r="B13" s="57" t="s">
        <v>6</v>
      </c>
      <c r="C13" s="199"/>
      <c r="D13" s="246">
        <f>'ATR-A2.2'!F13</f>
        <v>420</v>
      </c>
      <c r="E13" s="246">
        <f>'ATR-A2.2'!E13</f>
        <v>1</v>
      </c>
      <c r="F13" s="197"/>
      <c r="G13" s="193">
        <f>SUM(G19:G22)</f>
        <v>23806</v>
      </c>
      <c r="H13" s="193"/>
      <c r="I13" s="193">
        <f t="shared" ref="I13:I15" si="0">(D13*100000/G13)/4</f>
        <v>441.06527766109383</v>
      </c>
      <c r="J13" s="193">
        <f t="shared" ref="J13:J15" si="1">(E13*100000/G13)/4</f>
        <v>1.0501554230026044</v>
      </c>
      <c r="K13" s="33"/>
      <c r="L13" s="33"/>
    </row>
    <row r="14" spans="1:133" ht="13.5" customHeight="1">
      <c r="A14" s="67"/>
      <c r="B14" s="57" t="s">
        <v>44</v>
      </c>
      <c r="C14" s="199"/>
      <c r="D14" s="246">
        <f>'ATR-A2.2'!F14</f>
        <v>179</v>
      </c>
      <c r="E14" s="246">
        <f>'ATR-A2.2'!E14</f>
        <v>0</v>
      </c>
      <c r="F14" s="197"/>
      <c r="G14" s="193">
        <f>G23</f>
        <v>5373.25</v>
      </c>
      <c r="H14" s="193"/>
      <c r="I14" s="193">
        <f t="shared" si="0"/>
        <v>832.82929325827013</v>
      </c>
      <c r="J14" s="193">
        <f t="shared" si="1"/>
        <v>0</v>
      </c>
      <c r="K14" s="33"/>
      <c r="L14" s="33"/>
    </row>
    <row r="15" spans="1:133" ht="13.5" customHeight="1">
      <c r="A15" s="67"/>
      <c r="B15" s="57" t="s">
        <v>7</v>
      </c>
      <c r="C15" s="199"/>
      <c r="D15" s="246">
        <f>'ATR-A2.2'!F15</f>
        <v>626</v>
      </c>
      <c r="E15" s="246">
        <f>'ATR-A2.2'!E15</f>
        <v>1</v>
      </c>
      <c r="F15" s="197"/>
      <c r="G15" s="193">
        <f>SUM(G24:G38)</f>
        <v>67237</v>
      </c>
      <c r="H15" s="193"/>
      <c r="I15" s="193">
        <f t="shared" si="0"/>
        <v>232.75874890313369</v>
      </c>
      <c r="J15" s="193">
        <f t="shared" si="1"/>
        <v>0.37181908770468641</v>
      </c>
      <c r="K15" s="33"/>
      <c r="L15" s="33"/>
      <c r="N15" s="6"/>
    </row>
    <row r="16" spans="1:133" ht="9" customHeight="1">
      <c r="A16" s="67"/>
      <c r="B16" s="201"/>
      <c r="C16" s="199"/>
      <c r="D16" s="246"/>
      <c r="E16" s="246"/>
      <c r="F16" s="197"/>
      <c r="G16" s="193"/>
      <c r="H16" s="193"/>
      <c r="I16" s="193"/>
      <c r="J16" s="193"/>
      <c r="K16" s="33"/>
      <c r="L16" s="33"/>
    </row>
    <row r="17" spans="1:13" ht="13.5" customHeight="1">
      <c r="A17" s="67"/>
      <c r="B17" s="55" t="s">
        <v>3430</v>
      </c>
      <c r="C17" s="199"/>
      <c r="D17" s="246"/>
      <c r="E17" s="246"/>
      <c r="F17" s="197"/>
      <c r="G17" s="193"/>
      <c r="H17" s="193"/>
      <c r="I17" s="193"/>
      <c r="J17" s="193"/>
      <c r="K17" s="33"/>
      <c r="L17" s="33"/>
    </row>
    <row r="18" spans="1:13" ht="13.5" customHeight="1">
      <c r="A18" s="202" t="s">
        <v>39</v>
      </c>
      <c r="B18" s="137" t="s">
        <v>573</v>
      </c>
      <c r="C18" s="199"/>
      <c r="D18" s="246">
        <f>SUM('ATR-A2.2'!F18:F20)</f>
        <v>72</v>
      </c>
      <c r="E18" s="246">
        <f>SUM('ATR-A2.2'!E18:E20)</f>
        <v>0</v>
      </c>
      <c r="F18" s="197"/>
      <c r="G18" s="193">
        <v>4007.75</v>
      </c>
      <c r="H18" s="193"/>
      <c r="I18" s="193">
        <f>(D18*100000/G18)/4</f>
        <v>449.12981099120452</v>
      </c>
      <c r="J18" s="193">
        <f>(E18*100000/G18)/4</f>
        <v>0</v>
      </c>
      <c r="K18" s="33"/>
      <c r="L18" s="33"/>
      <c r="M18" s="203"/>
    </row>
    <row r="19" spans="1:13" ht="13.5" customHeight="1">
      <c r="A19" s="202" t="s">
        <v>40</v>
      </c>
      <c r="B19" s="137" t="s">
        <v>580</v>
      </c>
      <c r="C19" s="199"/>
      <c r="D19" s="246">
        <f>SUM('ATR-A2.2'!F21)</f>
        <v>3</v>
      </c>
      <c r="E19" s="246">
        <f>SUM('ATR-A2.2'!E21)</f>
        <v>0</v>
      </c>
      <c r="F19" s="197"/>
      <c r="G19" s="193">
        <v>124</v>
      </c>
      <c r="H19" s="193"/>
      <c r="I19" s="193">
        <f t="shared" ref="I19:I37" si="2">(D19*100000/G19)/4</f>
        <v>604.83870967741939</v>
      </c>
      <c r="J19" s="193">
        <f t="shared" ref="J19:J37" si="3">(E19*100000/G19)/4</f>
        <v>0</v>
      </c>
      <c r="K19" s="33"/>
      <c r="L19" s="33"/>
      <c r="M19" s="203"/>
    </row>
    <row r="20" spans="1:13" ht="13.5" customHeight="1">
      <c r="A20" s="202" t="s">
        <v>41</v>
      </c>
      <c r="B20" s="137" t="s">
        <v>589</v>
      </c>
      <c r="C20" s="199"/>
      <c r="D20" s="246">
        <f>SUM('ATR-A2.2'!F22:F39)</f>
        <v>396</v>
      </c>
      <c r="E20" s="246">
        <f>SUM('ATR-A2.2'!E22:E39)</f>
        <v>0</v>
      </c>
      <c r="F20" s="197"/>
      <c r="G20" s="193">
        <v>22489.5</v>
      </c>
      <c r="H20" s="193"/>
      <c r="I20" s="193">
        <f t="shared" si="2"/>
        <v>440.20542920029345</v>
      </c>
      <c r="J20" s="193">
        <f t="shared" si="3"/>
        <v>0</v>
      </c>
      <c r="K20" s="33"/>
      <c r="L20" s="33"/>
    </row>
    <row r="21" spans="1:13" s="34" customFormat="1" ht="13.5" customHeight="1">
      <c r="A21" s="202" t="s">
        <v>622</v>
      </c>
      <c r="B21" s="85" t="s">
        <v>623</v>
      </c>
      <c r="C21" s="204"/>
      <c r="D21" s="247"/>
      <c r="E21" s="247"/>
      <c r="F21" s="194"/>
      <c r="G21" s="193">
        <v>176.75</v>
      </c>
      <c r="H21" s="193"/>
      <c r="I21" s="193">
        <f t="shared" si="2"/>
        <v>0</v>
      </c>
      <c r="J21" s="193">
        <f t="shared" si="3"/>
        <v>0</v>
      </c>
      <c r="K21" s="33"/>
      <c r="L21" s="33"/>
    </row>
    <row r="22" spans="1:13" ht="13.5" customHeight="1">
      <c r="A22" s="202" t="s">
        <v>42</v>
      </c>
      <c r="B22" s="137" t="s">
        <v>3431</v>
      </c>
      <c r="C22" s="199"/>
      <c r="D22" s="246">
        <f>SUM('ATR-A2.2'!F40:F41)</f>
        <v>95</v>
      </c>
      <c r="E22" s="246">
        <f>SUM('ATR-A2.2'!E40:E41)</f>
        <v>1</v>
      </c>
      <c r="F22" s="197"/>
      <c r="G22" s="193">
        <v>1015.75</v>
      </c>
      <c r="H22" s="193"/>
      <c r="I22" s="193">
        <f t="shared" si="2"/>
        <v>2338.1737632291411</v>
      </c>
      <c r="J22" s="193">
        <f t="shared" si="3"/>
        <v>24.61235540241201</v>
      </c>
      <c r="K22" s="33"/>
      <c r="L22" s="33"/>
    </row>
    <row r="23" spans="1:13" ht="13.5" customHeight="1">
      <c r="A23" s="202" t="s">
        <v>43</v>
      </c>
      <c r="B23" s="137" t="s">
        <v>44</v>
      </c>
      <c r="C23" s="199"/>
      <c r="D23" s="246">
        <f>SUM('ATR-A2.2'!F42:F44)</f>
        <v>134</v>
      </c>
      <c r="E23" s="246">
        <f>SUM('ATR-A2.2'!E42:E44)</f>
        <v>0</v>
      </c>
      <c r="F23" s="197"/>
      <c r="G23" s="193">
        <v>5373.25</v>
      </c>
      <c r="H23" s="193"/>
      <c r="I23" s="193">
        <f t="shared" si="2"/>
        <v>623.45880053971064</v>
      </c>
      <c r="J23" s="193">
        <f t="shared" si="3"/>
        <v>0</v>
      </c>
      <c r="K23" s="33"/>
      <c r="L23" s="33"/>
    </row>
    <row r="24" spans="1:13" ht="13.5" customHeight="1">
      <c r="A24" s="202" t="s">
        <v>3559</v>
      </c>
      <c r="B24" s="85" t="s">
        <v>3432</v>
      </c>
      <c r="C24" s="199"/>
      <c r="D24" s="246">
        <f>SUM('ATR-A2.2'!F45:F47)</f>
        <v>155</v>
      </c>
      <c r="E24" s="246">
        <f>SUM('ATR-A2.2'!E45:E47)</f>
        <v>0</v>
      </c>
      <c r="F24" s="197"/>
      <c r="G24" s="193">
        <v>13367.75</v>
      </c>
      <c r="H24" s="193"/>
      <c r="I24" s="193">
        <f t="shared" si="2"/>
        <v>289.87675562454416</v>
      </c>
      <c r="J24" s="193">
        <f t="shared" si="3"/>
        <v>0</v>
      </c>
      <c r="K24" s="33"/>
      <c r="L24" s="33"/>
    </row>
    <row r="25" spans="1:13" ht="13.5" customHeight="1">
      <c r="A25" s="202" t="s">
        <v>45</v>
      </c>
      <c r="B25" s="137" t="s">
        <v>639</v>
      </c>
      <c r="C25" s="199"/>
      <c r="D25" s="246">
        <f>SUM('ATR-A2.2'!F48:F50)</f>
        <v>17</v>
      </c>
      <c r="E25" s="246">
        <f>SUM('ATR-A2.2'!E48:E50)</f>
        <v>1</v>
      </c>
      <c r="F25" s="205"/>
      <c r="G25" s="193">
        <v>3550.5</v>
      </c>
      <c r="H25" s="193"/>
      <c r="I25" s="193">
        <f t="shared" si="2"/>
        <v>119.70145049992959</v>
      </c>
      <c r="J25" s="193">
        <f t="shared" si="3"/>
        <v>7.0412617941135052</v>
      </c>
      <c r="K25" s="33"/>
      <c r="L25" s="33"/>
    </row>
    <row r="26" spans="1:13" s="34" customFormat="1" ht="13.5" customHeight="1">
      <c r="A26" s="202" t="s">
        <v>46</v>
      </c>
      <c r="B26" s="137" t="s">
        <v>646</v>
      </c>
      <c r="C26" s="204"/>
      <c r="D26" s="246">
        <f>SUM('ATR-A2.2'!F51:F52)</f>
        <v>32</v>
      </c>
      <c r="E26" s="246">
        <f>SUM('ATR-A2.2'!E51:E52)</f>
        <v>0</v>
      </c>
      <c r="F26" s="194"/>
      <c r="G26" s="193">
        <v>5587</v>
      </c>
      <c r="H26" s="193"/>
      <c r="I26" s="193">
        <f t="shared" si="2"/>
        <v>143.18954716305709</v>
      </c>
      <c r="J26" s="193">
        <f t="shared" si="3"/>
        <v>0</v>
      </c>
      <c r="K26" s="33"/>
      <c r="L26" s="33"/>
    </row>
    <row r="27" spans="1:13" ht="13.5" customHeight="1">
      <c r="A27" s="202" t="s">
        <v>47</v>
      </c>
      <c r="B27" s="137" t="s">
        <v>650</v>
      </c>
      <c r="C27" s="199"/>
      <c r="D27" s="246">
        <v>0</v>
      </c>
      <c r="E27" s="246">
        <v>0</v>
      </c>
      <c r="F27" s="197"/>
      <c r="G27" s="193">
        <v>1380.75</v>
      </c>
      <c r="H27" s="193"/>
      <c r="I27" s="193">
        <f t="shared" si="2"/>
        <v>0</v>
      </c>
      <c r="J27" s="193">
        <f t="shared" si="3"/>
        <v>0</v>
      </c>
      <c r="K27" s="33"/>
      <c r="L27" s="33"/>
    </row>
    <row r="28" spans="1:13" s="34" customFormat="1" ht="13.5" customHeight="1">
      <c r="A28" s="202" t="s">
        <v>48</v>
      </c>
      <c r="B28" s="137" t="s">
        <v>658</v>
      </c>
      <c r="C28" s="192"/>
      <c r="D28" s="246">
        <v>0</v>
      </c>
      <c r="E28" s="246">
        <v>0</v>
      </c>
      <c r="F28" s="194"/>
      <c r="G28" s="193">
        <v>1478.75</v>
      </c>
      <c r="H28" s="193"/>
      <c r="I28" s="193">
        <f t="shared" si="2"/>
        <v>0</v>
      </c>
      <c r="J28" s="193">
        <f t="shared" si="3"/>
        <v>0</v>
      </c>
      <c r="K28" s="33"/>
      <c r="L28" s="33"/>
    </row>
    <row r="29" spans="1:13" ht="13.5" customHeight="1">
      <c r="A29" s="202" t="s">
        <v>53</v>
      </c>
      <c r="B29" s="137" t="s">
        <v>663</v>
      </c>
      <c r="C29" s="199"/>
      <c r="D29" s="246">
        <v>0</v>
      </c>
      <c r="E29" s="246">
        <v>0</v>
      </c>
      <c r="F29" s="197"/>
      <c r="G29" s="193">
        <v>301</v>
      </c>
      <c r="H29" s="193"/>
      <c r="I29" s="193">
        <f t="shared" si="2"/>
        <v>0</v>
      </c>
      <c r="J29" s="193">
        <f t="shared" si="3"/>
        <v>0</v>
      </c>
      <c r="K29" s="33"/>
      <c r="L29" s="33"/>
    </row>
    <row r="30" spans="1:13" s="34" customFormat="1" ht="13.5" customHeight="1">
      <c r="A30" s="202" t="s">
        <v>49</v>
      </c>
      <c r="B30" s="137" t="s">
        <v>664</v>
      </c>
      <c r="C30" s="198"/>
      <c r="D30" s="246">
        <f>SUM('ATR-A2.2'!F53:F54)</f>
        <v>4</v>
      </c>
      <c r="E30" s="246">
        <f>SUM('ATR-A2.2'!E53:E54)</f>
        <v>0</v>
      </c>
      <c r="F30" s="194"/>
      <c r="G30" s="193">
        <v>2911.75</v>
      </c>
      <c r="H30" s="193"/>
      <c r="I30" s="193">
        <f t="shared" si="2"/>
        <v>34.34360779599897</v>
      </c>
      <c r="J30" s="193">
        <f t="shared" si="3"/>
        <v>0</v>
      </c>
      <c r="K30" s="33"/>
      <c r="L30" s="33"/>
    </row>
    <row r="31" spans="1:13" ht="13.5" customHeight="1">
      <c r="A31" s="202" t="s">
        <v>50</v>
      </c>
      <c r="B31" s="137" t="s">
        <v>3433</v>
      </c>
      <c r="C31" s="199"/>
      <c r="D31" s="246">
        <f>SUM('ATR-A2.2'!F55:F59)</f>
        <v>168</v>
      </c>
      <c r="E31" s="246">
        <f>SUM('ATR-A2.2'!E55:E59)</f>
        <v>0</v>
      </c>
      <c r="F31" s="197"/>
      <c r="G31" s="193">
        <v>6031.25</v>
      </c>
      <c r="H31" s="193"/>
      <c r="I31" s="193">
        <f t="shared" si="2"/>
        <v>696.37305699481863</v>
      </c>
      <c r="J31" s="193">
        <f t="shared" si="3"/>
        <v>0</v>
      </c>
      <c r="K31" s="33"/>
      <c r="L31" s="33"/>
    </row>
    <row r="32" spans="1:13" ht="13.5" customHeight="1">
      <c r="A32" s="202" t="s">
        <v>54</v>
      </c>
      <c r="B32" s="85" t="s">
        <v>3434</v>
      </c>
      <c r="C32" s="199"/>
      <c r="D32" s="246">
        <f>SUM('ATR-A2.2'!F60:F60)</f>
        <v>10</v>
      </c>
      <c r="E32" s="246">
        <f>SUM('ATR-A2.2'!E60:E60)</f>
        <v>0</v>
      </c>
      <c r="F32" s="197"/>
      <c r="G32" s="193">
        <v>6913.25</v>
      </c>
      <c r="H32" s="193"/>
      <c r="I32" s="193">
        <f t="shared" si="2"/>
        <v>36.162441688062778</v>
      </c>
      <c r="J32" s="193">
        <f t="shared" si="3"/>
        <v>0</v>
      </c>
      <c r="K32" s="33"/>
      <c r="L32" s="33"/>
    </row>
    <row r="33" spans="1:12" ht="13.5" customHeight="1">
      <c r="A33" s="202" t="s">
        <v>55</v>
      </c>
      <c r="B33" s="137" t="s">
        <v>682</v>
      </c>
      <c r="C33" s="196"/>
      <c r="D33" s="246">
        <f>SUM('ATR-A2.2'!F61:F61)</f>
        <v>75</v>
      </c>
      <c r="E33" s="246">
        <f>SUM('ATR-A2.2'!E61:E61)</f>
        <v>0</v>
      </c>
      <c r="F33" s="205"/>
      <c r="G33" s="193">
        <v>8676</v>
      </c>
      <c r="H33" s="193"/>
      <c r="I33" s="193">
        <f t="shared" si="2"/>
        <v>216.11341632088519</v>
      </c>
      <c r="J33" s="193">
        <f t="shared" si="3"/>
        <v>0</v>
      </c>
      <c r="K33" s="33"/>
      <c r="L33" s="33"/>
    </row>
    <row r="34" spans="1:12" s="34" customFormat="1" ht="13.5" customHeight="1">
      <c r="A34" s="202" t="s">
        <v>683</v>
      </c>
      <c r="B34" s="137" t="s">
        <v>684</v>
      </c>
      <c r="C34" s="198"/>
      <c r="D34" s="246">
        <f>SUM('ATR-A2.2'!F62:F64)</f>
        <v>86</v>
      </c>
      <c r="E34" s="246">
        <f>SUM('ATR-A2.2'!E62:E64)</f>
        <v>0</v>
      </c>
      <c r="F34" s="194"/>
      <c r="G34" s="193">
        <v>11137.5</v>
      </c>
      <c r="H34" s="193"/>
      <c r="I34" s="193">
        <f t="shared" si="2"/>
        <v>193.0415263748597</v>
      </c>
      <c r="J34" s="193">
        <f t="shared" si="3"/>
        <v>0</v>
      </c>
      <c r="K34" s="33"/>
      <c r="L34" s="33"/>
    </row>
    <row r="35" spans="1:12" ht="13.5" customHeight="1">
      <c r="A35" s="202" t="s">
        <v>691</v>
      </c>
      <c r="B35" s="137" t="s">
        <v>3435</v>
      </c>
      <c r="C35" s="199"/>
      <c r="D35" s="246">
        <f>SUM('ATR-A2.2'!F65:F65)</f>
        <v>39</v>
      </c>
      <c r="E35" s="246">
        <f>SUM('ATR-A2.2'!E65:E65)</f>
        <v>0</v>
      </c>
      <c r="F35" s="197"/>
      <c r="G35" s="193">
        <v>1515.5</v>
      </c>
      <c r="H35" s="193"/>
      <c r="I35" s="193">
        <f t="shared" si="2"/>
        <v>643.35202903332231</v>
      </c>
      <c r="J35" s="193">
        <f t="shared" si="3"/>
        <v>0</v>
      </c>
      <c r="K35" s="33"/>
      <c r="L35" s="33"/>
    </row>
    <row r="36" spans="1:12" s="34" customFormat="1" ht="13.5" customHeight="1">
      <c r="A36" s="202" t="s">
        <v>700</v>
      </c>
      <c r="B36" s="137" t="s">
        <v>701</v>
      </c>
      <c r="C36" s="204"/>
      <c r="D36" s="246">
        <f>SUM('ATR-A2.2'!F66:F68)</f>
        <v>7</v>
      </c>
      <c r="E36" s="246">
        <f>SUM('ATR-A2.2'!E66:E68)</f>
        <v>0</v>
      </c>
      <c r="F36" s="194"/>
      <c r="G36" s="193">
        <v>1738.25</v>
      </c>
      <c r="H36" s="193"/>
      <c r="I36" s="193">
        <f t="shared" si="2"/>
        <v>100.67596720839926</v>
      </c>
      <c r="J36" s="193">
        <f t="shared" si="3"/>
        <v>0</v>
      </c>
      <c r="K36" s="33"/>
      <c r="L36" s="33"/>
    </row>
    <row r="37" spans="1:12" ht="13.5" customHeight="1">
      <c r="A37" s="202" t="s">
        <v>706</v>
      </c>
      <c r="B37" s="85" t="s">
        <v>3436</v>
      </c>
      <c r="C37" s="199"/>
      <c r="D37" s="246">
        <f>'ATR-A2.2'!F69</f>
        <v>4</v>
      </c>
      <c r="E37" s="246">
        <f>'ATR-A2.2'!E69</f>
        <v>0</v>
      </c>
      <c r="F37" s="197"/>
      <c r="G37" s="193">
        <v>2647.75</v>
      </c>
      <c r="H37" s="193"/>
      <c r="I37" s="193">
        <f t="shared" si="2"/>
        <v>37.767916155226132</v>
      </c>
      <c r="J37" s="193">
        <f t="shared" si="3"/>
        <v>0</v>
      </c>
      <c r="K37" s="33"/>
      <c r="L37" s="33"/>
    </row>
    <row r="38" spans="1:12" ht="13.5" customHeight="1">
      <c r="A38" s="202" t="s">
        <v>712</v>
      </c>
      <c r="B38" s="85" t="s">
        <v>713</v>
      </c>
      <c r="C38" s="199"/>
      <c r="D38" s="193">
        <v>0</v>
      </c>
      <c r="E38" s="193">
        <v>0</v>
      </c>
      <c r="F38" s="197"/>
      <c r="G38" s="193">
        <v>0</v>
      </c>
      <c r="H38" s="193"/>
      <c r="I38" s="193">
        <v>0</v>
      </c>
      <c r="J38" s="193">
        <v>0</v>
      </c>
      <c r="K38" s="33"/>
      <c r="L38" s="33"/>
    </row>
    <row r="39" spans="1:12" s="11" customFormat="1" ht="15" customHeight="1">
      <c r="A39" s="174" t="s">
        <v>149</v>
      </c>
      <c r="B39" s="206" t="s">
        <v>714</v>
      </c>
      <c r="C39" s="66"/>
      <c r="D39" s="66"/>
      <c r="E39" s="193"/>
      <c r="F39" s="66"/>
      <c r="G39" s="197"/>
      <c r="H39" s="200"/>
      <c r="I39" s="195" t="s">
        <v>3437</v>
      </c>
      <c r="J39" s="197" t="s">
        <v>3437</v>
      </c>
    </row>
    <row r="40" spans="1:12" s="11" customFormat="1" ht="9" customHeight="1">
      <c r="A40" s="207"/>
      <c r="B40" s="208"/>
      <c r="C40" s="209"/>
      <c r="D40" s="209"/>
      <c r="E40" s="209"/>
      <c r="F40" s="209"/>
      <c r="G40" s="209"/>
      <c r="H40" s="15"/>
    </row>
    <row r="41" spans="1:12" ht="18" customHeight="1">
      <c r="A41" s="365" t="s">
        <v>3438</v>
      </c>
      <c r="B41" s="365"/>
      <c r="C41" s="365"/>
      <c r="D41" s="365"/>
      <c r="E41" s="365"/>
      <c r="F41" s="365"/>
      <c r="G41" s="365"/>
      <c r="H41" s="365"/>
      <c r="I41" s="365"/>
      <c r="J41" s="210"/>
      <c r="K41" s="141"/>
    </row>
    <row r="42" spans="1:12" ht="24.75" customHeight="1">
      <c r="A42" s="366" t="s">
        <v>3439</v>
      </c>
      <c r="B42" s="366"/>
      <c r="C42" s="366"/>
      <c r="D42" s="366"/>
      <c r="E42" s="366"/>
      <c r="F42" s="366"/>
      <c r="G42" s="366"/>
      <c r="H42" s="366"/>
      <c r="I42" s="366"/>
      <c r="J42" s="22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C22" workbookViewId="0">
      <selection activeCell="J38" sqref="J38"/>
    </sheetView>
  </sheetViews>
  <sheetFormatPr baseColWidth="10" defaultColWidth="8.44140625" defaultRowHeight="13.2"/>
  <cols>
    <col min="1" max="1" width="2.88671875" style="2" customWidth="1"/>
    <col min="2" max="2" width="55.5546875" style="21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33" t="s">
        <v>33</v>
      </c>
      <c r="B1" s="346"/>
      <c r="C1" s="346"/>
      <c r="D1" s="346"/>
      <c r="E1" s="37"/>
      <c r="F1" s="37"/>
      <c r="G1" s="1"/>
      <c r="I1" s="1"/>
      <c r="J1" s="182"/>
    </row>
    <row r="2" spans="1:133" ht="5.25" customHeight="1">
      <c r="B2" s="3"/>
      <c r="D2" s="1"/>
      <c r="E2" s="1"/>
      <c r="F2" s="1"/>
      <c r="G2" s="1"/>
      <c r="I2" s="1"/>
      <c r="J2" s="1"/>
    </row>
    <row r="3" spans="1:133" s="67" customFormat="1" ht="15" customHeight="1">
      <c r="A3" s="42" t="s">
        <v>3557</v>
      </c>
      <c r="B3" s="42"/>
      <c r="C3" s="42"/>
      <c r="D3" s="42"/>
      <c r="E3" s="42"/>
      <c r="F3" s="42"/>
      <c r="G3" s="42"/>
      <c r="H3" s="42"/>
      <c r="I3" s="42"/>
      <c r="J3" s="42"/>
    </row>
    <row r="4" spans="1:133" s="67" customFormat="1" ht="15" customHeight="1">
      <c r="A4" s="43" t="s">
        <v>3558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7" t="s">
        <v>3635</v>
      </c>
      <c r="B6" s="367"/>
      <c r="C6" s="367"/>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8"/>
      <c r="C7" s="46"/>
      <c r="D7" s="368" t="s">
        <v>3427</v>
      </c>
      <c r="E7" s="368"/>
      <c r="F7" s="46"/>
      <c r="G7" s="369" t="s">
        <v>3428</v>
      </c>
      <c r="H7" s="46"/>
      <c r="I7" s="371" t="s">
        <v>3429</v>
      </c>
      <c r="J7" s="371"/>
    </row>
    <row r="8" spans="1:133" s="67" customFormat="1" ht="21.9" customHeight="1">
      <c r="B8" s="348"/>
      <c r="C8" s="46"/>
      <c r="D8" s="189" t="s">
        <v>3423</v>
      </c>
      <c r="E8" s="189" t="s">
        <v>37</v>
      </c>
      <c r="F8" s="46"/>
      <c r="G8" s="370"/>
      <c r="H8" s="46"/>
      <c r="I8" s="189" t="s">
        <v>3423</v>
      </c>
      <c r="J8" s="189" t="s">
        <v>37</v>
      </c>
    </row>
    <row r="9" spans="1:133" s="34" customFormat="1" ht="26.25" customHeight="1">
      <c r="A9" s="190"/>
      <c r="B9" s="191" t="s">
        <v>38</v>
      </c>
      <c r="C9" s="192"/>
      <c r="D9" s="193">
        <f>'ATR-A2.3'!F9</f>
        <v>87</v>
      </c>
      <c r="E9" s="193">
        <f>'ATR-A2.3'!E9</f>
        <v>0</v>
      </c>
      <c r="F9" s="194"/>
      <c r="G9" s="193">
        <f>SUM(G12:G15)</f>
        <v>23669.25</v>
      </c>
      <c r="H9" s="193"/>
      <c r="I9" s="193">
        <f>(D9*100000/G9)/4</f>
        <v>91.89137805380399</v>
      </c>
      <c r="J9" s="193">
        <f>(E9*100000/G9)/4</f>
        <v>0</v>
      </c>
      <c r="K9" s="33"/>
      <c r="L9" s="33"/>
      <c r="M9" s="33"/>
    </row>
    <row r="10" spans="1:133" ht="9" customHeight="1">
      <c r="A10" s="67"/>
      <c r="B10" s="191"/>
      <c r="C10" s="196"/>
      <c r="D10" s="193"/>
      <c r="E10" s="193"/>
      <c r="F10" s="194"/>
      <c r="G10" s="193"/>
      <c r="H10" s="193"/>
      <c r="I10" s="193"/>
      <c r="J10" s="193"/>
      <c r="K10" s="33"/>
      <c r="L10" s="6"/>
    </row>
    <row r="11" spans="1:133" s="34" customFormat="1" ht="13.5" customHeight="1">
      <c r="A11" s="190"/>
      <c r="B11" s="55" t="s">
        <v>9</v>
      </c>
      <c r="C11" s="198"/>
      <c r="D11" s="193"/>
      <c r="E11" s="193"/>
      <c r="F11" s="194"/>
      <c r="G11" s="193"/>
      <c r="H11" s="193"/>
      <c r="I11" s="193"/>
      <c r="J11" s="193"/>
      <c r="K11" s="33"/>
      <c r="L11" s="33"/>
    </row>
    <row r="12" spans="1:133" ht="13.5" customHeight="1">
      <c r="A12" s="67"/>
      <c r="B12" s="57" t="s">
        <v>5</v>
      </c>
      <c r="C12" s="199"/>
      <c r="D12" s="246">
        <f>'ATR-A2.3'!F12</f>
        <v>14</v>
      </c>
      <c r="E12" s="246">
        <f>'ATR-A2.3'!E12</f>
        <v>0</v>
      </c>
      <c r="F12" s="197"/>
      <c r="G12" s="193">
        <f>G18</f>
        <v>2818.25</v>
      </c>
      <c r="H12" s="193"/>
      <c r="I12" s="193">
        <f>(D12*100000/G12)/4</f>
        <v>124.19054377716668</v>
      </c>
      <c r="J12" s="193">
        <f>(E12*100000/G12)/4</f>
        <v>0</v>
      </c>
      <c r="K12" s="33"/>
      <c r="L12" s="33"/>
    </row>
    <row r="13" spans="1:133" ht="13.5" customHeight="1">
      <c r="A13" s="67"/>
      <c r="B13" s="57" t="s">
        <v>6</v>
      </c>
      <c r="C13" s="199"/>
      <c r="D13" s="246">
        <f>'ATR-A2.3'!F13</f>
        <v>9</v>
      </c>
      <c r="E13" s="246">
        <f>'ATR-A2.3'!E13</f>
        <v>0</v>
      </c>
      <c r="F13" s="197"/>
      <c r="G13" s="193">
        <f>SUM(G19:G22)</f>
        <v>2065.25</v>
      </c>
      <c r="H13" s="193"/>
      <c r="I13" s="193">
        <f t="shared" ref="I13:I15" si="0">(D13*100000/G13)/4</f>
        <v>108.94564822660695</v>
      </c>
      <c r="J13" s="193">
        <f t="shared" ref="J13:J15" si="1">(E13*100000/G13)/4</f>
        <v>0</v>
      </c>
      <c r="K13" s="33"/>
      <c r="L13" s="33"/>
    </row>
    <row r="14" spans="1:133" ht="13.5" customHeight="1">
      <c r="A14" s="67"/>
      <c r="B14" s="57" t="s">
        <v>44</v>
      </c>
      <c r="C14" s="199"/>
      <c r="D14" s="246">
        <f>'ATR-A2.3'!F14</f>
        <v>28</v>
      </c>
      <c r="E14" s="246">
        <f>'ATR-A2.3'!E14</f>
        <v>0</v>
      </c>
      <c r="F14" s="197"/>
      <c r="G14" s="193">
        <f>G23</f>
        <v>3059.25</v>
      </c>
      <c r="H14" s="193"/>
      <c r="I14" s="193">
        <f t="shared" si="0"/>
        <v>228.81425185911579</v>
      </c>
      <c r="J14" s="193">
        <f t="shared" si="1"/>
        <v>0</v>
      </c>
      <c r="K14" s="33"/>
      <c r="L14" s="33"/>
    </row>
    <row r="15" spans="1:133" ht="13.5" customHeight="1">
      <c r="A15" s="67"/>
      <c r="B15" s="57" t="s">
        <v>7</v>
      </c>
      <c r="C15" s="199"/>
      <c r="D15" s="246">
        <f>'ATR-A2.3'!F15</f>
        <v>36</v>
      </c>
      <c r="E15" s="246">
        <f>'ATR-A2.3'!E15</f>
        <v>0</v>
      </c>
      <c r="F15" s="197"/>
      <c r="G15" s="193">
        <f>SUM(G24:G38)</f>
        <v>15726.5</v>
      </c>
      <c r="H15" s="193"/>
      <c r="I15" s="193">
        <f t="shared" si="0"/>
        <v>57.228245318411595</v>
      </c>
      <c r="J15" s="193">
        <f t="shared" si="1"/>
        <v>0</v>
      </c>
      <c r="K15" s="33"/>
      <c r="L15" s="33"/>
      <c r="N15" s="6"/>
    </row>
    <row r="16" spans="1:133" ht="9" customHeight="1">
      <c r="A16" s="67"/>
      <c r="B16" s="201"/>
      <c r="C16" s="199"/>
      <c r="D16" s="246"/>
      <c r="E16" s="246"/>
      <c r="F16" s="197"/>
      <c r="G16" s="193"/>
      <c r="H16" s="193"/>
      <c r="I16" s="193"/>
      <c r="J16" s="193"/>
      <c r="K16" s="33"/>
      <c r="L16" s="33"/>
    </row>
    <row r="17" spans="1:13" ht="13.5" customHeight="1">
      <c r="A17" s="67"/>
      <c r="B17" s="55" t="s">
        <v>3430</v>
      </c>
      <c r="C17" s="199"/>
      <c r="D17" s="246"/>
      <c r="E17" s="246"/>
      <c r="F17" s="197"/>
      <c r="G17" s="193"/>
      <c r="H17" s="193"/>
      <c r="I17" s="193"/>
      <c r="J17" s="193"/>
      <c r="K17" s="33"/>
      <c r="L17" s="33"/>
    </row>
    <row r="18" spans="1:13" ht="13.5" customHeight="1">
      <c r="A18" s="202" t="s">
        <v>39</v>
      </c>
      <c r="B18" s="137" t="s">
        <v>573</v>
      </c>
      <c r="C18" s="199"/>
      <c r="D18" s="246">
        <f>SUM('ATR-A2.3'!F18:F20)</f>
        <v>16</v>
      </c>
      <c r="E18" s="246">
        <f>SUM('ATR-A2.3'!E18:E20)</f>
        <v>0</v>
      </c>
      <c r="F18" s="197"/>
      <c r="G18" s="193">
        <v>2818.25</v>
      </c>
      <c r="H18" s="193"/>
      <c r="I18" s="193">
        <f>(D18*100000/G18)/4</f>
        <v>141.93205003104762</v>
      </c>
      <c r="J18" s="193">
        <f>(E18*100000/G18)/4</f>
        <v>0</v>
      </c>
      <c r="K18" s="33"/>
      <c r="L18" s="33"/>
      <c r="M18" s="203"/>
    </row>
    <row r="19" spans="1:13" ht="13.5" customHeight="1">
      <c r="A19" s="202" t="s">
        <v>40</v>
      </c>
      <c r="B19" s="137" t="s">
        <v>580</v>
      </c>
      <c r="C19" s="199"/>
      <c r="D19" s="246">
        <f>SUM('ATR-A2.3'!F21)</f>
        <v>1</v>
      </c>
      <c r="E19" s="246">
        <f>SUM('ATR-A2.3'!E21)</f>
        <v>0</v>
      </c>
      <c r="F19" s="197"/>
      <c r="G19" s="193">
        <v>13</v>
      </c>
      <c r="H19" s="193"/>
      <c r="I19" s="193">
        <f t="shared" ref="I19:I37" si="2">(D19*100000/G19)/4</f>
        <v>1923.0769230769231</v>
      </c>
      <c r="J19" s="193">
        <f t="shared" ref="J19:J37" si="3">(E19*100000/G19)/4</f>
        <v>0</v>
      </c>
      <c r="K19" s="33"/>
      <c r="L19" s="33"/>
      <c r="M19" s="203"/>
    </row>
    <row r="20" spans="1:13" ht="13.5" customHeight="1">
      <c r="A20" s="202" t="s">
        <v>41</v>
      </c>
      <c r="B20" s="137" t="s">
        <v>589</v>
      </c>
      <c r="C20" s="199"/>
      <c r="D20" s="246">
        <f>SUM('ATR-A2.3'!F22:F39)</f>
        <v>69</v>
      </c>
      <c r="E20" s="246">
        <f>SUM('ATR-A2.3'!E22:E39)</f>
        <v>0</v>
      </c>
      <c r="F20" s="197"/>
      <c r="G20" s="193">
        <v>2022</v>
      </c>
      <c r="H20" s="193"/>
      <c r="I20" s="193">
        <f t="shared" si="2"/>
        <v>853.11572700296733</v>
      </c>
      <c r="J20" s="193">
        <f t="shared" si="3"/>
        <v>0</v>
      </c>
      <c r="K20" s="33"/>
      <c r="L20" s="33"/>
    </row>
    <row r="21" spans="1:13" s="34" customFormat="1" ht="13.5" customHeight="1">
      <c r="A21" s="202" t="s">
        <v>622</v>
      </c>
      <c r="B21" s="85" t="s">
        <v>623</v>
      </c>
      <c r="C21" s="204"/>
      <c r="D21" s="247"/>
      <c r="E21" s="247"/>
      <c r="F21" s="194"/>
      <c r="G21" s="193">
        <v>8</v>
      </c>
      <c r="H21" s="193"/>
      <c r="I21" s="193">
        <f t="shared" si="2"/>
        <v>0</v>
      </c>
      <c r="J21" s="193">
        <f t="shared" si="3"/>
        <v>0</v>
      </c>
      <c r="K21" s="33"/>
      <c r="L21" s="33"/>
    </row>
    <row r="22" spans="1:13" ht="13.5" customHeight="1">
      <c r="A22" s="202" t="s">
        <v>42</v>
      </c>
      <c r="B22" s="137" t="s">
        <v>3431</v>
      </c>
      <c r="C22" s="199"/>
      <c r="D22" s="246">
        <f>SUM('ATR-A2.3'!F40:F41)</f>
        <v>1</v>
      </c>
      <c r="E22" s="246">
        <f>SUM('ATR-A2.3'!E40:E41)</f>
        <v>0</v>
      </c>
      <c r="F22" s="197"/>
      <c r="G22" s="193">
        <v>22.25</v>
      </c>
      <c r="H22" s="193"/>
      <c r="I22" s="193">
        <f t="shared" si="2"/>
        <v>1123.5955056179776</v>
      </c>
      <c r="J22" s="193">
        <f t="shared" si="3"/>
        <v>0</v>
      </c>
      <c r="K22" s="33"/>
      <c r="L22" s="33"/>
    </row>
    <row r="23" spans="1:13" ht="13.5" customHeight="1">
      <c r="A23" s="202" t="s">
        <v>43</v>
      </c>
      <c r="B23" s="137" t="s">
        <v>44</v>
      </c>
      <c r="C23" s="199"/>
      <c r="D23" s="246">
        <f>SUM('ATR-A2.3'!F42:F44)</f>
        <v>0</v>
      </c>
      <c r="E23" s="246">
        <f>SUM('ATR-A2.3'!E42:E44)</f>
        <v>0</v>
      </c>
      <c r="F23" s="197"/>
      <c r="G23" s="193">
        <v>3059.25</v>
      </c>
      <c r="H23" s="193"/>
      <c r="I23" s="193">
        <f t="shared" si="2"/>
        <v>0</v>
      </c>
      <c r="J23" s="193">
        <f t="shared" si="3"/>
        <v>0</v>
      </c>
      <c r="K23" s="33"/>
      <c r="L23" s="33"/>
    </row>
    <row r="24" spans="1:13" ht="13.5" customHeight="1">
      <c r="A24" s="202" t="s">
        <v>42</v>
      </c>
      <c r="B24" s="85" t="s">
        <v>3432</v>
      </c>
      <c r="C24" s="199"/>
      <c r="D24" s="246">
        <f>SUM('ATR-A2.3'!F45:F47)</f>
        <v>0</v>
      </c>
      <c r="E24" s="246">
        <f>SUM('ATR-A2.3'!E45:E47)</f>
        <v>0</v>
      </c>
      <c r="F24" s="197"/>
      <c r="G24" s="193">
        <v>5500</v>
      </c>
      <c r="H24" s="193"/>
      <c r="I24" s="193">
        <f t="shared" si="2"/>
        <v>0</v>
      </c>
      <c r="J24" s="193">
        <f t="shared" si="3"/>
        <v>0</v>
      </c>
      <c r="K24" s="33"/>
      <c r="L24" s="33"/>
    </row>
    <row r="25" spans="1:13" ht="13.5" customHeight="1">
      <c r="A25" s="202" t="s">
        <v>45</v>
      </c>
      <c r="B25" s="137" t="s">
        <v>639</v>
      </c>
      <c r="C25" s="199"/>
      <c r="D25" s="246">
        <f>SUM('ATR-A2.3'!F48:F50)</f>
        <v>0</v>
      </c>
      <c r="E25" s="246">
        <f>SUM('ATR-A2.3'!E48:E50)</f>
        <v>0</v>
      </c>
      <c r="F25" s="205"/>
      <c r="G25" s="193">
        <v>1038.75</v>
      </c>
      <c r="H25" s="193"/>
      <c r="I25" s="193">
        <f t="shared" si="2"/>
        <v>0</v>
      </c>
      <c r="J25" s="193">
        <f t="shared" si="3"/>
        <v>0</v>
      </c>
      <c r="K25" s="33"/>
      <c r="L25" s="33"/>
    </row>
    <row r="26" spans="1:13" s="34" customFormat="1" ht="13.5" customHeight="1">
      <c r="A26" s="202" t="s">
        <v>46</v>
      </c>
      <c r="B26" s="137" t="s">
        <v>646</v>
      </c>
      <c r="C26" s="204"/>
      <c r="D26" s="246">
        <f>SUM('ATR-A2.3'!F51:F52)</f>
        <v>0</v>
      </c>
      <c r="E26" s="246">
        <f>SUM('ATR-A2.3'!E51:E52)</f>
        <v>0</v>
      </c>
      <c r="F26" s="194"/>
      <c r="G26" s="193">
        <v>2483.5</v>
      </c>
      <c r="H26" s="193"/>
      <c r="I26" s="193">
        <f t="shared" si="2"/>
        <v>0</v>
      </c>
      <c r="J26" s="193">
        <f t="shared" si="3"/>
        <v>0</v>
      </c>
      <c r="K26" s="33"/>
      <c r="L26" s="33"/>
    </row>
    <row r="27" spans="1:13" ht="13.5" customHeight="1">
      <c r="A27" s="202" t="s">
        <v>47</v>
      </c>
      <c r="B27" s="137" t="s">
        <v>650</v>
      </c>
      <c r="C27" s="199"/>
      <c r="D27" s="246">
        <v>0</v>
      </c>
      <c r="E27" s="246">
        <v>0</v>
      </c>
      <c r="F27" s="197"/>
      <c r="G27" s="193">
        <v>292.5</v>
      </c>
      <c r="H27" s="193"/>
      <c r="I27" s="193">
        <f t="shared" si="2"/>
        <v>0</v>
      </c>
      <c r="J27" s="193">
        <f t="shared" si="3"/>
        <v>0</v>
      </c>
      <c r="K27" s="33"/>
      <c r="L27" s="33"/>
    </row>
    <row r="28" spans="1:13" s="34" customFormat="1" ht="13.5" customHeight="1">
      <c r="A28" s="202" t="s">
        <v>48</v>
      </c>
      <c r="B28" s="137" t="s">
        <v>658</v>
      </c>
      <c r="C28" s="192"/>
      <c r="D28" s="246">
        <v>0</v>
      </c>
      <c r="E28" s="246">
        <v>0</v>
      </c>
      <c r="F28" s="194"/>
      <c r="G28" s="193">
        <v>425.75</v>
      </c>
      <c r="H28" s="193"/>
      <c r="I28" s="193">
        <f t="shared" si="2"/>
        <v>0</v>
      </c>
      <c r="J28" s="193">
        <f t="shared" si="3"/>
        <v>0</v>
      </c>
      <c r="K28" s="33"/>
      <c r="L28" s="33"/>
    </row>
    <row r="29" spans="1:13" ht="13.5" customHeight="1">
      <c r="A29" s="202" t="s">
        <v>53</v>
      </c>
      <c r="B29" s="137" t="s">
        <v>663</v>
      </c>
      <c r="C29" s="199"/>
      <c r="D29" s="246">
        <v>0</v>
      </c>
      <c r="E29" s="246">
        <v>0</v>
      </c>
      <c r="F29" s="197"/>
      <c r="G29" s="193">
        <v>182.75</v>
      </c>
      <c r="H29" s="193"/>
      <c r="I29" s="193">
        <f t="shared" si="2"/>
        <v>0</v>
      </c>
      <c r="J29" s="193">
        <f t="shared" si="3"/>
        <v>0</v>
      </c>
      <c r="K29" s="33"/>
      <c r="L29" s="33"/>
    </row>
    <row r="30" spans="1:13" s="34" customFormat="1" ht="13.5" customHeight="1">
      <c r="A30" s="202" t="s">
        <v>49</v>
      </c>
      <c r="B30" s="137" t="s">
        <v>664</v>
      </c>
      <c r="C30" s="198"/>
      <c r="D30" s="246">
        <f>SUM('ATR-A2.3'!F53:F54)</f>
        <v>0</v>
      </c>
      <c r="E30" s="246">
        <f>SUM('ATR-A2.3'!E53:E54)</f>
        <v>0</v>
      </c>
      <c r="F30" s="194"/>
      <c r="G30" s="193">
        <v>1914</v>
      </c>
      <c r="H30" s="193"/>
      <c r="I30" s="193">
        <f t="shared" si="2"/>
        <v>0</v>
      </c>
      <c r="J30" s="193">
        <f t="shared" si="3"/>
        <v>0</v>
      </c>
      <c r="K30" s="33"/>
      <c r="L30" s="33"/>
    </row>
    <row r="31" spans="1:13" ht="13.5" customHeight="1">
      <c r="A31" s="202" t="s">
        <v>50</v>
      </c>
      <c r="B31" s="137" t="s">
        <v>3433</v>
      </c>
      <c r="C31" s="199"/>
      <c r="D31" s="246">
        <f>SUM('ATR-A2.3'!F55:F59)</f>
        <v>0</v>
      </c>
      <c r="E31" s="246">
        <f>SUM('ATR-A2.3'!E55:E59)</f>
        <v>0</v>
      </c>
      <c r="F31" s="197"/>
      <c r="G31" s="193">
        <v>724.5</v>
      </c>
      <c r="H31" s="193"/>
      <c r="I31" s="193">
        <f t="shared" si="2"/>
        <v>0</v>
      </c>
      <c r="J31" s="193">
        <f t="shared" si="3"/>
        <v>0</v>
      </c>
      <c r="K31" s="33"/>
      <c r="L31" s="33"/>
    </row>
    <row r="32" spans="1:13" ht="13.5" customHeight="1">
      <c r="A32" s="202" t="s">
        <v>54</v>
      </c>
      <c r="B32" s="85" t="s">
        <v>3434</v>
      </c>
      <c r="C32" s="199"/>
      <c r="D32" s="246">
        <f>SUM('ATR-A2.3'!F60:F60)</f>
        <v>0</v>
      </c>
      <c r="E32" s="246">
        <f>SUM('ATR-A2.3'!E60:E60)</f>
        <v>0</v>
      </c>
      <c r="F32" s="197"/>
      <c r="G32" s="193">
        <v>7</v>
      </c>
      <c r="H32" s="193"/>
      <c r="I32" s="193">
        <f t="shared" si="2"/>
        <v>0</v>
      </c>
      <c r="J32" s="193">
        <f t="shared" si="3"/>
        <v>0</v>
      </c>
      <c r="K32" s="33"/>
      <c r="L32" s="33"/>
    </row>
    <row r="33" spans="1:12" ht="13.5" customHeight="1">
      <c r="A33" s="202" t="s">
        <v>55</v>
      </c>
      <c r="B33" s="137" t="s">
        <v>682</v>
      </c>
      <c r="C33" s="196"/>
      <c r="D33" s="246">
        <f>SUM('ATR-A2.3'!F61:F61)</f>
        <v>0</v>
      </c>
      <c r="E33" s="246">
        <f>SUM('ATR-A2.3'!E61:E61)</f>
        <v>0</v>
      </c>
      <c r="F33" s="205"/>
      <c r="G33" s="193">
        <v>687.5</v>
      </c>
      <c r="H33" s="193"/>
      <c r="I33" s="193">
        <f t="shared" si="2"/>
        <v>0</v>
      </c>
      <c r="J33" s="193">
        <f t="shared" si="3"/>
        <v>0</v>
      </c>
      <c r="K33" s="33"/>
      <c r="L33" s="33"/>
    </row>
    <row r="34" spans="1:12" s="34" customFormat="1" ht="13.5" customHeight="1">
      <c r="A34" s="202" t="s">
        <v>683</v>
      </c>
      <c r="B34" s="137" t="s">
        <v>684</v>
      </c>
      <c r="C34" s="198"/>
      <c r="D34" s="246">
        <f>SUM('ATR-A2.3'!F62:F64)</f>
        <v>0</v>
      </c>
      <c r="E34" s="246">
        <f>SUM('ATR-A2.3'!E62:E64)</f>
        <v>0</v>
      </c>
      <c r="F34" s="194"/>
      <c r="G34" s="193">
        <v>639.25</v>
      </c>
      <c r="H34" s="193"/>
      <c r="I34" s="193">
        <f t="shared" si="2"/>
        <v>0</v>
      </c>
      <c r="J34" s="193">
        <f t="shared" si="3"/>
        <v>0</v>
      </c>
      <c r="K34" s="33"/>
      <c r="L34" s="33"/>
    </row>
    <row r="35" spans="1:12" ht="13.5" customHeight="1">
      <c r="A35" s="202" t="s">
        <v>691</v>
      </c>
      <c r="B35" s="137" t="s">
        <v>3435</v>
      </c>
      <c r="C35" s="199"/>
      <c r="D35" s="246">
        <f>SUM('ATR-A2.3'!F65:F65)</f>
        <v>0</v>
      </c>
      <c r="E35" s="246">
        <f>SUM('ATR-A2.3'!E65:E65)</f>
        <v>0</v>
      </c>
      <c r="F35" s="197"/>
      <c r="G35" s="193">
        <v>457.5</v>
      </c>
      <c r="H35" s="193"/>
      <c r="I35" s="193">
        <f t="shared" si="2"/>
        <v>0</v>
      </c>
      <c r="J35" s="193">
        <f t="shared" si="3"/>
        <v>0</v>
      </c>
      <c r="K35" s="33"/>
      <c r="L35" s="33"/>
    </row>
    <row r="36" spans="1:12" s="34" customFormat="1" ht="13.5" customHeight="1">
      <c r="A36" s="202" t="s">
        <v>700</v>
      </c>
      <c r="B36" s="137" t="s">
        <v>701</v>
      </c>
      <c r="C36" s="204"/>
      <c r="D36" s="246">
        <f>SUM('ATR-A2.3'!F66:F68)</f>
        <v>0</v>
      </c>
      <c r="E36" s="246">
        <f>SUM('ATR-A2.3'!E66:E68)</f>
        <v>0</v>
      </c>
      <c r="F36" s="194"/>
      <c r="G36" s="193">
        <v>1373.25</v>
      </c>
      <c r="H36" s="193"/>
      <c r="I36" s="193">
        <f t="shared" si="2"/>
        <v>0</v>
      </c>
      <c r="J36" s="193">
        <f t="shared" si="3"/>
        <v>0</v>
      </c>
      <c r="K36" s="33"/>
      <c r="L36" s="33"/>
    </row>
    <row r="37" spans="1:12" ht="13.5" customHeight="1">
      <c r="A37" s="202" t="s">
        <v>706</v>
      </c>
      <c r="B37" s="85" t="s">
        <v>3436</v>
      </c>
      <c r="C37" s="199"/>
      <c r="D37" s="246">
        <f>'ATR-A2.3'!F69</f>
        <v>0</v>
      </c>
      <c r="E37" s="246">
        <f>'ATR-A2.3'!E69</f>
        <v>0</v>
      </c>
      <c r="F37" s="197"/>
      <c r="G37" s="193">
        <v>0.25</v>
      </c>
      <c r="H37" s="193"/>
      <c r="I37" s="193">
        <f t="shared" si="2"/>
        <v>0</v>
      </c>
      <c r="J37" s="193">
        <f t="shared" si="3"/>
        <v>0</v>
      </c>
      <c r="K37" s="33"/>
      <c r="L37" s="33"/>
    </row>
    <row r="38" spans="1:12" ht="13.5" customHeight="1">
      <c r="A38" s="202" t="s">
        <v>712</v>
      </c>
      <c r="B38" s="85" t="s">
        <v>713</v>
      </c>
      <c r="C38" s="199"/>
      <c r="D38" s="193">
        <v>0</v>
      </c>
      <c r="E38" s="193">
        <v>0</v>
      </c>
      <c r="F38" s="197"/>
      <c r="G38" s="193">
        <v>0</v>
      </c>
      <c r="H38" s="193"/>
      <c r="I38" s="193">
        <v>0</v>
      </c>
      <c r="J38" s="193">
        <v>0</v>
      </c>
      <c r="K38" s="33"/>
      <c r="L38" s="33"/>
    </row>
    <row r="39" spans="1:12" s="11" customFormat="1" ht="15" customHeight="1">
      <c r="A39" s="174" t="s">
        <v>149</v>
      </c>
      <c r="B39" s="206" t="s">
        <v>714</v>
      </c>
      <c r="C39" s="66"/>
      <c r="D39" s="66"/>
      <c r="E39" s="193"/>
      <c r="F39" s="66"/>
      <c r="G39" s="193"/>
      <c r="H39" s="193"/>
      <c r="I39" s="193" t="s">
        <v>3437</v>
      </c>
      <c r="J39" s="193" t="s">
        <v>3437</v>
      </c>
    </row>
    <row r="40" spans="1:12" s="11" customFormat="1" ht="9" customHeight="1">
      <c r="A40" s="207"/>
      <c r="B40" s="208"/>
      <c r="C40" s="209"/>
      <c r="D40" s="209"/>
      <c r="E40" s="209"/>
      <c r="F40" s="209"/>
      <c r="G40" s="209"/>
      <c r="H40" s="15"/>
    </row>
    <row r="41" spans="1:12" ht="18" customHeight="1">
      <c r="A41" s="365" t="s">
        <v>3595</v>
      </c>
      <c r="B41" s="365"/>
      <c r="C41" s="365"/>
      <c r="D41" s="365"/>
      <c r="E41" s="365"/>
      <c r="F41" s="365"/>
      <c r="G41" s="365"/>
      <c r="H41" s="365"/>
      <c r="I41" s="365"/>
      <c r="J41" s="210"/>
      <c r="K41" s="141"/>
    </row>
    <row r="42" spans="1:12" ht="24.75" customHeight="1">
      <c r="A42" s="366" t="s">
        <v>3596</v>
      </c>
      <c r="B42" s="366"/>
      <c r="C42" s="366"/>
      <c r="D42" s="366"/>
      <c r="E42" s="366"/>
      <c r="F42" s="366"/>
      <c r="G42" s="366"/>
      <c r="H42" s="366"/>
      <c r="I42" s="366"/>
      <c r="J42" s="22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tabSelected="1" workbookViewId="0">
      <selection activeCell="E6" sqref="E6"/>
    </sheetView>
  </sheetViews>
  <sheetFormatPr baseColWidth="10" defaultColWidth="11.44140625" defaultRowHeight="15"/>
  <cols>
    <col min="1" max="16384" width="11.44140625" style="219"/>
  </cols>
  <sheetData>
    <row r="1" spans="1:9" ht="12.75" customHeight="1">
      <c r="A1" s="372" t="s">
        <v>33</v>
      </c>
      <c r="B1" s="372"/>
      <c r="C1" s="372"/>
      <c r="D1" s="372"/>
      <c r="E1" s="372"/>
      <c r="F1" s="372"/>
      <c r="G1" s="372"/>
      <c r="H1" s="372"/>
      <c r="I1" s="372"/>
    </row>
    <row r="3" spans="1:9" ht="12.75" customHeight="1">
      <c r="A3" s="372" t="s">
        <v>3643</v>
      </c>
      <c r="B3" s="372"/>
      <c r="C3" s="372"/>
      <c r="D3" s="372"/>
      <c r="E3" s="372"/>
      <c r="F3" s="372"/>
      <c r="G3" s="372"/>
      <c r="H3" s="372"/>
      <c r="I3" s="372"/>
    </row>
    <row r="5" spans="1:9" ht="151.80000000000001" customHeight="1">
      <c r="A5" s="389" t="s">
        <v>3644</v>
      </c>
      <c r="B5" s="390"/>
      <c r="C5" s="390"/>
      <c r="D5" s="390"/>
      <c r="E5" s="390"/>
      <c r="F5" s="390"/>
      <c r="G5" s="390"/>
      <c r="H5" s="390"/>
      <c r="I5" s="390"/>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73" t="s">
        <v>196</v>
      </c>
      <c r="B1" s="373"/>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4" t="s">
        <v>275</v>
      </c>
      <c r="B65" s="374"/>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3" t="s">
        <v>314</v>
      </c>
      <c r="B102" s="373"/>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3" t="s">
        <v>361</v>
      </c>
      <c r="B143" s="373"/>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3" t="s">
        <v>420</v>
      </c>
      <c r="B196" s="373"/>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5" t="s">
        <v>473</v>
      </c>
      <c r="B247" s="375"/>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3" t="s">
        <v>520</v>
      </c>
      <c r="B289" s="373"/>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activeCell="A8" sqref="A8:I8"/>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33" t="s">
        <v>33</v>
      </c>
      <c r="B1" s="376"/>
      <c r="C1" s="376"/>
      <c r="D1" s="376"/>
      <c r="E1" s="376"/>
      <c r="I1" s="182"/>
    </row>
    <row r="2" spans="1:10" ht="56.25" customHeight="1"/>
    <row r="3" spans="1:10" ht="17.25" customHeight="1">
      <c r="A3" s="377" t="s">
        <v>1648</v>
      </c>
      <c r="B3" s="378"/>
      <c r="C3" s="378"/>
      <c r="D3" s="378"/>
      <c r="E3" s="378"/>
      <c r="F3" s="378"/>
      <c r="G3" s="378"/>
      <c r="H3" s="378"/>
      <c r="I3" s="378"/>
    </row>
    <row r="5" spans="1:10" ht="18.75" customHeight="1">
      <c r="A5" s="379" t="s">
        <v>1649</v>
      </c>
      <c r="B5" s="378"/>
      <c r="C5" s="378"/>
      <c r="D5" s="378"/>
      <c r="E5" s="378"/>
      <c r="F5" s="378"/>
      <c r="G5" s="378"/>
      <c r="H5" s="378"/>
      <c r="I5" s="378"/>
    </row>
    <row r="6" spans="1:10" ht="54" customHeight="1">
      <c r="A6" s="380" t="s">
        <v>3560</v>
      </c>
      <c r="B6" s="381"/>
      <c r="C6" s="381"/>
      <c r="D6" s="381"/>
      <c r="E6" s="381"/>
      <c r="F6" s="381"/>
      <c r="G6" s="381"/>
      <c r="H6" s="381"/>
      <c r="I6" s="381"/>
    </row>
    <row r="7" spans="1:10" ht="59.25" customHeight="1">
      <c r="A7" s="382" t="s">
        <v>3561</v>
      </c>
      <c r="B7" s="381"/>
      <c r="C7" s="381"/>
      <c r="D7" s="381"/>
      <c r="E7" s="381"/>
      <c r="F7" s="381"/>
      <c r="G7" s="381"/>
      <c r="H7" s="381"/>
      <c r="I7" s="381"/>
    </row>
    <row r="8" spans="1:10" ht="18.75" customHeight="1">
      <c r="A8" s="379" t="s">
        <v>1650</v>
      </c>
      <c r="B8" s="378"/>
      <c r="C8" s="378"/>
      <c r="D8" s="378"/>
      <c r="E8" s="378"/>
      <c r="F8" s="378"/>
      <c r="G8" s="378"/>
      <c r="H8" s="378"/>
      <c r="I8" s="378"/>
    </row>
    <row r="9" spans="1:10" ht="61.5" customHeight="1">
      <c r="A9" s="380" t="s">
        <v>1651</v>
      </c>
      <c r="B9" s="381"/>
      <c r="C9" s="381"/>
      <c r="D9" s="381"/>
      <c r="E9" s="381"/>
      <c r="F9" s="381"/>
      <c r="G9" s="381"/>
      <c r="H9" s="381"/>
      <c r="I9" s="381"/>
    </row>
    <row r="10" spans="1:10" ht="48.75" customHeight="1">
      <c r="A10" s="380" t="s">
        <v>3562</v>
      </c>
      <c r="B10" s="381"/>
      <c r="C10" s="381"/>
      <c r="D10" s="381"/>
      <c r="E10" s="381"/>
      <c r="F10" s="381"/>
      <c r="G10" s="381"/>
      <c r="H10" s="381"/>
      <c r="I10" s="381"/>
    </row>
    <row r="11" spans="1:10" ht="46.5" customHeight="1">
      <c r="A11" s="380" t="s">
        <v>1652</v>
      </c>
      <c r="B11" s="381"/>
      <c r="C11" s="381"/>
      <c r="D11" s="381"/>
      <c r="E11" s="381"/>
      <c r="F11" s="381"/>
      <c r="G11" s="381"/>
      <c r="H11" s="381"/>
      <c r="I11" s="381"/>
    </row>
    <row r="12" spans="1:10" ht="18" customHeight="1">
      <c r="A12" s="383" t="s">
        <v>1653</v>
      </c>
      <c r="B12" s="381"/>
      <c r="C12" s="381"/>
      <c r="D12" s="381"/>
      <c r="E12" s="381"/>
      <c r="F12" s="381"/>
      <c r="G12" s="381"/>
      <c r="H12" s="381"/>
      <c r="I12" s="381"/>
    </row>
    <row r="13" spans="1:10" ht="219.75" customHeight="1">
      <c r="B13" s="384" t="s">
        <v>3563</v>
      </c>
      <c r="C13" s="383"/>
      <c r="D13" s="383"/>
      <c r="E13" s="383"/>
      <c r="F13" s="383"/>
      <c r="G13" s="383"/>
      <c r="H13" s="383"/>
      <c r="I13" s="383"/>
    </row>
    <row r="14" spans="1:10" ht="45" customHeight="1">
      <c r="A14" s="385"/>
      <c r="B14" s="381"/>
      <c r="C14" s="381"/>
      <c r="D14" s="381"/>
      <c r="E14" s="381"/>
      <c r="F14" s="381"/>
      <c r="G14" s="381"/>
      <c r="H14" s="381"/>
      <c r="I14" s="381"/>
    </row>
    <row r="15" spans="1:10" ht="18.75" customHeight="1">
      <c r="A15" s="386" t="s">
        <v>3564</v>
      </c>
      <c r="B15" s="381"/>
      <c r="C15" s="381"/>
      <c r="D15" s="381"/>
      <c r="E15" s="381"/>
      <c r="F15" s="381"/>
      <c r="G15" s="381"/>
      <c r="H15" s="381"/>
      <c r="I15" s="381"/>
      <c r="J15" s="228" t="s">
        <v>102</v>
      </c>
    </row>
    <row r="16" spans="1:10" ht="39" customHeight="1">
      <c r="A16" s="387" t="s">
        <v>3565</v>
      </c>
      <c r="B16" s="381"/>
      <c r="C16" s="381"/>
      <c r="D16" s="381"/>
      <c r="E16" s="381"/>
      <c r="F16" s="381"/>
      <c r="G16" s="381"/>
      <c r="H16" s="381"/>
      <c r="I16" s="381"/>
    </row>
    <row r="17" spans="1:10" ht="61.5" customHeight="1">
      <c r="D17" s="232"/>
      <c r="E17" s="388"/>
      <c r="F17" s="388"/>
      <c r="G17" s="388"/>
      <c r="H17" s="388"/>
      <c r="I17" s="388"/>
    </row>
    <row r="18" spans="1:10" ht="30" customHeight="1">
      <c r="A18" s="380" t="s">
        <v>3566</v>
      </c>
      <c r="B18" s="385"/>
      <c r="C18" s="385"/>
      <c r="D18" s="385"/>
      <c r="E18" s="385"/>
      <c r="F18" s="385"/>
      <c r="G18" s="385"/>
      <c r="H18" s="385"/>
      <c r="I18" s="385"/>
    </row>
    <row r="19" spans="1:10" ht="174" customHeight="1">
      <c r="A19" s="230"/>
      <c r="B19" s="384" t="s">
        <v>1654</v>
      </c>
      <c r="C19" s="380"/>
      <c r="D19" s="380"/>
      <c r="E19" s="380"/>
      <c r="F19" s="380"/>
      <c r="G19" s="380"/>
      <c r="H19" s="380"/>
      <c r="I19" s="380"/>
      <c r="J19" s="113"/>
    </row>
    <row r="20" spans="1:10" ht="39" customHeight="1">
      <c r="A20" s="380" t="s">
        <v>1655</v>
      </c>
      <c r="B20" s="385"/>
      <c r="C20" s="385"/>
      <c r="D20" s="385"/>
      <c r="E20" s="385"/>
      <c r="F20" s="385"/>
      <c r="G20" s="385"/>
      <c r="H20" s="385"/>
      <c r="I20" s="385"/>
    </row>
    <row r="21" spans="1:10" ht="94.5" customHeight="1">
      <c r="A21" s="387" t="s">
        <v>3567</v>
      </c>
      <c r="B21" s="381"/>
      <c r="C21" s="381"/>
      <c r="D21" s="381"/>
      <c r="E21" s="381"/>
      <c r="F21" s="381"/>
      <c r="G21" s="381"/>
      <c r="H21" s="381"/>
      <c r="I21" s="381"/>
    </row>
    <row r="22" spans="1:10" ht="199.5" customHeight="1">
      <c r="B22" s="384" t="s">
        <v>3568</v>
      </c>
      <c r="C22" s="380"/>
      <c r="D22" s="380"/>
      <c r="E22" s="380"/>
      <c r="F22" s="380"/>
      <c r="G22" s="380"/>
      <c r="H22" s="380"/>
      <c r="I22" s="380"/>
    </row>
    <row r="23" spans="1:10" ht="45" customHeight="1">
      <c r="B23" s="231"/>
      <c r="C23" s="230"/>
      <c r="D23" s="230"/>
      <c r="E23" s="230"/>
      <c r="F23" s="230"/>
      <c r="G23" s="230"/>
      <c r="H23" s="230"/>
      <c r="I23" s="230"/>
    </row>
    <row r="24" spans="1:10" ht="18.75" customHeight="1">
      <c r="A24" s="386" t="s">
        <v>1656</v>
      </c>
      <c r="B24" s="381"/>
      <c r="C24" s="381"/>
      <c r="D24" s="381"/>
      <c r="E24" s="381"/>
      <c r="F24" s="381"/>
      <c r="G24" s="381"/>
      <c r="H24" s="381"/>
      <c r="I24" s="381"/>
    </row>
    <row r="25" spans="1:10" ht="70.5" customHeight="1">
      <c r="B25" s="384" t="s">
        <v>3569</v>
      </c>
      <c r="C25" s="380"/>
      <c r="D25" s="380"/>
      <c r="E25" s="380"/>
      <c r="F25" s="380"/>
      <c r="G25" s="380"/>
      <c r="H25" s="380"/>
      <c r="I25" s="380"/>
    </row>
    <row r="26" spans="1:10" ht="60.75" customHeight="1">
      <c r="B26" s="384" t="s">
        <v>3570</v>
      </c>
      <c r="C26" s="383"/>
      <c r="D26" s="383"/>
      <c r="E26" s="383"/>
      <c r="F26" s="383"/>
      <c r="G26" s="383"/>
      <c r="H26" s="383"/>
      <c r="I26" s="383"/>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4"/>
  <sheetViews>
    <sheetView topLeftCell="A58" zoomScaleNormal="100" workbookViewId="0">
      <selection activeCell="F12" sqref="F12:F15"/>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33" t="s">
        <v>33</v>
      </c>
      <c r="B1" s="334"/>
      <c r="C1" s="335"/>
      <c r="D1" s="1"/>
      <c r="E1" s="336" t="s">
        <v>102</v>
      </c>
      <c r="F1" s="336"/>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3542</v>
      </c>
      <c r="B4" s="43"/>
      <c r="C4" s="5"/>
      <c r="D4" s="5"/>
      <c r="E4" s="5"/>
      <c r="F4" s="5"/>
      <c r="G4" s="6"/>
    </row>
    <row r="5" spans="1:7" s="8" customFormat="1" ht="6" customHeight="1">
      <c r="A5" s="49"/>
      <c r="B5" s="50"/>
      <c r="C5" s="7"/>
      <c r="D5" s="7"/>
      <c r="E5" s="7"/>
      <c r="F5" s="7"/>
    </row>
    <row r="6" spans="1:7" s="8" customFormat="1" ht="15" customHeight="1" thickBot="1">
      <c r="A6" s="341" t="s">
        <v>3635</v>
      </c>
      <c r="B6" s="342"/>
      <c r="C6" s="9"/>
      <c r="D6" s="9"/>
    </row>
    <row r="7" spans="1:7" s="2" customFormat="1" ht="21.75" customHeight="1">
      <c r="A7" s="51"/>
      <c r="B7" s="343"/>
      <c r="C7" s="345"/>
      <c r="D7" s="345"/>
      <c r="E7" s="345"/>
      <c r="F7" s="226"/>
    </row>
    <row r="8" spans="1:7" s="2" customFormat="1" ht="21.75" customHeight="1">
      <c r="A8" s="52"/>
      <c r="B8" s="344"/>
      <c r="C8" s="45" t="s">
        <v>35</v>
      </c>
      <c r="D8" s="45" t="s">
        <v>36</v>
      </c>
      <c r="E8" s="45" t="s">
        <v>37</v>
      </c>
      <c r="F8" s="45" t="s">
        <v>38</v>
      </c>
    </row>
    <row r="9" spans="1:7" s="8" customFormat="1" ht="26.25" customHeight="1">
      <c r="A9" s="53"/>
      <c r="B9" s="54" t="s">
        <v>38</v>
      </c>
      <c r="C9" s="114">
        <f>SUM(C12:C15)</f>
        <v>1285</v>
      </c>
      <c r="D9" s="114">
        <f>SUM(D12:D15)</f>
        <v>10</v>
      </c>
      <c r="E9" s="114">
        <f>SUM(E12:E15)</f>
        <v>2</v>
      </c>
      <c r="F9" s="114">
        <f>SUM(F12:F15)</f>
        <v>1297</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72</v>
      </c>
      <c r="D12" s="116">
        <f t="shared" ref="D12:F12" si="0">D18+D19+D20</f>
        <v>0</v>
      </c>
      <c r="E12" s="116">
        <f t="shared" si="0"/>
        <v>0</v>
      </c>
      <c r="F12" s="114">
        <f t="shared" si="0"/>
        <v>72</v>
      </c>
    </row>
    <row r="13" spans="1:7" s="8" customFormat="1" ht="13.5" customHeight="1">
      <c r="A13" s="56"/>
      <c r="B13" s="57" t="s">
        <v>6</v>
      </c>
      <c r="C13" s="116">
        <f>SUM(C21:C40)</f>
        <v>413</v>
      </c>
      <c r="D13" s="116">
        <f t="shared" ref="D13:F13" si="1">SUM(D21:D40)</f>
        <v>6</v>
      </c>
      <c r="E13" s="116">
        <f t="shared" si="1"/>
        <v>1</v>
      </c>
      <c r="F13" s="114">
        <f t="shared" si="1"/>
        <v>420</v>
      </c>
    </row>
    <row r="14" spans="1:7" s="8" customFormat="1" ht="13.5" customHeight="1">
      <c r="A14" s="56"/>
      <c r="B14" s="57" t="s">
        <v>44</v>
      </c>
      <c r="C14" s="116">
        <f>SUM(C41:C43)</f>
        <v>175</v>
      </c>
      <c r="D14" s="116">
        <f t="shared" ref="D14:F14" si="2">SUM(D41:D43)</f>
        <v>4</v>
      </c>
      <c r="E14" s="116">
        <f t="shared" si="2"/>
        <v>0</v>
      </c>
      <c r="F14" s="114">
        <f t="shared" si="2"/>
        <v>179</v>
      </c>
    </row>
    <row r="15" spans="1:7" s="8" customFormat="1" ht="13.5" customHeight="1">
      <c r="A15" s="56"/>
      <c r="B15" s="57" t="s">
        <v>7</v>
      </c>
      <c r="C15" s="116">
        <f>SUM(C44:C90)</f>
        <v>625</v>
      </c>
      <c r="D15" s="116">
        <f t="shared" ref="D15:F15" si="3">SUM(D44:D90)</f>
        <v>0</v>
      </c>
      <c r="E15" s="116">
        <f t="shared" si="3"/>
        <v>1</v>
      </c>
      <c r="F15" s="114">
        <f t="shared" si="3"/>
        <v>626</v>
      </c>
    </row>
    <row r="16" spans="1:7" s="8" customFormat="1" ht="9" customHeight="1">
      <c r="A16" s="56"/>
      <c r="B16" s="57"/>
      <c r="C16" s="243"/>
      <c r="D16" s="243"/>
      <c r="E16" s="243"/>
      <c r="F16" s="243"/>
    </row>
    <row r="17" spans="1:65" s="8" customFormat="1" ht="13.5" customHeight="1">
      <c r="A17" s="56"/>
      <c r="B17" s="55" t="s">
        <v>10</v>
      </c>
      <c r="C17" s="243"/>
      <c r="D17" s="243"/>
      <c r="E17" s="243"/>
      <c r="F17" s="243"/>
    </row>
    <row r="18" spans="1:65" s="88" customFormat="1" ht="15" customHeight="1">
      <c r="A18" s="58"/>
      <c r="B18" s="121" t="s">
        <v>3260</v>
      </c>
      <c r="C18" s="244">
        <v>61</v>
      </c>
      <c r="D18" s="244">
        <v>0</v>
      </c>
      <c r="E18" s="244">
        <v>0</v>
      </c>
      <c r="F18" s="157">
        <f t="shared" ref="F18:F69" si="4">SUM(C18:E18)</f>
        <v>61</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3598</v>
      </c>
      <c r="C19" s="244">
        <v>9</v>
      </c>
      <c r="D19" s="244">
        <v>0</v>
      </c>
      <c r="E19" s="244">
        <v>0</v>
      </c>
      <c r="F19" s="157">
        <f t="shared" si="4"/>
        <v>9</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3636</v>
      </c>
      <c r="C20" s="244">
        <v>2</v>
      </c>
      <c r="D20" s="244">
        <v>0</v>
      </c>
      <c r="E20" s="244">
        <v>0</v>
      </c>
      <c r="F20" s="157">
        <f t="shared" si="4"/>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3506</v>
      </c>
      <c r="C21" s="244">
        <v>3</v>
      </c>
      <c r="D21" s="244">
        <v>0</v>
      </c>
      <c r="E21" s="244">
        <v>0</v>
      </c>
      <c r="F21" s="157">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3261</v>
      </c>
      <c r="C22" s="244">
        <v>112</v>
      </c>
      <c r="D22" s="244">
        <v>1</v>
      </c>
      <c r="E22" s="244">
        <v>0</v>
      </c>
      <c r="F22" s="157">
        <f t="shared" si="4"/>
        <v>113</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3262</v>
      </c>
      <c r="C23" s="244">
        <v>26</v>
      </c>
      <c r="D23" s="244">
        <v>0</v>
      </c>
      <c r="E23" s="244">
        <v>0</v>
      </c>
      <c r="F23" s="157">
        <f t="shared" si="4"/>
        <v>26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3263</v>
      </c>
      <c r="C24" s="244">
        <v>11</v>
      </c>
      <c r="D24" s="244">
        <v>0</v>
      </c>
      <c r="E24" s="244">
        <v>0</v>
      </c>
      <c r="F24" s="157">
        <f t="shared" si="4"/>
        <v>11</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3264</v>
      </c>
      <c r="C25" s="244">
        <v>28</v>
      </c>
      <c r="D25" s="244">
        <v>0</v>
      </c>
      <c r="E25" s="244">
        <v>0</v>
      </c>
      <c r="F25" s="157">
        <f t="shared" si="4"/>
        <v>28</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3265</v>
      </c>
      <c r="C26" s="244">
        <v>22</v>
      </c>
      <c r="D26" s="244">
        <v>1</v>
      </c>
      <c r="E26" s="244">
        <v>0</v>
      </c>
      <c r="F26" s="157">
        <f t="shared" si="4"/>
        <v>23</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3266</v>
      </c>
      <c r="C27" s="244">
        <v>12</v>
      </c>
      <c r="D27" s="244">
        <v>0</v>
      </c>
      <c r="E27" s="244">
        <v>0</v>
      </c>
      <c r="F27" s="157">
        <f t="shared" si="4"/>
        <v>12</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3507</v>
      </c>
      <c r="C28" s="244">
        <v>4</v>
      </c>
      <c r="D28" s="244">
        <v>0</v>
      </c>
      <c r="E28" s="244">
        <v>0</v>
      </c>
      <c r="F28" s="157">
        <f t="shared" si="4"/>
        <v>4</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3508</v>
      </c>
      <c r="C29" s="244">
        <v>6</v>
      </c>
      <c r="D29" s="244">
        <v>0</v>
      </c>
      <c r="E29" s="244">
        <v>0</v>
      </c>
      <c r="F29" s="157">
        <f t="shared" si="4"/>
        <v>6</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3267</v>
      </c>
      <c r="C30" s="244">
        <v>26</v>
      </c>
      <c r="D30" s="244">
        <v>0</v>
      </c>
      <c r="E30" s="244">
        <v>0</v>
      </c>
      <c r="F30" s="157">
        <f t="shared" si="4"/>
        <v>26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3268</v>
      </c>
      <c r="C31" s="244">
        <v>24</v>
      </c>
      <c r="D31" s="244">
        <v>0</v>
      </c>
      <c r="E31" s="244">
        <v>0</v>
      </c>
      <c r="F31" s="157">
        <f t="shared" si="4"/>
        <v>24</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3599</v>
      </c>
      <c r="C32" s="244">
        <v>7</v>
      </c>
      <c r="D32" s="244">
        <v>0</v>
      </c>
      <c r="E32" s="244">
        <v>0</v>
      </c>
      <c r="F32" s="157">
        <f t="shared" si="4"/>
        <v>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3269</v>
      </c>
      <c r="C33" s="244">
        <v>50</v>
      </c>
      <c r="D33" s="244">
        <v>2</v>
      </c>
      <c r="E33" s="244">
        <v>0</v>
      </c>
      <c r="F33" s="157">
        <f t="shared" si="4"/>
        <v>52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3270</v>
      </c>
      <c r="C34" s="244">
        <v>5</v>
      </c>
      <c r="D34" s="244">
        <v>0</v>
      </c>
      <c r="E34" s="244">
        <v>0</v>
      </c>
      <c r="F34" s="157">
        <f t="shared" si="4"/>
        <v>5</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3271</v>
      </c>
      <c r="C35" s="244">
        <v>14</v>
      </c>
      <c r="D35" s="244">
        <v>0</v>
      </c>
      <c r="E35" s="244">
        <v>0</v>
      </c>
      <c r="F35" s="157">
        <f t="shared" si="4"/>
        <v>14</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3272</v>
      </c>
      <c r="C36" s="244">
        <v>15</v>
      </c>
      <c r="D36" s="244">
        <v>1</v>
      </c>
      <c r="E36" s="244">
        <v>0</v>
      </c>
      <c r="F36" s="157">
        <f t="shared" si="4"/>
        <v>16</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3273</v>
      </c>
      <c r="C37" s="244">
        <v>14</v>
      </c>
      <c r="D37" s="244">
        <v>0</v>
      </c>
      <c r="E37" s="244">
        <v>0</v>
      </c>
      <c r="F37" s="157">
        <f t="shared" si="4"/>
        <v>14</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121" t="s">
        <v>3274</v>
      </c>
      <c r="C38" s="244">
        <v>13</v>
      </c>
      <c r="D38" s="244">
        <v>0</v>
      </c>
      <c r="E38" s="244">
        <v>0</v>
      </c>
      <c r="F38" s="157">
        <f t="shared" si="4"/>
        <v>13</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3624</v>
      </c>
      <c r="C39" s="244">
        <v>2</v>
      </c>
      <c r="D39" s="244">
        <v>0</v>
      </c>
      <c r="E39" s="244">
        <v>0</v>
      </c>
      <c r="F39" s="157">
        <f t="shared" si="4"/>
        <v>2</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3276</v>
      </c>
      <c r="C40" s="244">
        <v>19</v>
      </c>
      <c r="D40" s="244">
        <v>1</v>
      </c>
      <c r="E40" s="244">
        <v>1</v>
      </c>
      <c r="F40" s="157">
        <f t="shared" si="4"/>
        <v>21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3277</v>
      </c>
      <c r="C41" s="244">
        <v>71</v>
      </c>
      <c r="D41" s="244">
        <v>3</v>
      </c>
      <c r="E41" s="244">
        <v>0</v>
      </c>
      <c r="F41" s="157">
        <f t="shared" si="4"/>
        <v>74</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3278</v>
      </c>
      <c r="C42" s="244">
        <v>8</v>
      </c>
      <c r="D42" s="244">
        <v>1</v>
      </c>
      <c r="E42" s="244">
        <v>0</v>
      </c>
      <c r="F42" s="157">
        <f t="shared" si="4"/>
        <v>9</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3279</v>
      </c>
      <c r="C43" s="244">
        <v>96</v>
      </c>
      <c r="D43" s="244">
        <v>0</v>
      </c>
      <c r="E43" s="244">
        <v>0</v>
      </c>
      <c r="F43" s="157">
        <f t="shared" si="4"/>
        <v>96</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3280</v>
      </c>
      <c r="C44" s="244">
        <v>29</v>
      </c>
      <c r="D44" s="244">
        <v>0</v>
      </c>
      <c r="E44" s="244">
        <v>0</v>
      </c>
      <c r="F44" s="157">
        <f t="shared" si="4"/>
        <v>29</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3281</v>
      </c>
      <c r="C45" s="244">
        <v>44</v>
      </c>
      <c r="D45" s="244">
        <v>0</v>
      </c>
      <c r="E45" s="244">
        <v>0</v>
      </c>
      <c r="F45" s="157">
        <f t="shared" si="4"/>
        <v>44</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3282</v>
      </c>
      <c r="C46" s="244">
        <v>64</v>
      </c>
      <c r="D46" s="244">
        <v>0</v>
      </c>
      <c r="E46" s="244">
        <v>0</v>
      </c>
      <c r="F46" s="157">
        <f t="shared" si="4"/>
        <v>64</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3283</v>
      </c>
      <c r="C47" s="244">
        <v>47</v>
      </c>
      <c r="D47" s="244">
        <v>0</v>
      </c>
      <c r="E47" s="244">
        <v>0</v>
      </c>
      <c r="F47" s="157">
        <f t="shared" si="4"/>
        <v>47</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3284</v>
      </c>
      <c r="C48" s="244">
        <v>5</v>
      </c>
      <c r="D48" s="244">
        <v>0</v>
      </c>
      <c r="E48" s="244">
        <v>0</v>
      </c>
      <c r="F48" s="157">
        <f t="shared" si="4"/>
        <v>5</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3285</v>
      </c>
      <c r="C49" s="244">
        <v>10</v>
      </c>
      <c r="D49" s="244">
        <v>0</v>
      </c>
      <c r="E49" s="244">
        <v>0</v>
      </c>
      <c r="F49" s="157">
        <f t="shared" si="4"/>
        <v>10</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3286</v>
      </c>
      <c r="C50" s="244">
        <v>1</v>
      </c>
      <c r="D50" s="244">
        <v>0</v>
      </c>
      <c r="E50" s="244">
        <v>1</v>
      </c>
      <c r="F50" s="157">
        <f t="shared" si="4"/>
        <v>2</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3287</v>
      </c>
      <c r="C51" s="244">
        <v>29</v>
      </c>
      <c r="D51" s="244">
        <v>0</v>
      </c>
      <c r="E51" s="244">
        <v>0</v>
      </c>
      <c r="F51" s="157">
        <f t="shared" si="4"/>
        <v>29</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3601</v>
      </c>
      <c r="C52" s="244">
        <v>3</v>
      </c>
      <c r="D52" s="244">
        <v>0</v>
      </c>
      <c r="E52" s="244">
        <v>0</v>
      </c>
      <c r="F52" s="157">
        <f t="shared" si="4"/>
        <v>3</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3602</v>
      </c>
      <c r="C53" s="244">
        <v>1</v>
      </c>
      <c r="D53" s="244">
        <v>0</v>
      </c>
      <c r="E53" s="244">
        <v>0</v>
      </c>
      <c r="F53" s="157">
        <f t="shared" si="4"/>
        <v>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3497</v>
      </c>
      <c r="C54" s="244">
        <v>3</v>
      </c>
      <c r="D54" s="244">
        <v>0</v>
      </c>
      <c r="E54" s="244">
        <v>0</v>
      </c>
      <c r="F54" s="157">
        <f t="shared" si="4"/>
        <v>3</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3593</v>
      </c>
      <c r="C55" s="244">
        <v>41</v>
      </c>
      <c r="D55" s="244">
        <v>0</v>
      </c>
      <c r="E55" s="244">
        <v>0</v>
      </c>
      <c r="F55" s="157">
        <f t="shared" si="4"/>
        <v>41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3288</v>
      </c>
      <c r="C56" s="244">
        <v>3</v>
      </c>
      <c r="D56" s="244">
        <v>0</v>
      </c>
      <c r="E56" s="244">
        <v>0</v>
      </c>
      <c r="F56" s="157">
        <f t="shared" si="4"/>
        <v>3</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3289</v>
      </c>
      <c r="C57" s="244">
        <v>64</v>
      </c>
      <c r="D57" s="244">
        <v>0</v>
      </c>
      <c r="E57" s="244">
        <v>0</v>
      </c>
      <c r="F57" s="157">
        <f t="shared" si="4"/>
        <v>64</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3494</v>
      </c>
      <c r="C58" s="244">
        <v>9</v>
      </c>
      <c r="D58" s="244">
        <v>0</v>
      </c>
      <c r="E58" s="244">
        <v>0</v>
      </c>
      <c r="F58" s="157">
        <f t="shared" si="4"/>
        <v>9</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3290</v>
      </c>
      <c r="C59" s="244">
        <v>51</v>
      </c>
      <c r="D59" s="244">
        <v>0</v>
      </c>
      <c r="E59" s="244">
        <v>0</v>
      </c>
      <c r="F59" s="157">
        <f t="shared" si="4"/>
        <v>51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3291</v>
      </c>
      <c r="C60" s="244">
        <v>10</v>
      </c>
      <c r="D60" s="244">
        <v>0</v>
      </c>
      <c r="E60" s="244">
        <v>0</v>
      </c>
      <c r="F60" s="157">
        <f t="shared" si="4"/>
        <v>10</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3292</v>
      </c>
      <c r="C61" s="244">
        <v>75</v>
      </c>
      <c r="D61" s="244">
        <v>0</v>
      </c>
      <c r="E61" s="244">
        <v>0</v>
      </c>
      <c r="F61" s="157">
        <f t="shared" si="4"/>
        <v>75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3293</v>
      </c>
      <c r="C62" s="244">
        <v>42</v>
      </c>
      <c r="D62" s="244">
        <v>0</v>
      </c>
      <c r="E62" s="244">
        <v>0</v>
      </c>
      <c r="F62" s="157">
        <f t="shared" si="4"/>
        <v>42</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3294</v>
      </c>
      <c r="C63" s="244">
        <v>43</v>
      </c>
      <c r="D63" s="244">
        <v>0</v>
      </c>
      <c r="E63" s="244">
        <v>0</v>
      </c>
      <c r="F63" s="157">
        <f t="shared" si="4"/>
        <v>43</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3637</v>
      </c>
      <c r="C64" s="244">
        <v>1</v>
      </c>
      <c r="D64" s="244">
        <v>0</v>
      </c>
      <c r="E64" s="244">
        <v>0</v>
      </c>
      <c r="F64" s="157">
        <f t="shared" si="4"/>
        <v>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3295</v>
      </c>
      <c r="C65" s="244">
        <v>39</v>
      </c>
      <c r="D65" s="244">
        <v>0</v>
      </c>
      <c r="E65" s="244">
        <v>0</v>
      </c>
      <c r="F65" s="157">
        <f t="shared" si="4"/>
        <v>39</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3625</v>
      </c>
      <c r="C66" s="244">
        <v>2</v>
      </c>
      <c r="D66" s="244">
        <v>0</v>
      </c>
      <c r="E66" s="244">
        <v>0</v>
      </c>
      <c r="F66" s="157">
        <f t="shared" si="4"/>
        <v>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25.2" customHeight="1">
      <c r="A67" s="58"/>
      <c r="B67" s="121" t="s">
        <v>3626</v>
      </c>
      <c r="C67" s="244">
        <v>3</v>
      </c>
      <c r="D67" s="244">
        <v>0</v>
      </c>
      <c r="E67" s="244">
        <v>0</v>
      </c>
      <c r="F67" s="157">
        <f t="shared" si="4"/>
        <v>3</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15" customHeight="1">
      <c r="A68" s="58"/>
      <c r="B68" s="121" t="s">
        <v>3296</v>
      </c>
      <c r="C68" s="128">
        <v>2</v>
      </c>
      <c r="D68" s="128">
        <v>0</v>
      </c>
      <c r="E68" s="128">
        <v>0</v>
      </c>
      <c r="F68" s="157">
        <f t="shared" si="4"/>
        <v>2</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3498</v>
      </c>
      <c r="C69" s="128">
        <v>4</v>
      </c>
      <c r="D69" s="128">
        <v>0</v>
      </c>
      <c r="E69" s="128">
        <v>0</v>
      </c>
      <c r="F69" s="157">
        <f t="shared" si="4"/>
        <v>4</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c r="C70" s="128"/>
      <c r="D70" s="128"/>
      <c r="E70" s="128"/>
      <c r="F70" s="114"/>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c r="C71" s="128"/>
      <c r="D71" s="128"/>
      <c r="E71" s="128"/>
      <c r="F71" s="114"/>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c r="C72" s="128"/>
      <c r="D72" s="128"/>
      <c r="E72" s="128"/>
      <c r="F72" s="114"/>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14"/>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14"/>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1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88" customFormat="1" ht="15" customHeight="1">
      <c r="A90" s="58"/>
      <c r="B90" s="121"/>
      <c r="C90" s="128"/>
      <c r="D90" s="128"/>
      <c r="E90" s="128"/>
      <c r="F90" s="114"/>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row r="124" spans="2:2">
      <c r="B124"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topLeftCell="A7" workbookViewId="0">
      <selection activeCell="F28" sqref="F28:F40"/>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33" t="s">
        <v>33</v>
      </c>
      <c r="B1" s="334"/>
      <c r="C1" s="335"/>
      <c r="D1" s="1"/>
      <c r="E1" s="336" t="s">
        <v>102</v>
      </c>
      <c r="F1" s="336"/>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3597</v>
      </c>
      <c r="B4" s="43"/>
      <c r="C4" s="5"/>
      <c r="D4" s="5"/>
      <c r="E4" s="5"/>
      <c r="F4" s="5"/>
      <c r="G4" s="6"/>
    </row>
    <row r="5" spans="1:7" s="8" customFormat="1" ht="6" customHeight="1">
      <c r="A5" s="49"/>
      <c r="B5" s="50"/>
      <c r="C5" s="7"/>
      <c r="D5" s="7"/>
      <c r="E5" s="7"/>
      <c r="F5" s="7"/>
    </row>
    <row r="6" spans="1:7" s="8" customFormat="1" ht="15" customHeight="1" thickBot="1">
      <c r="A6" s="341" t="s">
        <v>3635</v>
      </c>
      <c r="B6" s="342"/>
      <c r="C6" s="9"/>
      <c r="D6" s="9"/>
    </row>
    <row r="7" spans="1:7" s="2" customFormat="1" ht="21.75" customHeight="1">
      <c r="A7" s="51"/>
      <c r="B7" s="343"/>
      <c r="C7" s="345"/>
      <c r="D7" s="345"/>
      <c r="E7" s="345"/>
      <c r="F7" s="226"/>
    </row>
    <row r="8" spans="1:7" s="2" customFormat="1" ht="21.75" customHeight="1">
      <c r="A8" s="52"/>
      <c r="B8" s="344"/>
      <c r="C8" s="45" t="s">
        <v>35</v>
      </c>
      <c r="D8" s="45" t="s">
        <v>36</v>
      </c>
      <c r="E8" s="45" t="s">
        <v>37</v>
      </c>
      <c r="F8" s="45" t="s">
        <v>38</v>
      </c>
    </row>
    <row r="9" spans="1:7" s="8" customFormat="1" ht="26.25" customHeight="1">
      <c r="A9" s="53"/>
      <c r="B9" s="54" t="s">
        <v>38</v>
      </c>
      <c r="C9" s="157">
        <f>'ATR-A2.1'!C9-'ATR-A2.2'!C9</f>
        <v>86</v>
      </c>
      <c r="D9" s="157">
        <f>'ATR-A2.1'!D9-'ATR-A2.2'!D9</f>
        <v>1</v>
      </c>
      <c r="E9" s="157">
        <f>'ATR-A2.1'!E9-'ATR-A2.2'!E9</f>
        <v>0</v>
      </c>
      <c r="F9" s="157">
        <f>'ATR-A2.1'!F9-'ATR-A2.2'!F9</f>
        <v>87</v>
      </c>
      <c r="G9" s="10"/>
    </row>
    <row r="10" spans="1:7" s="8" customFormat="1" ht="11.25" customHeight="1">
      <c r="A10" s="53"/>
      <c r="B10" s="55"/>
      <c r="C10" s="308"/>
      <c r="D10" s="308"/>
      <c r="E10" s="308"/>
      <c r="F10" s="308"/>
      <c r="G10" s="10"/>
    </row>
    <row r="11" spans="1:7" s="8" customFormat="1" ht="13.5" customHeight="1">
      <c r="A11" s="53"/>
      <c r="B11" s="55" t="s">
        <v>9</v>
      </c>
      <c r="C11" s="308"/>
      <c r="D11" s="308"/>
      <c r="E11" s="308"/>
      <c r="F11" s="308"/>
      <c r="G11" s="10"/>
    </row>
    <row r="12" spans="1:7" s="8" customFormat="1" ht="13.5" customHeight="1">
      <c r="A12" s="56"/>
      <c r="B12" s="57" t="s">
        <v>5</v>
      </c>
      <c r="C12" s="157">
        <f>'ATR-A2.1'!C12-'ATR-A2.2'!C12</f>
        <v>13</v>
      </c>
      <c r="D12" s="157">
        <f>'ATR-A2.1'!D12-'ATR-A2.2'!D12</f>
        <v>1</v>
      </c>
      <c r="E12" s="157">
        <f>'ATR-A2.1'!E12-'ATR-A2.2'!E12</f>
        <v>0</v>
      </c>
      <c r="F12" s="157">
        <f>'ATR-A2.1'!F12-'ATR-A2.2'!F12</f>
        <v>14</v>
      </c>
    </row>
    <row r="13" spans="1:7" s="8" customFormat="1" ht="13.5" customHeight="1">
      <c r="A13" s="56"/>
      <c r="B13" s="57" t="s">
        <v>6</v>
      </c>
      <c r="C13" s="157">
        <f>'ATR-A2.1'!C13-'ATR-A2.2'!C13</f>
        <v>9</v>
      </c>
      <c r="D13" s="157">
        <f>'ATR-A2.1'!D13-'ATR-A2.2'!D13</f>
        <v>0</v>
      </c>
      <c r="E13" s="157">
        <f>'ATR-A2.1'!E13-'ATR-A2.2'!E13</f>
        <v>0</v>
      </c>
      <c r="F13" s="157">
        <f>'ATR-A2.1'!F13-'ATR-A2.2'!F13</f>
        <v>9</v>
      </c>
    </row>
    <row r="14" spans="1:7" s="8" customFormat="1" ht="13.5" customHeight="1">
      <c r="A14" s="56"/>
      <c r="B14" s="57" t="s">
        <v>44</v>
      </c>
      <c r="C14" s="157">
        <f>'ATR-A2.1'!C14-'ATR-A2.2'!C14</f>
        <v>28</v>
      </c>
      <c r="D14" s="157">
        <f>'ATR-A2.1'!D14-'ATR-A2.2'!D14</f>
        <v>0</v>
      </c>
      <c r="E14" s="157">
        <f>'ATR-A2.1'!E14-'ATR-A2.2'!E14</f>
        <v>0</v>
      </c>
      <c r="F14" s="157">
        <f>'ATR-A2.1'!F14-'ATR-A2.2'!F14</f>
        <v>28</v>
      </c>
    </row>
    <row r="15" spans="1:7" s="8" customFormat="1" ht="13.5" customHeight="1">
      <c r="A15" s="56"/>
      <c r="B15" s="57" t="s">
        <v>7</v>
      </c>
      <c r="C15" s="157">
        <f>'ATR-A2.1'!C15-'ATR-A2.2'!C15</f>
        <v>36</v>
      </c>
      <c r="D15" s="157">
        <f>'ATR-A2.1'!D15-'ATR-A2.2'!D15</f>
        <v>0</v>
      </c>
      <c r="E15" s="157">
        <f>'ATR-A2.1'!E15-'ATR-A2.2'!E15</f>
        <v>0</v>
      </c>
      <c r="F15" s="157">
        <f>'ATR-A2.1'!F15-'ATR-A2.2'!F15</f>
        <v>36</v>
      </c>
    </row>
    <row r="16" spans="1:7" s="8" customFormat="1" ht="9" customHeight="1">
      <c r="A16" s="56"/>
      <c r="B16" s="57"/>
      <c r="C16" s="243"/>
      <c r="D16" s="243"/>
      <c r="E16" s="243"/>
      <c r="F16" s="243"/>
    </row>
    <row r="17" spans="1:68" s="8" customFormat="1" ht="13.5" customHeight="1">
      <c r="A17" s="56"/>
      <c r="B17" s="55" t="s">
        <v>10</v>
      </c>
      <c r="C17" s="243"/>
      <c r="D17" s="243"/>
      <c r="E17" s="243"/>
      <c r="F17" s="243"/>
    </row>
    <row r="18" spans="1:68" s="88" customFormat="1" ht="15" customHeight="1">
      <c r="A18" s="58"/>
      <c r="B18" s="121" t="s">
        <v>3260</v>
      </c>
      <c r="C18" s="244">
        <v>13</v>
      </c>
      <c r="D18" s="244">
        <v>1</v>
      </c>
      <c r="E18" s="244">
        <v>0</v>
      </c>
      <c r="F18" s="157">
        <f t="shared" ref="F18:F40" si="0">SUM(C18:E18)</f>
        <v>14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3261</v>
      </c>
      <c r="C19" s="244">
        <v>1</v>
      </c>
      <c r="D19" s="244">
        <v>0</v>
      </c>
      <c r="E19" s="244">
        <v>0</v>
      </c>
      <c r="F19" s="157">
        <f t="shared" si="0"/>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3264</v>
      </c>
      <c r="C20" s="244">
        <v>1</v>
      </c>
      <c r="D20" s="244">
        <v>0</v>
      </c>
      <c r="E20" s="244">
        <v>0</v>
      </c>
      <c r="F20" s="157">
        <f t="shared" si="0"/>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3266</v>
      </c>
      <c r="C21" s="244">
        <v>1</v>
      </c>
      <c r="D21" s="244">
        <v>0</v>
      </c>
      <c r="E21" s="244">
        <v>0</v>
      </c>
      <c r="F21" s="157">
        <f t="shared" si="0"/>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3507</v>
      </c>
      <c r="C22" s="244">
        <v>1</v>
      </c>
      <c r="D22" s="244">
        <v>0</v>
      </c>
      <c r="E22" s="244">
        <v>0</v>
      </c>
      <c r="F22" s="157">
        <f t="shared" si="0"/>
        <v>1</v>
      </c>
      <c r="G22" s="11"/>
      <c r="H22" s="11"/>
    </row>
    <row r="23" spans="1:68" s="88" customFormat="1" ht="15" customHeight="1">
      <c r="A23" s="59"/>
      <c r="B23" s="121" t="s">
        <v>3273</v>
      </c>
      <c r="C23" s="244">
        <v>3</v>
      </c>
      <c r="D23" s="244">
        <v>0</v>
      </c>
      <c r="E23" s="244">
        <v>0</v>
      </c>
      <c r="F23" s="157">
        <f t="shared" si="0"/>
        <v>3</v>
      </c>
      <c r="G23" s="11"/>
      <c r="H23" s="11"/>
    </row>
    <row r="24" spans="1:68" s="88" customFormat="1" ht="15" customHeight="1">
      <c r="A24" s="59"/>
      <c r="B24" s="121" t="s">
        <v>3600</v>
      </c>
      <c r="C24" s="244">
        <v>1</v>
      </c>
      <c r="D24" s="244">
        <v>0</v>
      </c>
      <c r="E24" s="244">
        <v>0</v>
      </c>
      <c r="F24" s="157">
        <f t="shared" si="0"/>
        <v>1</v>
      </c>
      <c r="G24" s="11"/>
      <c r="H24" s="11"/>
    </row>
    <row r="25" spans="1:68" s="88" customFormat="1" ht="15" customHeight="1">
      <c r="A25" s="59"/>
      <c r="B25" s="121" t="s">
        <v>3274</v>
      </c>
      <c r="C25" s="244">
        <v>1</v>
      </c>
      <c r="D25" s="244">
        <v>0</v>
      </c>
      <c r="E25" s="244">
        <v>0</v>
      </c>
      <c r="F25" s="157">
        <f t="shared" si="0"/>
        <v>1</v>
      </c>
      <c r="G25" s="11"/>
      <c r="H25" s="11"/>
    </row>
    <row r="26" spans="1:68" s="88" customFormat="1" ht="15" customHeight="1">
      <c r="A26" s="59"/>
      <c r="B26" s="121" t="s">
        <v>3277</v>
      </c>
      <c r="C26" s="244">
        <v>10</v>
      </c>
      <c r="D26" s="244">
        <v>0</v>
      </c>
      <c r="E26" s="244">
        <v>0</v>
      </c>
      <c r="F26" s="157">
        <f t="shared" si="0"/>
        <v>10</v>
      </c>
      <c r="G26" s="11"/>
      <c r="H26" s="11"/>
    </row>
    <row r="27" spans="1:68" s="88" customFormat="1" ht="15" customHeight="1">
      <c r="A27" s="59"/>
      <c r="B27" s="121" t="s">
        <v>3279</v>
      </c>
      <c r="C27" s="244">
        <v>18</v>
      </c>
      <c r="D27" s="244">
        <v>0</v>
      </c>
      <c r="E27" s="244">
        <v>0</v>
      </c>
      <c r="F27" s="157">
        <f t="shared" si="0"/>
        <v>18</v>
      </c>
      <c r="G27" s="11"/>
      <c r="H27" s="11"/>
    </row>
    <row r="28" spans="1:68" s="88" customFormat="1" ht="15" customHeight="1">
      <c r="A28" s="58"/>
      <c r="B28" s="121" t="s">
        <v>3280</v>
      </c>
      <c r="C28" s="244">
        <v>6</v>
      </c>
      <c r="D28" s="244">
        <v>0</v>
      </c>
      <c r="E28" s="244">
        <v>0</v>
      </c>
      <c r="F28" s="157">
        <f t="shared" si="0"/>
        <v>6</v>
      </c>
      <c r="G28" s="11"/>
      <c r="H28" s="11"/>
    </row>
    <row r="29" spans="1:68" s="88" customFormat="1" ht="15" customHeight="1">
      <c r="A29" s="59"/>
      <c r="B29" s="121" t="s">
        <v>3281</v>
      </c>
      <c r="C29" s="244">
        <v>3</v>
      </c>
      <c r="D29" s="244">
        <v>0</v>
      </c>
      <c r="E29" s="244">
        <v>0</v>
      </c>
      <c r="F29" s="157">
        <f t="shared" si="0"/>
        <v>3</v>
      </c>
      <c r="G29" s="11"/>
      <c r="H29" s="11"/>
    </row>
    <row r="30" spans="1:68" s="88" customFormat="1" ht="15" customHeight="1">
      <c r="A30" s="59"/>
      <c r="B30" s="121" t="s">
        <v>3282</v>
      </c>
      <c r="C30" s="244">
        <v>6</v>
      </c>
      <c r="D30" s="244">
        <v>0</v>
      </c>
      <c r="E30" s="244">
        <v>0</v>
      </c>
      <c r="F30" s="157">
        <f t="shared" si="0"/>
        <v>6</v>
      </c>
      <c r="G30" s="11"/>
      <c r="H30" s="11"/>
    </row>
    <row r="31" spans="1:68" s="88" customFormat="1" ht="15" customHeight="1">
      <c r="A31" s="59"/>
      <c r="B31" s="121" t="s">
        <v>3283</v>
      </c>
      <c r="C31" s="244">
        <v>1</v>
      </c>
      <c r="D31" s="244">
        <v>0</v>
      </c>
      <c r="E31" s="244">
        <v>0</v>
      </c>
      <c r="F31" s="157">
        <f t="shared" si="0"/>
        <v>1</v>
      </c>
      <c r="G31" s="11"/>
      <c r="H31" s="11"/>
    </row>
    <row r="32" spans="1:68" s="88" customFormat="1" ht="15" customHeight="1">
      <c r="A32" s="59"/>
      <c r="B32" s="121" t="s">
        <v>3285</v>
      </c>
      <c r="C32" s="244">
        <v>1</v>
      </c>
      <c r="D32" s="244">
        <v>0</v>
      </c>
      <c r="E32" s="244">
        <v>0</v>
      </c>
      <c r="F32" s="157">
        <f t="shared" si="0"/>
        <v>1</v>
      </c>
      <c r="G32" s="11"/>
      <c r="H32" s="11"/>
    </row>
    <row r="33" spans="1:8" s="88" customFormat="1" ht="15" customHeight="1">
      <c r="A33" s="59"/>
      <c r="B33" s="121" t="s">
        <v>3286</v>
      </c>
      <c r="C33" s="244">
        <v>2</v>
      </c>
      <c r="D33" s="244">
        <v>0</v>
      </c>
      <c r="E33" s="244">
        <v>0</v>
      </c>
      <c r="F33" s="157">
        <f t="shared" si="0"/>
        <v>2</v>
      </c>
      <c r="G33" s="11"/>
      <c r="H33" s="11"/>
    </row>
    <row r="34" spans="1:8" s="88" customFormat="1" ht="15" customHeight="1">
      <c r="A34" s="59"/>
      <c r="B34" s="121" t="s">
        <v>3287</v>
      </c>
      <c r="C34" s="244">
        <v>8</v>
      </c>
      <c r="D34" s="244">
        <v>0</v>
      </c>
      <c r="E34" s="244">
        <v>0</v>
      </c>
      <c r="F34" s="157">
        <f t="shared" si="0"/>
        <v>8</v>
      </c>
      <c r="G34" s="11"/>
      <c r="H34" s="11"/>
    </row>
    <row r="35" spans="1:8" s="88" customFormat="1" ht="16.95" customHeight="1">
      <c r="A35" s="59"/>
      <c r="B35" s="121" t="s">
        <v>3289</v>
      </c>
      <c r="C35" s="244">
        <v>4</v>
      </c>
      <c r="D35" s="244">
        <v>0</v>
      </c>
      <c r="E35" s="244">
        <v>0</v>
      </c>
      <c r="F35" s="157">
        <f t="shared" si="0"/>
        <v>4</v>
      </c>
      <c r="G35" s="11"/>
      <c r="H35" s="11"/>
    </row>
    <row r="36" spans="1:8" s="88" customFormat="1" ht="25.2" customHeight="1">
      <c r="A36" s="59"/>
      <c r="B36" s="121" t="s">
        <v>3494</v>
      </c>
      <c r="C36" s="244">
        <v>1</v>
      </c>
      <c r="D36" s="244">
        <v>0</v>
      </c>
      <c r="E36" s="244">
        <v>0</v>
      </c>
      <c r="F36" s="157">
        <f t="shared" si="0"/>
        <v>1</v>
      </c>
      <c r="G36" s="11"/>
      <c r="H36" s="11"/>
    </row>
    <row r="37" spans="1:8" s="88" customFormat="1" ht="15" customHeight="1">
      <c r="A37" s="59"/>
      <c r="B37" s="121" t="s">
        <v>3291</v>
      </c>
      <c r="C37" s="244">
        <v>1</v>
      </c>
      <c r="D37" s="244">
        <v>0</v>
      </c>
      <c r="E37" s="244">
        <v>0</v>
      </c>
      <c r="F37" s="157">
        <f t="shared" si="0"/>
        <v>1</v>
      </c>
      <c r="G37" s="11"/>
      <c r="H37" s="11"/>
    </row>
    <row r="38" spans="1:8" s="88" customFormat="1" ht="15" customHeight="1">
      <c r="A38" s="59"/>
      <c r="B38" s="121" t="s">
        <v>3292</v>
      </c>
      <c r="C38" s="244">
        <v>1</v>
      </c>
      <c r="D38" s="244">
        <v>0</v>
      </c>
      <c r="E38" s="244">
        <v>0</v>
      </c>
      <c r="F38" s="157">
        <f t="shared" si="0"/>
        <v>1</v>
      </c>
      <c r="G38" s="11"/>
      <c r="H38" s="11"/>
    </row>
    <row r="39" spans="1:8" s="88" customFormat="1" ht="15" customHeight="1">
      <c r="A39" s="59"/>
      <c r="B39" s="121" t="s">
        <v>3295</v>
      </c>
      <c r="C39" s="244">
        <v>1</v>
      </c>
      <c r="D39" s="244">
        <v>0</v>
      </c>
      <c r="E39" s="244">
        <v>0</v>
      </c>
      <c r="F39" s="157">
        <f t="shared" si="0"/>
        <v>1</v>
      </c>
      <c r="G39" s="11"/>
      <c r="H39" s="11"/>
    </row>
    <row r="40" spans="1:8" s="88" customFormat="1" ht="15" customHeight="1">
      <c r="A40" s="59"/>
      <c r="B40" s="121" t="s">
        <v>3296</v>
      </c>
      <c r="C40" s="244">
        <v>1</v>
      </c>
      <c r="D40" s="244">
        <v>0</v>
      </c>
      <c r="E40" s="244">
        <v>0</v>
      </c>
      <c r="F40" s="157">
        <f t="shared" si="0"/>
        <v>1</v>
      </c>
      <c r="G40" s="11"/>
      <c r="H40" s="11"/>
    </row>
    <row r="41" spans="1:8" s="88" customFormat="1" ht="15" customHeight="1">
      <c r="A41" s="59"/>
      <c r="B41" s="121"/>
      <c r="C41" s="128"/>
      <c r="D41" s="128"/>
      <c r="E41" s="128"/>
      <c r="F41" s="114"/>
      <c r="G41" s="11"/>
      <c r="H41" s="11"/>
    </row>
    <row r="42" spans="1:8" s="88" customFormat="1" ht="15" customHeight="1">
      <c r="A42" s="59"/>
      <c r="B42" s="121"/>
      <c r="C42" s="128"/>
      <c r="D42" s="128"/>
      <c r="E42" s="128"/>
      <c r="F42" s="114"/>
      <c r="G42" s="11"/>
      <c r="H42" s="11"/>
    </row>
    <row r="43" spans="1:8" s="88" customFormat="1" ht="15" customHeight="1">
      <c r="A43" s="59"/>
      <c r="B43" s="121"/>
      <c r="C43" s="128"/>
      <c r="D43" s="128"/>
      <c r="E43" s="128"/>
      <c r="F43" s="114"/>
      <c r="G43" s="11"/>
      <c r="H43" s="11"/>
    </row>
    <row r="44" spans="1:8" s="88" customFormat="1" ht="15" customHeight="1">
      <c r="A44" s="59"/>
      <c r="B44" s="121"/>
      <c r="C44" s="128"/>
      <c r="D44" s="128"/>
      <c r="E44" s="128"/>
      <c r="F44" s="114"/>
      <c r="G44" s="11"/>
      <c r="H44" s="11"/>
    </row>
    <row r="45" spans="1:8" s="88" customFormat="1" ht="15" customHeight="1">
      <c r="A45" s="59"/>
      <c r="B45" s="121"/>
      <c r="C45" s="128"/>
      <c r="D45" s="128"/>
      <c r="E45" s="128"/>
      <c r="F45" s="114"/>
      <c r="G45" s="11"/>
      <c r="H45" s="11"/>
    </row>
    <row r="46" spans="1:8" s="88" customFormat="1" ht="15" customHeight="1">
      <c r="A46" s="59"/>
      <c r="B46" s="121"/>
      <c r="C46" s="128"/>
      <c r="D46" s="128"/>
      <c r="E46" s="128"/>
      <c r="F46" s="114"/>
      <c r="G46" s="11"/>
      <c r="H46" s="11"/>
    </row>
    <row r="47" spans="1:8" s="88" customFormat="1" ht="15" customHeight="1">
      <c r="A47" s="59"/>
      <c r="B47" s="121"/>
      <c r="C47" s="128"/>
      <c r="D47" s="128"/>
      <c r="E47" s="128"/>
      <c r="F47" s="114"/>
      <c r="G47" s="11"/>
      <c r="H47" s="11"/>
    </row>
    <row r="48" spans="1:8" s="88" customFormat="1" ht="15" customHeight="1">
      <c r="A48" s="59"/>
      <c r="B48" s="121"/>
      <c r="C48" s="128"/>
      <c r="D48" s="128"/>
      <c r="E48" s="128"/>
      <c r="F48" s="114"/>
      <c r="G48" s="11"/>
      <c r="H48" s="11"/>
    </row>
    <row r="49" spans="1:8" s="88" customFormat="1" ht="15" customHeight="1">
      <c r="A49" s="59"/>
      <c r="B49" s="121"/>
      <c r="C49" s="128"/>
      <c r="D49" s="128"/>
      <c r="E49" s="128"/>
      <c r="F49" s="114"/>
      <c r="G49" s="11"/>
      <c r="H49" s="11"/>
    </row>
    <row r="50" spans="1:8" s="88" customFormat="1" ht="15" customHeight="1">
      <c r="A50" s="59"/>
      <c r="B50" s="121"/>
      <c r="C50" s="128"/>
      <c r="D50" s="128"/>
      <c r="E50" s="128"/>
      <c r="F50" s="114"/>
      <c r="G50" s="11"/>
      <c r="H50" s="11"/>
    </row>
    <row r="51" spans="1:8" s="88" customFormat="1" ht="15" customHeight="1">
      <c r="A51" s="59"/>
      <c r="B51" s="121"/>
      <c r="C51" s="128"/>
      <c r="D51" s="128"/>
      <c r="E51" s="128"/>
      <c r="F51" s="114"/>
      <c r="G51" s="11"/>
      <c r="H51" s="11"/>
    </row>
    <row r="52" spans="1:8" s="88" customFormat="1" ht="15" customHeight="1">
      <c r="A52" s="59"/>
      <c r="B52" s="121"/>
      <c r="C52" s="128"/>
      <c r="D52" s="128"/>
      <c r="E52" s="128"/>
      <c r="F52" s="114"/>
      <c r="G52" s="11"/>
      <c r="H52" s="11"/>
    </row>
    <row r="53" spans="1:8" s="88" customFormat="1" ht="15" customHeight="1">
      <c r="A53" s="59"/>
      <c r="B53" s="121"/>
      <c r="C53" s="128"/>
      <c r="D53" s="128"/>
      <c r="E53" s="128"/>
      <c r="F53" s="11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B80" s="121"/>
      <c r="C80" s="128"/>
      <c r="D80" s="128"/>
      <c r="E80" s="128"/>
      <c r="F80" s="114"/>
      <c r="G80" s="11"/>
      <c r="H80" s="11"/>
    </row>
    <row r="81" spans="1:8" s="88" customFormat="1" ht="15" customHeight="1">
      <c r="A81" s="59"/>
      <c r="B81" s="121"/>
      <c r="C81" s="128"/>
      <c r="D81" s="128"/>
      <c r="E81" s="128"/>
      <c r="F81" s="114"/>
      <c r="G81" s="11"/>
      <c r="H81" s="11"/>
    </row>
    <row r="82" spans="1:8" s="88" customFormat="1" ht="15" customHeight="1">
      <c r="A82" s="59"/>
      <c r="C82" s="128"/>
      <c r="D82" s="128"/>
      <c r="E82" s="128"/>
      <c r="F82" s="114"/>
      <c r="G82" s="11"/>
      <c r="H82" s="11"/>
    </row>
    <row r="83" spans="1:8" s="15" customFormat="1" ht="36" customHeight="1">
      <c r="A83" s="227"/>
      <c r="B83" s="122"/>
      <c r="C83" s="227"/>
      <c r="D83" s="227"/>
      <c r="E83" s="227"/>
      <c r="F83" s="227"/>
    </row>
    <row r="84" spans="1:8" s="15" customFormat="1" ht="15" customHeight="1">
      <c r="A84" s="90"/>
      <c r="B84" s="225"/>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topLeftCell="A40" workbookViewId="0">
      <selection activeCell="C55" sqref="C55"/>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33" t="s">
        <v>33</v>
      </c>
      <c r="B1" s="334"/>
      <c r="C1" s="335"/>
      <c r="D1" s="1"/>
      <c r="E1" s="336" t="s">
        <v>102</v>
      </c>
      <c r="F1" s="336"/>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1" t="s">
        <v>3635</v>
      </c>
      <c r="B6" s="342"/>
      <c r="C6" s="9"/>
    </row>
    <row r="7" spans="1:7" s="2" customFormat="1" ht="21.75" customHeight="1">
      <c r="A7" s="51"/>
      <c r="B7" s="343"/>
      <c r="C7" s="345"/>
      <c r="D7" s="345"/>
      <c r="E7" s="345"/>
      <c r="F7" s="139"/>
    </row>
    <row r="8" spans="1:7" s="2" customFormat="1" ht="21.75" customHeight="1">
      <c r="A8" s="52"/>
      <c r="B8" s="344"/>
      <c r="C8" s="45" t="s">
        <v>35</v>
      </c>
      <c r="D8" s="45" t="s">
        <v>36</v>
      </c>
      <c r="E8" s="45" t="s">
        <v>37</v>
      </c>
      <c r="F8" s="45" t="s">
        <v>38</v>
      </c>
    </row>
    <row r="9" spans="1:7" s="8" customFormat="1" ht="26.25" customHeight="1">
      <c r="A9" s="53"/>
      <c r="B9" s="54" t="s">
        <v>38</v>
      </c>
      <c r="C9" s="157">
        <f>SUM(C12:C15)</f>
        <v>146</v>
      </c>
      <c r="D9" s="157">
        <f>SUM(D12:D15)</f>
        <v>0</v>
      </c>
      <c r="E9" s="157">
        <f>SUM(E12:E15)</f>
        <v>0</v>
      </c>
      <c r="F9" s="157">
        <f>SUM(C9:E9)</f>
        <v>146</v>
      </c>
      <c r="G9" s="10"/>
    </row>
    <row r="10" spans="1:7" s="8" customFormat="1" ht="9.9" customHeight="1">
      <c r="A10" s="53"/>
      <c r="B10" s="55"/>
      <c r="C10" s="308"/>
      <c r="D10" s="308"/>
      <c r="E10" s="308"/>
      <c r="F10" s="308"/>
      <c r="G10" s="10"/>
    </row>
    <row r="11" spans="1:7" s="8" customFormat="1" ht="15" customHeight="1">
      <c r="A11" s="53"/>
      <c r="B11" s="55" t="s">
        <v>9</v>
      </c>
      <c r="C11" s="308"/>
      <c r="D11" s="308"/>
      <c r="E11" s="308"/>
      <c r="F11" s="308"/>
      <c r="G11" s="10"/>
    </row>
    <row r="12" spans="1:7" s="8" customFormat="1" ht="15" customHeight="1">
      <c r="A12" s="56"/>
      <c r="B12" s="57" t="s">
        <v>5</v>
      </c>
      <c r="C12" s="243">
        <f>C18</f>
        <v>2</v>
      </c>
      <c r="D12" s="243">
        <f t="shared" ref="D12:F12" si="0">D18</f>
        <v>0</v>
      </c>
      <c r="E12" s="243">
        <f t="shared" si="0"/>
        <v>0</v>
      </c>
      <c r="F12" s="157">
        <f t="shared" si="0"/>
        <v>2</v>
      </c>
    </row>
    <row r="13" spans="1:7" s="8" customFormat="1" ht="15" customHeight="1">
      <c r="A13" s="56"/>
      <c r="B13" s="57" t="s">
        <v>6</v>
      </c>
      <c r="C13" s="243">
        <f>SUM(C19:C28)</f>
        <v>39</v>
      </c>
      <c r="D13" s="243">
        <f t="shared" ref="D13:F13" si="1">SUM(D19:D28)</f>
        <v>0</v>
      </c>
      <c r="E13" s="243">
        <f t="shared" si="1"/>
        <v>0</v>
      </c>
      <c r="F13" s="157">
        <f t="shared" si="1"/>
        <v>39</v>
      </c>
    </row>
    <row r="14" spans="1:7" s="8" customFormat="1" ht="15" customHeight="1">
      <c r="A14" s="56"/>
      <c r="B14" s="57" t="s">
        <v>44</v>
      </c>
      <c r="C14" s="243">
        <f>SUM(C29:C30)</f>
        <v>2</v>
      </c>
      <c r="D14" s="243">
        <f t="shared" ref="D14:F14" si="2">SUM(D29:D30)</f>
        <v>0</v>
      </c>
      <c r="E14" s="243">
        <f t="shared" si="2"/>
        <v>0</v>
      </c>
      <c r="F14" s="157">
        <f t="shared" si="2"/>
        <v>2</v>
      </c>
    </row>
    <row r="15" spans="1:7" s="8" customFormat="1" ht="15" customHeight="1">
      <c r="A15" s="56"/>
      <c r="B15" s="57" t="s">
        <v>7</v>
      </c>
      <c r="C15" s="243">
        <f>SUM(C31:C70)</f>
        <v>103</v>
      </c>
      <c r="D15" s="243">
        <f t="shared" ref="D15:F15" si="3">SUM(D31:D70)</f>
        <v>0</v>
      </c>
      <c r="E15" s="243">
        <f t="shared" si="3"/>
        <v>0</v>
      </c>
      <c r="F15" s="157">
        <f t="shared" si="3"/>
        <v>103</v>
      </c>
    </row>
    <row r="16" spans="1:7" s="8" customFormat="1" ht="9.9" customHeight="1">
      <c r="A16" s="56"/>
      <c r="B16" s="57"/>
      <c r="C16" s="242"/>
      <c r="D16" s="242"/>
      <c r="E16" s="242"/>
      <c r="F16" s="243"/>
    </row>
    <row r="17" spans="1:8" s="8" customFormat="1" ht="13.5" customHeight="1">
      <c r="A17" s="56"/>
      <c r="B17" s="55" t="s">
        <v>10</v>
      </c>
      <c r="C17" s="242"/>
      <c r="D17" s="242"/>
      <c r="E17" s="242"/>
      <c r="F17" s="243"/>
    </row>
    <row r="18" spans="1:8" s="88" customFormat="1" ht="15" customHeight="1">
      <c r="A18" s="62"/>
      <c r="B18" s="62" t="s">
        <v>3260</v>
      </c>
      <c r="C18" s="94">
        <v>2</v>
      </c>
      <c r="D18" s="94">
        <v>0</v>
      </c>
      <c r="E18" s="94">
        <v>0</v>
      </c>
      <c r="F18" s="157">
        <f t="shared" ref="F18:F50" si="4">SUM(C18:E18)</f>
        <v>2</v>
      </c>
      <c r="G18" s="11"/>
      <c r="H18" s="11"/>
    </row>
    <row r="19" spans="1:8" s="88" customFormat="1" ht="15" customHeight="1">
      <c r="A19" s="62"/>
      <c r="B19" s="62" t="s">
        <v>3261</v>
      </c>
      <c r="C19" s="94">
        <v>12</v>
      </c>
      <c r="D19" s="94">
        <v>0</v>
      </c>
      <c r="E19" s="94">
        <v>0</v>
      </c>
      <c r="F19" s="157">
        <f t="shared" si="4"/>
        <v>12</v>
      </c>
      <c r="G19" s="11"/>
      <c r="H19" s="11"/>
    </row>
    <row r="20" spans="1:8" s="88" customFormat="1" ht="15" customHeight="1">
      <c r="A20" s="62"/>
      <c r="B20" s="62" t="s">
        <v>3262</v>
      </c>
      <c r="C20" s="94">
        <v>2</v>
      </c>
      <c r="D20" s="94">
        <v>0</v>
      </c>
      <c r="E20" s="94">
        <v>0</v>
      </c>
      <c r="F20" s="157">
        <f t="shared" si="4"/>
        <v>2</v>
      </c>
      <c r="G20" s="11"/>
      <c r="H20" s="11"/>
    </row>
    <row r="21" spans="1:8" s="88" customFormat="1" ht="15" customHeight="1">
      <c r="A21" s="62"/>
      <c r="B21" s="62" t="s">
        <v>3264</v>
      </c>
      <c r="C21" s="94">
        <v>7</v>
      </c>
      <c r="D21" s="94">
        <v>0</v>
      </c>
      <c r="E21" s="94">
        <v>0</v>
      </c>
      <c r="F21" s="157">
        <f t="shared" si="4"/>
        <v>7</v>
      </c>
      <c r="G21" s="11"/>
      <c r="H21" s="11"/>
    </row>
    <row r="22" spans="1:8" s="88" customFormat="1" ht="15" customHeight="1">
      <c r="A22" s="62"/>
      <c r="B22" s="62" t="s">
        <v>3265</v>
      </c>
      <c r="C22" s="94">
        <v>1</v>
      </c>
      <c r="D22" s="94">
        <v>0</v>
      </c>
      <c r="E22" s="94">
        <v>0</v>
      </c>
      <c r="F22" s="157">
        <f t="shared" si="4"/>
        <v>1</v>
      </c>
      <c r="G22" s="11"/>
      <c r="H22" s="11"/>
    </row>
    <row r="23" spans="1:8" s="88" customFormat="1" ht="15" customHeight="1">
      <c r="A23" s="62"/>
      <c r="B23" s="62" t="s">
        <v>3507</v>
      </c>
      <c r="C23" s="94">
        <v>1</v>
      </c>
      <c r="D23" s="94">
        <v>0</v>
      </c>
      <c r="E23" s="94">
        <v>0</v>
      </c>
      <c r="F23" s="157">
        <f t="shared" si="4"/>
        <v>1</v>
      </c>
      <c r="G23" s="11"/>
      <c r="H23" s="11"/>
    </row>
    <row r="24" spans="1:8" s="88" customFormat="1" ht="15" customHeight="1">
      <c r="A24" s="62"/>
      <c r="B24" s="62" t="s">
        <v>3267</v>
      </c>
      <c r="C24" s="94">
        <v>6</v>
      </c>
      <c r="D24" s="94">
        <v>0</v>
      </c>
      <c r="E24" s="94">
        <v>0</v>
      </c>
      <c r="F24" s="157">
        <f t="shared" si="4"/>
        <v>6</v>
      </c>
      <c r="G24" s="11"/>
      <c r="H24" s="11"/>
    </row>
    <row r="25" spans="1:8" s="88" customFormat="1" ht="15" customHeight="1">
      <c r="A25" s="62"/>
      <c r="B25" s="62" t="s">
        <v>3269</v>
      </c>
      <c r="C25" s="94">
        <v>6</v>
      </c>
      <c r="D25" s="94">
        <v>0</v>
      </c>
      <c r="E25" s="94">
        <v>0</v>
      </c>
      <c r="F25" s="157">
        <f t="shared" si="4"/>
        <v>6</v>
      </c>
      <c r="G25" s="11"/>
      <c r="H25" s="11"/>
    </row>
    <row r="26" spans="1:8" s="88" customFormat="1" ht="15" customHeight="1">
      <c r="A26" s="62"/>
      <c r="B26" s="62" t="s">
        <v>3594</v>
      </c>
      <c r="C26" s="94">
        <v>1</v>
      </c>
      <c r="D26" s="94">
        <v>0</v>
      </c>
      <c r="E26" s="94">
        <v>0</v>
      </c>
      <c r="F26" s="157">
        <f t="shared" si="4"/>
        <v>1</v>
      </c>
      <c r="G26" s="11"/>
      <c r="H26" s="11"/>
    </row>
    <row r="27" spans="1:8" s="88" customFormat="1" ht="15" customHeight="1">
      <c r="A27" s="62"/>
      <c r="B27" s="62" t="s">
        <v>3271</v>
      </c>
      <c r="C27" s="94">
        <v>1</v>
      </c>
      <c r="D27" s="94">
        <v>0</v>
      </c>
      <c r="E27" s="94">
        <v>0</v>
      </c>
      <c r="F27" s="157">
        <f t="shared" si="4"/>
        <v>1</v>
      </c>
      <c r="G27" s="11"/>
      <c r="H27" s="11"/>
    </row>
    <row r="28" spans="1:8" s="88" customFormat="1" ht="15" customHeight="1">
      <c r="A28" s="62"/>
      <c r="B28" s="62" t="s">
        <v>3272</v>
      </c>
      <c r="C28" s="94">
        <v>2</v>
      </c>
      <c r="D28" s="94">
        <v>0</v>
      </c>
      <c r="E28" s="94">
        <v>0</v>
      </c>
      <c r="F28" s="157">
        <f t="shared" si="4"/>
        <v>2</v>
      </c>
      <c r="G28" s="11"/>
      <c r="H28" s="11"/>
    </row>
    <row r="29" spans="1:8" s="88" customFormat="1" ht="15" customHeight="1">
      <c r="A29" s="62"/>
      <c r="B29" s="62" t="s">
        <v>3273</v>
      </c>
      <c r="C29" s="94">
        <v>1</v>
      </c>
      <c r="D29" s="94">
        <v>0</v>
      </c>
      <c r="E29" s="94">
        <v>0</v>
      </c>
      <c r="F29" s="157">
        <f t="shared" si="4"/>
        <v>1</v>
      </c>
      <c r="G29" s="11"/>
      <c r="H29" s="11"/>
    </row>
    <row r="30" spans="1:8" s="88" customFormat="1" ht="15" customHeight="1">
      <c r="A30" s="62"/>
      <c r="B30" s="62" t="s">
        <v>3275</v>
      </c>
      <c r="C30" s="94">
        <v>1</v>
      </c>
      <c r="D30" s="94">
        <v>0</v>
      </c>
      <c r="E30" s="94">
        <v>0</v>
      </c>
      <c r="F30" s="157">
        <f t="shared" si="4"/>
        <v>1</v>
      </c>
      <c r="G30" s="11"/>
      <c r="H30" s="11"/>
    </row>
    <row r="31" spans="1:8" s="88" customFormat="1" ht="15" customHeight="1">
      <c r="A31" s="62"/>
      <c r="B31" s="62" t="s">
        <v>3277</v>
      </c>
      <c r="C31" s="94">
        <v>1</v>
      </c>
      <c r="D31" s="94">
        <v>0</v>
      </c>
      <c r="E31" s="94">
        <v>0</v>
      </c>
      <c r="F31" s="157">
        <f t="shared" si="4"/>
        <v>1</v>
      </c>
      <c r="G31" s="11"/>
      <c r="H31" s="11"/>
    </row>
    <row r="32" spans="1:8" s="88" customFormat="1" ht="15" customHeight="1">
      <c r="A32" s="62"/>
      <c r="B32" s="62" t="s">
        <v>3279</v>
      </c>
      <c r="C32" s="94">
        <v>5</v>
      </c>
      <c r="D32" s="94">
        <v>0</v>
      </c>
      <c r="E32" s="94">
        <v>0</v>
      </c>
      <c r="F32" s="157">
        <f t="shared" si="4"/>
        <v>5</v>
      </c>
      <c r="G32" s="11"/>
      <c r="H32" s="11"/>
    </row>
    <row r="33" spans="1:8" s="88" customFormat="1" ht="15" customHeight="1">
      <c r="A33" s="62"/>
      <c r="B33" s="62" t="s">
        <v>3280</v>
      </c>
      <c r="C33" s="94">
        <v>5</v>
      </c>
      <c r="D33" s="94">
        <v>0</v>
      </c>
      <c r="E33" s="94">
        <v>0</v>
      </c>
      <c r="F33" s="157">
        <f t="shared" si="4"/>
        <v>5</v>
      </c>
      <c r="G33" s="11"/>
      <c r="H33" s="11"/>
    </row>
    <row r="34" spans="1:8" s="88" customFormat="1" ht="15" customHeight="1">
      <c r="A34" s="62"/>
      <c r="B34" s="62" t="s">
        <v>3281</v>
      </c>
      <c r="C34" s="94">
        <v>5</v>
      </c>
      <c r="D34" s="94">
        <v>0</v>
      </c>
      <c r="E34" s="94">
        <v>0</v>
      </c>
      <c r="F34" s="157">
        <f t="shared" si="4"/>
        <v>5</v>
      </c>
      <c r="G34" s="11"/>
      <c r="H34" s="11"/>
    </row>
    <row r="35" spans="1:8" s="88" customFormat="1" ht="15" customHeight="1">
      <c r="A35" s="62"/>
      <c r="B35" s="62" t="s">
        <v>3282</v>
      </c>
      <c r="C35" s="94">
        <v>15</v>
      </c>
      <c r="D35" s="94">
        <v>0</v>
      </c>
      <c r="E35" s="94">
        <v>0</v>
      </c>
      <c r="F35" s="157">
        <f t="shared" si="4"/>
        <v>15</v>
      </c>
      <c r="G35" s="11"/>
      <c r="H35" s="11"/>
    </row>
    <row r="36" spans="1:8" s="88" customFormat="1" ht="15" customHeight="1">
      <c r="A36" s="62"/>
      <c r="B36" s="62" t="s">
        <v>3283</v>
      </c>
      <c r="C36" s="94">
        <v>1</v>
      </c>
      <c r="D36" s="94">
        <v>0</v>
      </c>
      <c r="E36" s="94">
        <v>0</v>
      </c>
      <c r="F36" s="157">
        <f t="shared" si="4"/>
        <v>1</v>
      </c>
      <c r="G36" s="11"/>
      <c r="H36" s="11"/>
    </row>
    <row r="37" spans="1:8" s="88" customFormat="1" ht="15" customHeight="1">
      <c r="A37" s="62"/>
      <c r="B37" s="62" t="s">
        <v>3285</v>
      </c>
      <c r="C37" s="94">
        <v>1</v>
      </c>
      <c r="D37" s="94">
        <v>0</v>
      </c>
      <c r="E37" s="94">
        <v>0</v>
      </c>
      <c r="F37" s="157">
        <f t="shared" si="4"/>
        <v>1</v>
      </c>
      <c r="G37" s="11"/>
      <c r="H37" s="11"/>
    </row>
    <row r="38" spans="1:8" s="88" customFormat="1" ht="15" customHeight="1">
      <c r="A38" s="62"/>
      <c r="B38" s="62" t="s">
        <v>3287</v>
      </c>
      <c r="C38" s="94">
        <v>6</v>
      </c>
      <c r="D38" s="94">
        <v>0</v>
      </c>
      <c r="E38" s="94">
        <v>0</v>
      </c>
      <c r="F38" s="157">
        <f t="shared" si="4"/>
        <v>6</v>
      </c>
      <c r="G38" s="11"/>
      <c r="H38" s="11"/>
    </row>
    <row r="39" spans="1:8" s="88" customFormat="1" ht="15" customHeight="1">
      <c r="A39" s="62"/>
      <c r="B39" s="62" t="s">
        <v>3603</v>
      </c>
      <c r="C39" s="94">
        <v>1</v>
      </c>
      <c r="D39" s="94">
        <v>0</v>
      </c>
      <c r="E39" s="94">
        <v>0</v>
      </c>
      <c r="F39" s="157">
        <f t="shared" si="4"/>
        <v>1</v>
      </c>
      <c r="G39" s="11"/>
      <c r="H39" s="11"/>
    </row>
    <row r="40" spans="1:8" s="88" customFormat="1" ht="15" customHeight="1">
      <c r="A40" s="62"/>
      <c r="B40" s="62" t="s">
        <v>3550</v>
      </c>
      <c r="C40" s="94">
        <v>1</v>
      </c>
      <c r="D40" s="94">
        <v>0</v>
      </c>
      <c r="E40" s="94">
        <v>0</v>
      </c>
      <c r="F40" s="157">
        <f t="shared" si="4"/>
        <v>1</v>
      </c>
      <c r="G40" s="11"/>
      <c r="H40" s="11"/>
    </row>
    <row r="41" spans="1:8" s="88" customFormat="1" ht="15" customHeight="1">
      <c r="A41" s="62"/>
      <c r="B41" s="62" t="s">
        <v>3604</v>
      </c>
      <c r="C41" s="94">
        <v>1</v>
      </c>
      <c r="D41" s="94">
        <v>0</v>
      </c>
      <c r="E41" s="94">
        <v>0</v>
      </c>
      <c r="F41" s="157">
        <f t="shared" si="4"/>
        <v>1</v>
      </c>
      <c r="G41" s="11"/>
      <c r="H41" s="11"/>
    </row>
    <row r="42" spans="1:8" s="88" customFormat="1" ht="15" customHeight="1">
      <c r="A42" s="62"/>
      <c r="B42" s="62" t="s">
        <v>3593</v>
      </c>
      <c r="C42" s="94">
        <v>8</v>
      </c>
      <c r="D42" s="94">
        <v>0</v>
      </c>
      <c r="E42" s="94">
        <v>0</v>
      </c>
      <c r="F42" s="157">
        <f t="shared" si="4"/>
        <v>8</v>
      </c>
      <c r="G42" s="11"/>
      <c r="H42" s="11"/>
    </row>
    <row r="43" spans="1:8" s="88" customFormat="1" ht="15" customHeight="1">
      <c r="A43" s="62"/>
      <c r="B43" s="62" t="s">
        <v>3289</v>
      </c>
      <c r="C43" s="94">
        <v>11</v>
      </c>
      <c r="D43" s="94">
        <v>0</v>
      </c>
      <c r="E43" s="94">
        <v>0</v>
      </c>
      <c r="F43" s="157">
        <f t="shared" si="4"/>
        <v>11</v>
      </c>
      <c r="G43" s="11"/>
      <c r="H43" s="11"/>
    </row>
    <row r="44" spans="1:8" s="88" customFormat="1" ht="15" customHeight="1">
      <c r="A44" s="62"/>
      <c r="B44" s="62" t="s">
        <v>3494</v>
      </c>
      <c r="C44" s="94">
        <v>1</v>
      </c>
      <c r="D44" s="94">
        <v>0</v>
      </c>
      <c r="E44" s="94">
        <v>0</v>
      </c>
      <c r="F44" s="157">
        <f t="shared" si="4"/>
        <v>1</v>
      </c>
      <c r="G44" s="11"/>
      <c r="H44" s="11"/>
    </row>
    <row r="45" spans="1:8" s="88" customFormat="1" ht="15" customHeight="1">
      <c r="A45" s="62"/>
      <c r="B45" s="62" t="s">
        <v>3290</v>
      </c>
      <c r="C45" s="94">
        <v>10</v>
      </c>
      <c r="D45" s="94">
        <v>0</v>
      </c>
      <c r="E45" s="94">
        <v>0</v>
      </c>
      <c r="F45" s="157">
        <f t="shared" si="4"/>
        <v>10</v>
      </c>
      <c r="G45" s="11"/>
      <c r="H45" s="11"/>
    </row>
    <row r="46" spans="1:8" s="88" customFormat="1" ht="15" customHeight="1">
      <c r="A46" s="62"/>
      <c r="B46" s="62" t="s">
        <v>3291</v>
      </c>
      <c r="C46" s="94">
        <v>9</v>
      </c>
      <c r="D46" s="94">
        <v>0</v>
      </c>
      <c r="E46" s="94">
        <v>0</v>
      </c>
      <c r="F46" s="157">
        <f t="shared" si="4"/>
        <v>9</v>
      </c>
      <c r="G46" s="11"/>
      <c r="H46" s="11"/>
    </row>
    <row r="47" spans="1:8" s="88" customFormat="1" ht="15" customHeight="1">
      <c r="A47" s="62"/>
      <c r="B47" s="62" t="s">
        <v>3292</v>
      </c>
      <c r="C47" s="94">
        <v>9</v>
      </c>
      <c r="D47" s="94">
        <v>0</v>
      </c>
      <c r="E47" s="94">
        <v>0</v>
      </c>
      <c r="F47" s="157">
        <f t="shared" si="4"/>
        <v>9</v>
      </c>
      <c r="G47" s="11"/>
      <c r="H47" s="11"/>
    </row>
    <row r="48" spans="1:8" s="88" customFormat="1" ht="15" customHeight="1">
      <c r="A48" s="62"/>
      <c r="B48" s="62" t="s">
        <v>3293</v>
      </c>
      <c r="C48" s="94">
        <v>6</v>
      </c>
      <c r="D48" s="94">
        <v>0</v>
      </c>
      <c r="E48" s="94">
        <v>0</v>
      </c>
      <c r="F48" s="157">
        <f t="shared" si="4"/>
        <v>6</v>
      </c>
      <c r="G48" s="11"/>
      <c r="H48" s="11"/>
    </row>
    <row r="49" spans="1:8" s="88" customFormat="1" ht="15" customHeight="1">
      <c r="A49" s="62"/>
      <c r="B49" s="62" t="s">
        <v>3294</v>
      </c>
      <c r="C49" s="94">
        <v>6</v>
      </c>
      <c r="D49" s="94">
        <v>0</v>
      </c>
      <c r="E49" s="94">
        <v>0</v>
      </c>
      <c r="F49" s="157">
        <f t="shared" si="4"/>
        <v>6</v>
      </c>
      <c r="G49" s="11"/>
      <c r="H49" s="11"/>
    </row>
    <row r="50" spans="1:8" s="88" customFormat="1" ht="15" customHeight="1">
      <c r="A50" s="62"/>
      <c r="B50" s="62" t="s">
        <v>3295</v>
      </c>
      <c r="C50" s="94">
        <v>1</v>
      </c>
      <c r="D50" s="94">
        <v>0</v>
      </c>
      <c r="E50" s="94">
        <v>0</v>
      </c>
      <c r="F50" s="157">
        <f t="shared" si="4"/>
        <v>1</v>
      </c>
      <c r="G50" s="11"/>
      <c r="H50" s="11"/>
    </row>
    <row r="51" spans="1:8" s="88" customFormat="1" ht="15" customHeight="1">
      <c r="A51" s="62"/>
      <c r="B51" s="62"/>
      <c r="C51" s="95"/>
      <c r="D51" s="95"/>
      <c r="E51" s="95"/>
      <c r="F51" s="114"/>
      <c r="G51" s="11"/>
      <c r="H51" s="11"/>
    </row>
    <row r="52" spans="1:8" s="88" customFormat="1" ht="15" customHeight="1">
      <c r="A52" s="62"/>
      <c r="B52" s="62"/>
      <c r="C52" s="95"/>
      <c r="D52" s="95"/>
      <c r="E52" s="95"/>
      <c r="F52" s="114"/>
      <c r="G52" s="11"/>
      <c r="H52" s="11"/>
    </row>
    <row r="53" spans="1:8" s="88" customFormat="1" ht="15" customHeight="1">
      <c r="A53" s="62"/>
      <c r="B53" s="62"/>
      <c r="C53" s="95"/>
      <c r="D53" s="95"/>
      <c r="E53" s="95"/>
      <c r="F53" s="114"/>
      <c r="G53" s="11"/>
      <c r="H53" s="11"/>
    </row>
    <row r="54" spans="1:8" s="88" customFormat="1" ht="15" customHeight="1">
      <c r="A54" s="62"/>
      <c r="B54" s="62"/>
      <c r="C54" s="95"/>
      <c r="D54" s="95"/>
      <c r="E54" s="95"/>
      <c r="F54" s="114"/>
      <c r="G54" s="11"/>
      <c r="H54" s="11"/>
    </row>
    <row r="55" spans="1:8" s="88" customFormat="1" ht="15" customHeight="1">
      <c r="A55" s="62"/>
      <c r="B55" s="62"/>
      <c r="C55" s="95"/>
      <c r="D55" s="95"/>
      <c r="E55" s="95"/>
      <c r="F55" s="114"/>
      <c r="G55" s="11"/>
      <c r="H55" s="11"/>
    </row>
    <row r="56" spans="1:8" s="88" customFormat="1" ht="15" customHeight="1">
      <c r="A56" s="62"/>
      <c r="B56" s="62"/>
      <c r="C56" s="95"/>
      <c r="D56" s="95"/>
      <c r="E56" s="95"/>
      <c r="F56" s="114"/>
      <c r="G56" s="11"/>
      <c r="H56" s="11"/>
    </row>
    <row r="57" spans="1:8" s="88" customFormat="1" ht="15" customHeight="1">
      <c r="A57" s="62"/>
      <c r="B57" s="62"/>
      <c r="C57" s="95"/>
      <c r="D57" s="95"/>
      <c r="E57" s="95"/>
      <c r="F57" s="114"/>
      <c r="G57" s="11"/>
      <c r="H57" s="11"/>
    </row>
    <row r="58" spans="1:8" s="88" customFormat="1" ht="15" customHeight="1">
      <c r="A58" s="62"/>
      <c r="B58" s="62"/>
      <c r="C58" s="95"/>
      <c r="D58" s="95"/>
      <c r="E58" s="95"/>
      <c r="F58" s="114"/>
      <c r="G58" s="11"/>
      <c r="H58" s="11"/>
    </row>
    <row r="59" spans="1:8" s="88" customFormat="1" ht="15" customHeight="1">
      <c r="A59" s="62"/>
      <c r="B59" s="62"/>
      <c r="C59" s="95"/>
      <c r="D59" s="95"/>
      <c r="E59" s="95"/>
      <c r="F59" s="114"/>
      <c r="G59" s="11"/>
      <c r="H59" s="11"/>
    </row>
    <row r="60" spans="1:8" s="88" customFormat="1" ht="15" customHeight="1">
      <c r="A60" s="62"/>
      <c r="B60" s="62"/>
      <c r="C60" s="95"/>
      <c r="D60" s="95"/>
      <c r="E60" s="95"/>
      <c r="F60" s="114"/>
      <c r="G60" s="11"/>
      <c r="H60" s="11"/>
    </row>
    <row r="61" spans="1:8" s="88" customFormat="1" ht="15" customHeight="1">
      <c r="A61" s="62"/>
      <c r="B61" s="62"/>
      <c r="C61" s="95"/>
      <c r="D61" s="95"/>
      <c r="E61" s="95"/>
      <c r="F61" s="114"/>
      <c r="G61" s="11"/>
      <c r="H61" s="11"/>
    </row>
    <row r="62" spans="1:8" s="88" customFormat="1" ht="15" customHeight="1">
      <c r="A62" s="62"/>
      <c r="B62" s="62"/>
      <c r="C62" s="95"/>
      <c r="D62" s="95"/>
      <c r="E62" s="95"/>
      <c r="F62" s="114"/>
      <c r="G62" s="11"/>
      <c r="H62" s="11"/>
    </row>
    <row r="63" spans="1:8" s="88" customFormat="1" ht="15" customHeight="1">
      <c r="A63" s="62"/>
      <c r="B63" s="62"/>
      <c r="C63" s="95"/>
      <c r="D63" s="95"/>
      <c r="E63" s="95"/>
      <c r="F63" s="114"/>
      <c r="G63" s="11"/>
      <c r="H63" s="11"/>
    </row>
    <row r="64" spans="1:8" s="88" customFormat="1" ht="15" customHeight="1">
      <c r="A64" s="62"/>
      <c r="B64" s="62"/>
      <c r="C64" s="95"/>
      <c r="D64" s="95"/>
      <c r="E64" s="95"/>
      <c r="F64" s="114"/>
      <c r="G64" s="11"/>
      <c r="H64" s="11"/>
    </row>
    <row r="65" spans="1:8" s="88" customFormat="1" ht="15" customHeight="1">
      <c r="A65" s="62"/>
      <c r="B65" s="62"/>
      <c r="C65" s="95"/>
      <c r="D65" s="95"/>
      <c r="E65" s="95"/>
      <c r="F65" s="114"/>
      <c r="G65" s="11"/>
      <c r="H65" s="11"/>
    </row>
    <row r="66" spans="1:8" s="88" customFormat="1" ht="15" customHeight="1">
      <c r="A66" s="62"/>
      <c r="B66" s="62"/>
      <c r="C66" s="95"/>
      <c r="D66" s="95"/>
      <c r="E66" s="95"/>
      <c r="F66" s="114"/>
      <c r="G66" s="11"/>
      <c r="H66" s="11"/>
    </row>
    <row r="67" spans="1:8" s="88" customFormat="1" ht="15" customHeight="1">
      <c r="A67" s="62"/>
      <c r="B67" s="62"/>
      <c r="C67" s="95"/>
      <c r="D67" s="95"/>
      <c r="E67" s="95"/>
      <c r="F67" s="114"/>
      <c r="G67" s="11"/>
      <c r="H67" s="11"/>
    </row>
    <row r="68" spans="1:8" s="88" customFormat="1" ht="15" customHeight="1">
      <c r="A68" s="62"/>
      <c r="B68" s="62"/>
      <c r="C68" s="95"/>
      <c r="D68" s="95"/>
      <c r="E68" s="95"/>
      <c r="F68" s="114"/>
      <c r="G68" s="11"/>
      <c r="H68" s="11"/>
    </row>
    <row r="69" spans="1:8" s="88" customFormat="1" ht="15" customHeight="1">
      <c r="A69" s="62"/>
      <c r="B69" s="62"/>
      <c r="C69" s="95"/>
      <c r="D69" s="95"/>
      <c r="E69" s="95"/>
      <c r="F69" s="114"/>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75" zoomScaleNormal="75" workbookViewId="0">
      <pane ySplit="8" topLeftCell="A9" activePane="bottomLeft" state="frozen"/>
      <selection pane="bottomLeft" activeCell="G39" sqref="G39"/>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33" t="s">
        <v>33</v>
      </c>
      <c r="B1" s="334"/>
      <c r="C1" s="346"/>
      <c r="D1" s="346"/>
      <c r="E1" s="1"/>
      <c r="G1" s="336" t="s">
        <v>102</v>
      </c>
      <c r="H1" s="336"/>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1" t="s">
        <v>3635</v>
      </c>
      <c r="B6" s="342"/>
      <c r="C6" s="9"/>
      <c r="D6" s="9"/>
    </row>
    <row r="7" spans="1:13" s="67" customFormat="1" ht="21.9" customHeight="1">
      <c r="A7" s="343"/>
      <c r="B7" s="345"/>
      <c r="C7" s="345"/>
      <c r="D7" s="345"/>
      <c r="E7" s="130"/>
    </row>
    <row r="8" spans="1:13" s="67" customFormat="1" ht="21.9" customHeight="1">
      <c r="A8" s="348"/>
      <c r="B8" s="45" t="s">
        <v>35</v>
      </c>
      <c r="C8" s="45" t="s">
        <v>36</v>
      </c>
      <c r="D8" s="45" t="s">
        <v>37</v>
      </c>
      <c r="E8" s="45" t="s">
        <v>38</v>
      </c>
    </row>
    <row r="9" spans="1:13" s="34" customFormat="1" ht="27" customHeight="1">
      <c r="A9" s="72" t="s">
        <v>38</v>
      </c>
      <c r="B9" s="134">
        <f>SUM(B10:B21)</f>
        <v>1371</v>
      </c>
      <c r="C9" s="134">
        <f>SUM(C10:C21)</f>
        <v>11</v>
      </c>
      <c r="D9" s="134">
        <f>SUM(D10:D21)</f>
        <v>2</v>
      </c>
      <c r="E9" s="134">
        <f>SUM(E10:E21)</f>
        <v>1384</v>
      </c>
      <c r="F9" s="33"/>
      <c r="G9" s="33"/>
      <c r="H9" s="33"/>
      <c r="I9" s="33"/>
      <c r="J9" s="33"/>
      <c r="K9" s="33"/>
      <c r="L9" s="33"/>
      <c r="M9" s="33"/>
    </row>
    <row r="10" spans="1:13" ht="15" customHeight="1">
      <c r="A10" s="73" t="s">
        <v>3247</v>
      </c>
      <c r="B10" s="135">
        <v>13</v>
      </c>
      <c r="C10" s="135">
        <v>0</v>
      </c>
      <c r="D10" s="135">
        <v>0</v>
      </c>
      <c r="E10" s="114">
        <f>SUM(B10:D10)</f>
        <v>13</v>
      </c>
      <c r="G10" s="234"/>
      <c r="H10" s="35"/>
      <c r="I10" s="35"/>
      <c r="J10" s="35"/>
      <c r="K10" s="35"/>
      <c r="L10" s="35"/>
      <c r="M10" s="35"/>
    </row>
    <row r="11" spans="1:13" ht="15" customHeight="1">
      <c r="A11" s="73" t="s">
        <v>3248</v>
      </c>
      <c r="B11" s="135">
        <v>85</v>
      </c>
      <c r="C11" s="135">
        <v>0</v>
      </c>
      <c r="D11" s="135">
        <v>0</v>
      </c>
      <c r="E11" s="114">
        <f>SUM(B11:D11)</f>
        <v>85</v>
      </c>
      <c r="G11" s="234"/>
      <c r="H11" s="35"/>
      <c r="I11" s="35"/>
      <c r="J11" s="35"/>
      <c r="K11" s="35"/>
      <c r="L11" s="35"/>
      <c r="M11" s="35"/>
    </row>
    <row r="12" spans="1:13" ht="15" customHeight="1">
      <c r="A12" s="73" t="s">
        <v>3249</v>
      </c>
      <c r="B12" s="135">
        <v>118</v>
      </c>
      <c r="C12" s="135">
        <v>0</v>
      </c>
      <c r="D12" s="135">
        <v>0</v>
      </c>
      <c r="E12" s="114">
        <f t="shared" ref="E12:E20" si="0">SUM(B12:D12)</f>
        <v>118</v>
      </c>
      <c r="G12" s="234"/>
      <c r="H12" s="35"/>
      <c r="I12" s="35"/>
      <c r="J12" s="35"/>
      <c r="K12" s="35"/>
      <c r="L12" s="35"/>
      <c r="M12" s="35"/>
    </row>
    <row r="13" spans="1:13" ht="15" customHeight="1">
      <c r="A13" s="73" t="s">
        <v>3250</v>
      </c>
      <c r="B13" s="135">
        <v>146</v>
      </c>
      <c r="C13" s="135">
        <v>1</v>
      </c>
      <c r="D13" s="135">
        <v>0</v>
      </c>
      <c r="E13" s="114">
        <f t="shared" si="0"/>
        <v>147</v>
      </c>
      <c r="G13" s="234"/>
      <c r="H13" s="35"/>
      <c r="I13" s="35"/>
      <c r="J13" s="35"/>
      <c r="K13" s="35"/>
      <c r="L13" s="35"/>
      <c r="M13" s="35"/>
    </row>
    <row r="14" spans="1:13" ht="15" customHeight="1">
      <c r="A14" s="73" t="s">
        <v>3251</v>
      </c>
      <c r="B14" s="135">
        <v>180</v>
      </c>
      <c r="C14" s="135">
        <v>0</v>
      </c>
      <c r="D14" s="135">
        <v>0</v>
      </c>
      <c r="E14" s="114">
        <f t="shared" si="0"/>
        <v>180</v>
      </c>
      <c r="G14" s="234"/>
      <c r="H14" s="35"/>
      <c r="I14" s="35"/>
      <c r="J14" s="35"/>
      <c r="K14" s="35"/>
      <c r="L14" s="35"/>
      <c r="M14" s="35"/>
    </row>
    <row r="15" spans="1:13" ht="15" customHeight="1">
      <c r="A15" s="73" t="s">
        <v>3252</v>
      </c>
      <c r="B15" s="135">
        <v>198</v>
      </c>
      <c r="C15" s="135">
        <v>3</v>
      </c>
      <c r="D15" s="135">
        <v>0</v>
      </c>
      <c r="E15" s="114">
        <f t="shared" si="0"/>
        <v>201</v>
      </c>
      <c r="G15" s="234"/>
      <c r="H15" s="35"/>
      <c r="I15" s="35"/>
      <c r="J15" s="35"/>
      <c r="K15" s="35"/>
      <c r="L15" s="35"/>
      <c r="M15" s="35"/>
    </row>
    <row r="16" spans="1:13" ht="15" customHeight="1">
      <c r="A16" s="73" t="s">
        <v>3253</v>
      </c>
      <c r="B16" s="135">
        <v>210</v>
      </c>
      <c r="C16" s="135">
        <v>1</v>
      </c>
      <c r="D16" s="135">
        <v>1</v>
      </c>
      <c r="E16" s="114">
        <f t="shared" si="0"/>
        <v>212</v>
      </c>
      <c r="G16" s="234"/>
      <c r="H16" s="35"/>
      <c r="I16" s="35"/>
      <c r="J16" s="35"/>
      <c r="K16" s="35"/>
      <c r="L16" s="35"/>
      <c r="M16" s="35"/>
    </row>
    <row r="17" spans="1:13" ht="15" customHeight="1">
      <c r="A17" s="73" t="s">
        <v>3254</v>
      </c>
      <c r="B17" s="135">
        <v>207</v>
      </c>
      <c r="C17" s="135">
        <v>1</v>
      </c>
      <c r="D17" s="135">
        <v>0</v>
      </c>
      <c r="E17" s="114">
        <f t="shared" si="0"/>
        <v>208</v>
      </c>
      <c r="G17" s="234"/>
      <c r="H17" s="35"/>
      <c r="I17" s="35"/>
      <c r="J17" s="35"/>
      <c r="K17" s="35"/>
      <c r="L17" s="35"/>
      <c r="M17" s="35"/>
    </row>
    <row r="18" spans="1:13" ht="15" customHeight="1">
      <c r="A18" s="73" t="s">
        <v>3255</v>
      </c>
      <c r="B18" s="135">
        <v>139</v>
      </c>
      <c r="C18" s="135">
        <v>5</v>
      </c>
      <c r="D18" s="135">
        <v>1</v>
      </c>
      <c r="E18" s="114">
        <f t="shared" si="0"/>
        <v>145</v>
      </c>
      <c r="G18" s="234"/>
      <c r="H18" s="35"/>
      <c r="I18" s="35"/>
      <c r="J18" s="35"/>
      <c r="K18" s="35"/>
      <c r="L18" s="35"/>
      <c r="M18" s="35"/>
    </row>
    <row r="19" spans="1:13" ht="15" customHeight="1">
      <c r="A19" s="73" t="s">
        <v>3256</v>
      </c>
      <c r="B19" s="135">
        <v>69</v>
      </c>
      <c r="C19" s="135">
        <v>0</v>
      </c>
      <c r="D19" s="135">
        <v>0</v>
      </c>
      <c r="E19" s="114">
        <f t="shared" si="0"/>
        <v>69</v>
      </c>
      <c r="G19" s="234"/>
      <c r="H19" s="35"/>
      <c r="I19" s="35"/>
      <c r="J19" s="35"/>
      <c r="K19" s="35"/>
      <c r="L19" s="35"/>
      <c r="M19" s="35"/>
    </row>
    <row r="20" spans="1:13" ht="15" customHeight="1">
      <c r="A20" s="73" t="s">
        <v>3509</v>
      </c>
      <c r="B20" s="135">
        <v>6</v>
      </c>
      <c r="C20" s="135">
        <v>0</v>
      </c>
      <c r="D20" s="135">
        <v>0</v>
      </c>
      <c r="E20" s="114">
        <f t="shared" si="0"/>
        <v>6</v>
      </c>
      <c r="G20" s="234"/>
      <c r="H20" s="35"/>
      <c r="I20" s="35"/>
      <c r="J20" s="35"/>
      <c r="K20" s="35"/>
      <c r="L20" s="35"/>
      <c r="M20" s="35"/>
    </row>
    <row r="21" spans="1:13" ht="15" customHeight="1">
      <c r="A21" s="73"/>
      <c r="B21" s="135"/>
      <c r="C21" s="135"/>
      <c r="D21" s="135"/>
      <c r="E21" s="114"/>
      <c r="G21" s="235"/>
      <c r="H21" s="35"/>
      <c r="I21" s="35"/>
      <c r="J21" s="35"/>
      <c r="K21" s="35"/>
      <c r="L21" s="35"/>
      <c r="M21" s="35"/>
    </row>
    <row r="22" spans="1:13" s="34" customFormat="1" ht="12" customHeight="1">
      <c r="A22" s="74"/>
      <c r="B22" s="136"/>
      <c r="C22" s="136"/>
      <c r="D22" s="136"/>
      <c r="E22" s="114"/>
      <c r="G22" s="236"/>
      <c r="H22" s="35"/>
      <c r="I22" s="35"/>
      <c r="J22" s="35"/>
      <c r="K22" s="35"/>
      <c r="L22" s="35"/>
      <c r="M22" s="35"/>
    </row>
    <row r="23" spans="1:13" ht="15" customHeight="1">
      <c r="A23" s="75" t="s">
        <v>51</v>
      </c>
      <c r="B23" s="135">
        <f>SUM(B24:B34)</f>
        <v>974</v>
      </c>
      <c r="C23" s="135">
        <f>SUM(C24:C34)</f>
        <v>11</v>
      </c>
      <c r="D23" s="135">
        <f>SUM(D24:D34)</f>
        <v>1</v>
      </c>
      <c r="E23" s="134">
        <f>SUM(E24:E35)</f>
        <v>986</v>
      </c>
      <c r="G23" s="35"/>
      <c r="H23" s="35"/>
      <c r="I23" s="35"/>
      <c r="J23" s="35"/>
      <c r="K23" s="35"/>
      <c r="L23" s="35"/>
      <c r="M23" s="35"/>
    </row>
    <row r="24" spans="1:13" ht="15" customHeight="1">
      <c r="A24" s="73" t="s">
        <v>3247</v>
      </c>
      <c r="B24" s="135">
        <v>11</v>
      </c>
      <c r="C24" s="135">
        <v>0</v>
      </c>
      <c r="D24" s="135">
        <v>0</v>
      </c>
      <c r="E24" s="114">
        <f t="shared" ref="E24:E34" si="1">SUM(B24:D24)</f>
        <v>11</v>
      </c>
      <c r="G24" s="234"/>
      <c r="H24" s="35"/>
      <c r="I24" s="35"/>
      <c r="J24" s="35"/>
      <c r="K24" s="35"/>
      <c r="L24" s="35"/>
      <c r="M24" s="35"/>
    </row>
    <row r="25" spans="1:13" ht="15" customHeight="1">
      <c r="A25" s="73" t="s">
        <v>3248</v>
      </c>
      <c r="B25" s="135">
        <v>68</v>
      </c>
      <c r="C25" s="135">
        <v>0</v>
      </c>
      <c r="D25" s="135">
        <v>0</v>
      </c>
      <c r="E25" s="114">
        <f t="shared" si="1"/>
        <v>68</v>
      </c>
      <c r="G25" s="234"/>
      <c r="H25" s="35"/>
      <c r="I25" s="35"/>
      <c r="J25" s="35"/>
      <c r="K25" s="35"/>
      <c r="L25" s="35"/>
      <c r="M25" s="35"/>
    </row>
    <row r="26" spans="1:13" ht="15" customHeight="1">
      <c r="A26" s="73" t="s">
        <v>3249</v>
      </c>
      <c r="B26" s="135">
        <v>89</v>
      </c>
      <c r="C26" s="135">
        <v>0</v>
      </c>
      <c r="D26" s="135">
        <v>0</v>
      </c>
      <c r="E26" s="114">
        <f t="shared" si="1"/>
        <v>89</v>
      </c>
      <c r="G26" s="234"/>
      <c r="H26" s="35"/>
      <c r="I26" s="35"/>
      <c r="J26" s="35"/>
      <c r="K26" s="35"/>
      <c r="L26" s="35"/>
      <c r="M26" s="35"/>
    </row>
    <row r="27" spans="1:13" ht="15" customHeight="1">
      <c r="A27" s="73" t="s">
        <v>3250</v>
      </c>
      <c r="B27" s="135">
        <v>109</v>
      </c>
      <c r="C27" s="135">
        <v>1</v>
      </c>
      <c r="D27" s="135">
        <v>0</v>
      </c>
      <c r="E27" s="114">
        <f t="shared" si="1"/>
        <v>110</v>
      </c>
      <c r="G27" s="234"/>
      <c r="H27" s="35"/>
      <c r="I27" s="35"/>
      <c r="J27" s="35"/>
      <c r="K27" s="35"/>
      <c r="L27" s="35"/>
      <c r="M27" s="35"/>
    </row>
    <row r="28" spans="1:13" ht="15" customHeight="1">
      <c r="A28" s="73" t="s">
        <v>3251</v>
      </c>
      <c r="B28" s="135">
        <v>133</v>
      </c>
      <c r="C28" s="135">
        <v>0</v>
      </c>
      <c r="D28" s="135">
        <v>0</v>
      </c>
      <c r="E28" s="114">
        <f t="shared" si="1"/>
        <v>133</v>
      </c>
      <c r="G28" s="234"/>
      <c r="H28" s="35"/>
      <c r="I28" s="35"/>
      <c r="J28" s="35"/>
      <c r="K28" s="35"/>
      <c r="L28" s="35"/>
      <c r="M28" s="35"/>
    </row>
    <row r="29" spans="1:13" ht="15" customHeight="1">
      <c r="A29" s="73" t="s">
        <v>3252</v>
      </c>
      <c r="B29" s="135">
        <v>140</v>
      </c>
      <c r="C29" s="135">
        <v>3</v>
      </c>
      <c r="D29" s="135">
        <v>0</v>
      </c>
      <c r="E29" s="114">
        <f t="shared" si="1"/>
        <v>143</v>
      </c>
      <c r="G29" s="234"/>
      <c r="H29" s="35"/>
      <c r="I29" s="35"/>
      <c r="J29" s="35"/>
      <c r="K29" s="35"/>
      <c r="L29" s="35"/>
      <c r="M29" s="35"/>
    </row>
    <row r="30" spans="1:13" ht="15" customHeight="1">
      <c r="A30" s="73" t="s">
        <v>3253</v>
      </c>
      <c r="B30" s="135">
        <v>140</v>
      </c>
      <c r="C30" s="135">
        <v>1</v>
      </c>
      <c r="D30" s="135">
        <v>0</v>
      </c>
      <c r="E30" s="114">
        <f t="shared" si="1"/>
        <v>141</v>
      </c>
      <c r="G30" s="234"/>
      <c r="H30" s="35"/>
      <c r="I30" s="35"/>
      <c r="J30" s="35"/>
      <c r="K30" s="35"/>
      <c r="L30" s="35"/>
      <c r="M30" s="35"/>
    </row>
    <row r="31" spans="1:13" ht="15" customHeight="1">
      <c r="A31" s="73" t="s">
        <v>3254</v>
      </c>
      <c r="B31" s="135">
        <v>138</v>
      </c>
      <c r="C31" s="135">
        <v>1</v>
      </c>
      <c r="D31" s="135">
        <v>0</v>
      </c>
      <c r="E31" s="114">
        <f t="shared" si="1"/>
        <v>139</v>
      </c>
      <c r="G31" s="234"/>
      <c r="H31" s="35"/>
      <c r="I31" s="35"/>
      <c r="J31" s="35"/>
      <c r="K31" s="35"/>
      <c r="L31" s="35"/>
      <c r="M31" s="35"/>
    </row>
    <row r="32" spans="1:13" ht="15" customHeight="1">
      <c r="A32" s="73" t="s">
        <v>3255</v>
      </c>
      <c r="B32" s="135">
        <v>101</v>
      </c>
      <c r="C32" s="135">
        <v>5</v>
      </c>
      <c r="D32" s="135">
        <v>1</v>
      </c>
      <c r="E32" s="114">
        <f t="shared" si="1"/>
        <v>107</v>
      </c>
      <c r="G32" s="234"/>
      <c r="H32" s="35"/>
      <c r="I32" s="35"/>
      <c r="J32" s="35"/>
      <c r="K32" s="35"/>
      <c r="L32" s="35"/>
      <c r="M32" s="35"/>
    </row>
    <row r="33" spans="1:13" ht="15" customHeight="1">
      <c r="A33" s="73" t="s">
        <v>3256</v>
      </c>
      <c r="B33" s="135">
        <v>40</v>
      </c>
      <c r="C33" s="135">
        <v>0</v>
      </c>
      <c r="D33" s="135">
        <v>0</v>
      </c>
      <c r="E33" s="114">
        <f t="shared" si="1"/>
        <v>40</v>
      </c>
      <c r="G33" s="234"/>
      <c r="H33" s="35"/>
      <c r="I33" s="35"/>
      <c r="J33" s="35"/>
      <c r="K33" s="35"/>
      <c r="L33" s="35"/>
      <c r="M33" s="35"/>
    </row>
    <row r="34" spans="1:13" ht="15" customHeight="1">
      <c r="A34" s="73" t="s">
        <v>3509</v>
      </c>
      <c r="B34" s="135">
        <v>5</v>
      </c>
      <c r="C34" s="135">
        <v>0</v>
      </c>
      <c r="D34" s="135">
        <v>0</v>
      </c>
      <c r="E34" s="114">
        <f t="shared" si="1"/>
        <v>5</v>
      </c>
      <c r="G34" s="234"/>
      <c r="H34" s="35"/>
      <c r="I34" s="35"/>
      <c r="J34" s="35"/>
      <c r="K34" s="35"/>
      <c r="L34" s="35"/>
      <c r="M34" s="35"/>
    </row>
    <row r="35" spans="1:13" ht="15" customHeight="1">
      <c r="A35" s="73"/>
      <c r="B35" s="135"/>
      <c r="C35" s="135"/>
      <c r="D35" s="135"/>
      <c r="E35" s="114"/>
      <c r="F35" s="33"/>
      <c r="G35" s="237"/>
      <c r="H35" s="237"/>
      <c r="I35" s="237"/>
      <c r="J35" s="237"/>
      <c r="K35" s="33"/>
      <c r="L35" s="33"/>
      <c r="M35" s="33"/>
    </row>
    <row r="36" spans="1:13" ht="15" customHeight="1">
      <c r="A36" s="73"/>
      <c r="B36" s="135"/>
      <c r="C36" s="135"/>
      <c r="D36" s="135"/>
      <c r="E36" s="114"/>
      <c r="G36" s="237"/>
      <c r="H36" s="237"/>
      <c r="I36" s="237"/>
      <c r="J36" s="237"/>
      <c r="K36" s="35"/>
      <c r="L36" s="35"/>
      <c r="M36" s="35"/>
    </row>
    <row r="37" spans="1:13" ht="15" customHeight="1">
      <c r="A37" s="75" t="s">
        <v>52</v>
      </c>
      <c r="B37" s="135">
        <f>SUM(B38:B48)</f>
        <v>397</v>
      </c>
      <c r="C37" s="135">
        <f>SUM(C38:C48)</f>
        <v>0</v>
      </c>
      <c r="D37" s="135">
        <f>SUM(D38:D48)</f>
        <v>1</v>
      </c>
      <c r="E37" s="134">
        <f>SUM(E38:E49)</f>
        <v>398</v>
      </c>
      <c r="G37" s="35"/>
      <c r="H37" s="35"/>
      <c r="I37" s="35"/>
      <c r="J37" s="35"/>
      <c r="K37" s="35"/>
      <c r="L37" s="35"/>
      <c r="M37" s="35"/>
    </row>
    <row r="38" spans="1:13" ht="15" customHeight="1">
      <c r="A38" s="73" t="s">
        <v>3247</v>
      </c>
      <c r="B38" s="135">
        <f>B10-B24</f>
        <v>2</v>
      </c>
      <c r="C38" s="135">
        <f t="shared" ref="C38:E38" si="2">C10-C24</f>
        <v>0</v>
      </c>
      <c r="D38" s="135">
        <f t="shared" si="2"/>
        <v>0</v>
      </c>
      <c r="E38" s="114">
        <f t="shared" si="2"/>
        <v>2</v>
      </c>
      <c r="G38" s="35"/>
      <c r="H38" s="35"/>
      <c r="I38" s="35"/>
      <c r="J38" s="35"/>
      <c r="K38" s="35"/>
      <c r="L38" s="35"/>
      <c r="M38" s="35"/>
    </row>
    <row r="39" spans="1:13" ht="15" customHeight="1">
      <c r="A39" s="73" t="s">
        <v>3248</v>
      </c>
      <c r="B39" s="135">
        <f t="shared" ref="B39:E48" si="3">B11-B25</f>
        <v>17</v>
      </c>
      <c r="C39" s="135">
        <f t="shared" si="3"/>
        <v>0</v>
      </c>
      <c r="D39" s="135">
        <f t="shared" si="3"/>
        <v>0</v>
      </c>
      <c r="E39" s="114">
        <f t="shared" si="3"/>
        <v>17</v>
      </c>
      <c r="G39" s="35"/>
      <c r="H39" s="35"/>
      <c r="I39" s="35"/>
      <c r="J39" s="35"/>
      <c r="K39" s="35"/>
      <c r="L39" s="35"/>
      <c r="M39" s="35"/>
    </row>
    <row r="40" spans="1:13" ht="15" customHeight="1">
      <c r="A40" s="73" t="s">
        <v>3249</v>
      </c>
      <c r="B40" s="135">
        <f t="shared" si="3"/>
        <v>29</v>
      </c>
      <c r="C40" s="135">
        <f t="shared" si="3"/>
        <v>0</v>
      </c>
      <c r="D40" s="135">
        <f t="shared" si="3"/>
        <v>0</v>
      </c>
      <c r="E40" s="114">
        <f t="shared" si="3"/>
        <v>29</v>
      </c>
      <c r="G40" s="35"/>
      <c r="H40" s="35"/>
      <c r="I40" s="35"/>
      <c r="J40" s="35"/>
      <c r="K40" s="35"/>
      <c r="L40" s="35"/>
      <c r="M40" s="35"/>
    </row>
    <row r="41" spans="1:13" ht="15" customHeight="1">
      <c r="A41" s="73" t="s">
        <v>3250</v>
      </c>
      <c r="B41" s="135">
        <f t="shared" si="3"/>
        <v>37</v>
      </c>
      <c r="C41" s="135">
        <f t="shared" si="3"/>
        <v>0</v>
      </c>
      <c r="D41" s="135">
        <f t="shared" si="3"/>
        <v>0</v>
      </c>
      <c r="E41" s="114">
        <f t="shared" si="3"/>
        <v>37</v>
      </c>
      <c r="G41" s="35"/>
      <c r="H41" s="35"/>
      <c r="I41" s="35"/>
      <c r="J41" s="35"/>
      <c r="K41" s="35"/>
      <c r="L41" s="35"/>
      <c r="M41" s="35"/>
    </row>
    <row r="42" spans="1:13" s="34" customFormat="1" ht="15" customHeight="1">
      <c r="A42" s="73" t="s">
        <v>3251</v>
      </c>
      <c r="B42" s="135">
        <f t="shared" si="3"/>
        <v>47</v>
      </c>
      <c r="C42" s="135">
        <f t="shared" si="3"/>
        <v>0</v>
      </c>
      <c r="D42" s="135">
        <f t="shared" si="3"/>
        <v>0</v>
      </c>
      <c r="E42" s="114">
        <f t="shared" si="3"/>
        <v>47</v>
      </c>
      <c r="F42" s="2"/>
      <c r="G42" s="35"/>
      <c r="H42" s="35"/>
      <c r="I42" s="35"/>
      <c r="J42" s="35"/>
      <c r="K42" s="35"/>
      <c r="L42" s="35"/>
      <c r="M42" s="35"/>
    </row>
    <row r="43" spans="1:13" ht="15" customHeight="1">
      <c r="A43" s="73" t="s">
        <v>3252</v>
      </c>
      <c r="B43" s="135">
        <f t="shared" si="3"/>
        <v>58</v>
      </c>
      <c r="C43" s="135">
        <f t="shared" si="3"/>
        <v>0</v>
      </c>
      <c r="D43" s="135">
        <f t="shared" si="3"/>
        <v>0</v>
      </c>
      <c r="E43" s="114">
        <f t="shared" si="3"/>
        <v>58</v>
      </c>
      <c r="G43" s="35"/>
      <c r="H43" s="35"/>
      <c r="I43" s="35"/>
      <c r="J43" s="35"/>
      <c r="K43" s="35"/>
      <c r="L43" s="35"/>
      <c r="M43" s="35"/>
    </row>
    <row r="44" spans="1:13" s="34" customFormat="1" ht="15" customHeight="1">
      <c r="A44" s="73" t="s">
        <v>3253</v>
      </c>
      <c r="B44" s="135">
        <f t="shared" si="3"/>
        <v>70</v>
      </c>
      <c r="C44" s="135">
        <f t="shared" si="3"/>
        <v>0</v>
      </c>
      <c r="D44" s="135">
        <f t="shared" si="3"/>
        <v>1</v>
      </c>
      <c r="E44" s="114">
        <f t="shared" si="3"/>
        <v>71</v>
      </c>
      <c r="G44" s="35"/>
      <c r="H44" s="35"/>
      <c r="I44" s="35"/>
      <c r="J44" s="35"/>
      <c r="K44" s="35"/>
      <c r="L44" s="35"/>
      <c r="M44" s="35"/>
    </row>
    <row r="45" spans="1:13" ht="15" customHeight="1">
      <c r="A45" s="73" t="s">
        <v>3254</v>
      </c>
      <c r="B45" s="135">
        <f t="shared" si="3"/>
        <v>69</v>
      </c>
      <c r="C45" s="135">
        <f t="shared" si="3"/>
        <v>0</v>
      </c>
      <c r="D45" s="135">
        <f t="shared" si="3"/>
        <v>0</v>
      </c>
      <c r="E45" s="114">
        <f t="shared" si="3"/>
        <v>69</v>
      </c>
      <c r="G45" s="35"/>
      <c r="H45" s="35"/>
      <c r="I45" s="35"/>
      <c r="J45" s="35"/>
      <c r="K45" s="35"/>
      <c r="L45" s="35"/>
      <c r="M45" s="35"/>
    </row>
    <row r="46" spans="1:13" s="34" customFormat="1" ht="15" customHeight="1">
      <c r="A46" s="73" t="s">
        <v>3255</v>
      </c>
      <c r="B46" s="135">
        <f t="shared" si="3"/>
        <v>38</v>
      </c>
      <c r="C46" s="135">
        <f t="shared" si="3"/>
        <v>0</v>
      </c>
      <c r="D46" s="135">
        <f t="shared" si="3"/>
        <v>0</v>
      </c>
      <c r="E46" s="114">
        <f t="shared" si="3"/>
        <v>38</v>
      </c>
      <c r="G46" s="35"/>
      <c r="H46" s="35"/>
      <c r="I46" s="35"/>
      <c r="J46" s="35"/>
      <c r="K46" s="35"/>
      <c r="L46" s="35"/>
      <c r="M46" s="35"/>
    </row>
    <row r="47" spans="1:13" ht="15" customHeight="1">
      <c r="A47" s="73" t="s">
        <v>3256</v>
      </c>
      <c r="B47" s="135">
        <f t="shared" si="3"/>
        <v>29</v>
      </c>
      <c r="C47" s="135">
        <f t="shared" si="3"/>
        <v>0</v>
      </c>
      <c r="D47" s="135">
        <f t="shared" si="3"/>
        <v>0</v>
      </c>
      <c r="E47" s="114">
        <f t="shared" si="3"/>
        <v>29</v>
      </c>
      <c r="G47" s="35"/>
      <c r="H47" s="35"/>
      <c r="I47" s="35"/>
      <c r="J47" s="35"/>
      <c r="K47" s="35"/>
      <c r="L47" s="35"/>
      <c r="M47" s="35"/>
    </row>
    <row r="48" spans="1:13" ht="15" customHeight="1">
      <c r="A48" s="73" t="s">
        <v>3509</v>
      </c>
      <c r="B48" s="135">
        <f t="shared" si="3"/>
        <v>1</v>
      </c>
      <c r="C48" s="135">
        <f t="shared" si="3"/>
        <v>0</v>
      </c>
      <c r="D48" s="135">
        <f t="shared" si="3"/>
        <v>0</v>
      </c>
      <c r="E48" s="114">
        <f t="shared" si="3"/>
        <v>1</v>
      </c>
      <c r="F48" s="34"/>
      <c r="G48" s="35"/>
      <c r="H48" s="35"/>
      <c r="I48" s="35"/>
      <c r="J48" s="35"/>
      <c r="K48" s="35"/>
      <c r="L48" s="35"/>
      <c r="M48" s="35"/>
    </row>
    <row r="49" spans="1:13" s="34" customFormat="1" ht="15" customHeight="1">
      <c r="A49" s="73"/>
      <c r="B49" s="135"/>
      <c r="C49" s="135"/>
      <c r="D49" s="135"/>
      <c r="E49" s="114"/>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0"/>
      <c r="C51" s="220"/>
      <c r="D51" s="220"/>
      <c r="E51" s="76"/>
    </row>
    <row r="52" spans="1:13" ht="4.5" customHeight="1">
      <c r="E52" s="67"/>
      <c r="F52" s="11"/>
    </row>
    <row r="53" spans="1:13" ht="21" customHeight="1">
      <c r="A53" s="347"/>
      <c r="B53" s="347"/>
      <c r="C53" s="347"/>
      <c r="D53" s="347"/>
      <c r="E53" s="347"/>
      <c r="F53" s="36"/>
    </row>
    <row r="54" spans="1:13">
      <c r="E54" s="114"/>
    </row>
    <row r="55" spans="1:13">
      <c r="E55" s="114"/>
    </row>
    <row r="56" spans="1:13">
      <c r="E56" s="114"/>
    </row>
    <row r="57" spans="1:13">
      <c r="E57" s="114"/>
    </row>
    <row r="58" spans="1:13">
      <c r="E58" s="114"/>
    </row>
    <row r="59" spans="1:13">
      <c r="E59" s="114"/>
    </row>
    <row r="60" spans="1:13">
      <c r="E60" s="114"/>
    </row>
    <row r="61" spans="1:13">
      <c r="E61" s="114"/>
    </row>
    <row r="62" spans="1:13">
      <c r="E62" s="114"/>
    </row>
    <row r="63" spans="1:13">
      <c r="E63" s="114"/>
    </row>
    <row r="64" spans="1:13">
      <c r="E64" s="114"/>
    </row>
    <row r="65" spans="5:5">
      <c r="E65" s="114"/>
    </row>
    <row r="66" spans="5:5">
      <c r="E66" s="114"/>
    </row>
    <row r="67" spans="5:5">
      <c r="E67" s="114"/>
    </row>
    <row r="68" spans="5:5">
      <c r="E68" s="114"/>
    </row>
    <row r="69" spans="5:5">
      <c r="E69" s="114"/>
    </row>
    <row r="70" spans="5:5">
      <c r="E70" s="114"/>
    </row>
    <row r="71" spans="5:5">
      <c r="E71" s="114"/>
    </row>
    <row r="72" spans="5:5">
      <c r="E72" s="114"/>
    </row>
    <row r="73" spans="5:5">
      <c r="E73" s="114"/>
    </row>
    <row r="74" spans="5:5">
      <c r="E74" s="114"/>
    </row>
    <row r="75" spans="5:5">
      <c r="E75" s="114"/>
    </row>
    <row r="76" spans="5:5">
      <c r="E76" s="114"/>
    </row>
    <row r="77" spans="5:5">
      <c r="E77" s="114"/>
    </row>
    <row r="78" spans="5:5">
      <c r="E78" s="114"/>
    </row>
    <row r="79" spans="5:5">
      <c r="E79" s="114"/>
    </row>
    <row r="80" spans="5:5">
      <c r="E80" s="114"/>
    </row>
    <row r="81" spans="5:5">
      <c r="E81" s="114"/>
    </row>
    <row r="82" spans="5:5">
      <c r="E82" s="114"/>
    </row>
    <row r="83" spans="5:5">
      <c r="E83" s="114"/>
    </row>
    <row r="84" spans="5:5">
      <c r="E84" s="114"/>
    </row>
    <row r="85" spans="5:5">
      <c r="E85" s="114"/>
    </row>
    <row r="86" spans="5:5">
      <c r="E86" s="114"/>
    </row>
    <row r="87" spans="5:5">
      <c r="E87" s="114"/>
    </row>
    <row r="88" spans="5:5">
      <c r="E88" s="128"/>
    </row>
    <row r="89" spans="5:5">
      <c r="E89" s="95"/>
    </row>
    <row r="90" spans="5:5">
      <c r="E90" s="95"/>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66"/>
    </row>
    <row r="102" spans="5:5">
      <c r="E102" s="66"/>
    </row>
    <row r="103" spans="5:5">
      <c r="E103" s="66"/>
    </row>
    <row r="104" spans="5:5">
      <c r="E104" s="66"/>
    </row>
    <row r="105" spans="5:5">
      <c r="E105" s="66"/>
    </row>
    <row r="106" spans="5:5">
      <c r="E106" s="66"/>
    </row>
    <row r="107" spans="5:5">
      <c r="E107" s="66"/>
    </row>
    <row r="108" spans="5:5">
      <c r="E108" s="66"/>
    </row>
    <row r="109" spans="5:5">
      <c r="E109" s="66"/>
    </row>
    <row r="110" spans="5:5">
      <c r="E110" s="66"/>
    </row>
    <row r="111" spans="5:5">
      <c r="E111" s="66"/>
    </row>
    <row r="112" spans="5:5">
      <c r="E112" s="66"/>
    </row>
    <row r="113" spans="5:5">
      <c r="E113" s="66"/>
    </row>
    <row r="114" spans="5:5">
      <c r="E114" s="66"/>
    </row>
    <row r="115" spans="5:5">
      <c r="E115" s="66"/>
    </row>
    <row r="116" spans="5:5">
      <c r="E116" s="66"/>
    </row>
    <row r="117" spans="5:5">
      <c r="E117" s="66"/>
    </row>
    <row r="118" spans="5:5">
      <c r="E118" s="66"/>
    </row>
    <row r="119" spans="5:5">
      <c r="E119" s="66"/>
    </row>
    <row r="120" spans="5:5">
      <c r="E120" s="66"/>
    </row>
    <row r="121" spans="5:5">
      <c r="E121" s="66"/>
    </row>
    <row r="122" spans="5:5">
      <c r="E122" s="66"/>
    </row>
    <row r="123" spans="5:5">
      <c r="E123" s="66"/>
    </row>
    <row r="124" spans="5:5">
      <c r="E124" s="66"/>
    </row>
    <row r="125" spans="5:5">
      <c r="E125" s="66"/>
    </row>
    <row r="126" spans="5:5">
      <c r="E126" s="66"/>
    </row>
    <row r="127" spans="5:5">
      <c r="E127" s="66"/>
    </row>
    <row r="128" spans="5:5">
      <c r="E128" s="66"/>
    </row>
    <row r="129" spans="5:5">
      <c r="E129" s="66"/>
    </row>
    <row r="130" spans="5:5">
      <c r="E130" s="89"/>
    </row>
    <row r="131" spans="5:5">
      <c r="E131" s="131"/>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9"/>
  <sheetViews>
    <sheetView workbookViewId="0">
      <selection activeCell="C23" sqref="C23:D24"/>
    </sheetView>
  </sheetViews>
  <sheetFormatPr baseColWidth="10" defaultColWidth="8.44140625" defaultRowHeight="13.2"/>
  <cols>
    <col min="1" max="1" width="20.5546875" style="279" customWidth="1"/>
    <col min="2" max="4" width="11.88671875" style="257" customWidth="1"/>
    <col min="5" max="5" width="9.5546875" style="239" customWidth="1"/>
    <col min="6" max="6" width="8.44140625" style="253"/>
    <col min="7" max="7" width="52.44140625" style="253" customWidth="1"/>
    <col min="8" max="16384" width="8.44140625" style="253"/>
  </cols>
  <sheetData>
    <row r="1" spans="1:13" ht="15.75" customHeight="1">
      <c r="A1" s="350" t="s">
        <v>33</v>
      </c>
      <c r="B1" s="351"/>
      <c r="C1" s="352"/>
      <c r="D1" s="352"/>
      <c r="E1" s="252"/>
      <c r="G1" s="349" t="s">
        <v>102</v>
      </c>
      <c r="H1" s="349"/>
    </row>
    <row r="2" spans="1:13" ht="5.25" customHeight="1">
      <c r="A2" s="254"/>
      <c r="B2" s="252"/>
      <c r="C2" s="252"/>
      <c r="D2" s="252"/>
      <c r="E2" s="252"/>
    </row>
    <row r="3" spans="1:13" s="257" customFormat="1" ht="15" customHeight="1">
      <c r="A3" s="255" t="s">
        <v>94</v>
      </c>
      <c r="B3" s="255"/>
      <c r="C3" s="255"/>
      <c r="D3" s="255"/>
      <c r="E3" s="256"/>
    </row>
    <row r="4" spans="1:13" s="257" customFormat="1" ht="15" customHeight="1">
      <c r="A4" s="258" t="s">
        <v>12</v>
      </c>
      <c r="B4" s="259"/>
      <c r="C4" s="259"/>
      <c r="D4" s="259"/>
      <c r="E4" s="260"/>
      <c r="F4" s="261"/>
      <c r="G4" s="261"/>
    </row>
    <row r="5" spans="1:13" s="265" customFormat="1" ht="6" customHeight="1">
      <c r="A5" s="262"/>
      <c r="B5" s="263"/>
      <c r="C5" s="263"/>
      <c r="D5" s="263"/>
      <c r="E5" s="264"/>
    </row>
    <row r="6" spans="1:13" s="267" customFormat="1" ht="15" customHeight="1" thickBot="1">
      <c r="A6" s="356" t="s">
        <v>3635</v>
      </c>
      <c r="B6" s="357"/>
      <c r="C6" s="266"/>
      <c r="D6" s="266"/>
    </row>
    <row r="7" spans="1:13" s="257" customFormat="1" ht="21.9" customHeight="1">
      <c r="A7" s="353"/>
      <c r="B7" s="355"/>
      <c r="C7" s="355"/>
      <c r="D7" s="355"/>
      <c r="E7" s="268"/>
    </row>
    <row r="8" spans="1:13" s="257" customFormat="1" ht="21.9" customHeight="1">
      <c r="A8" s="354"/>
      <c r="B8" s="269" t="s">
        <v>35</v>
      </c>
      <c r="C8" s="269" t="s">
        <v>36</v>
      </c>
      <c r="D8" s="269" t="s">
        <v>37</v>
      </c>
      <c r="E8" s="269" t="s">
        <v>38</v>
      </c>
    </row>
    <row r="9" spans="1:13" s="273" customFormat="1" ht="27" customHeight="1">
      <c r="A9" s="270" t="s">
        <v>38</v>
      </c>
      <c r="B9" s="271">
        <f>SUM(B10:B20)</f>
        <v>146</v>
      </c>
      <c r="C9" s="271">
        <f t="shared" ref="C9:E9" si="0">SUM(C10:C20)</f>
        <v>0</v>
      </c>
      <c r="D9" s="271">
        <f t="shared" si="0"/>
        <v>0</v>
      </c>
      <c r="E9" s="271">
        <f t="shared" si="0"/>
        <v>146</v>
      </c>
      <c r="F9" s="272"/>
      <c r="G9" s="237"/>
      <c r="H9" s="272"/>
      <c r="I9" s="272"/>
      <c r="J9" s="272"/>
      <c r="K9" s="272"/>
      <c r="L9" s="272"/>
      <c r="M9" s="272"/>
    </row>
    <row r="10" spans="1:13" ht="15" customHeight="1">
      <c r="A10" s="274" t="s">
        <v>3247</v>
      </c>
      <c r="B10" s="275">
        <v>2</v>
      </c>
      <c r="C10" s="275">
        <v>0</v>
      </c>
      <c r="D10" s="275">
        <v>0</v>
      </c>
      <c r="E10" s="271">
        <f t="shared" ref="E10" si="1">SUM(B10:D10)</f>
        <v>2</v>
      </c>
      <c r="F10" s="272"/>
      <c r="G10" s="237"/>
      <c r="H10" s="237"/>
      <c r="I10" s="237"/>
      <c r="J10" s="237"/>
      <c r="K10" s="272"/>
      <c r="L10" s="272"/>
      <c r="M10" s="272"/>
    </row>
    <row r="11" spans="1:13" ht="15" customHeight="1">
      <c r="A11" s="274" t="s">
        <v>3248</v>
      </c>
      <c r="B11" s="275">
        <v>12</v>
      </c>
      <c r="C11" s="275">
        <v>0</v>
      </c>
      <c r="D11" s="275">
        <v>0</v>
      </c>
      <c r="E11" s="271">
        <f t="shared" ref="E11:E20" si="2">SUM(B11:D11)</f>
        <v>12</v>
      </c>
      <c r="F11" s="272"/>
      <c r="G11" s="237"/>
      <c r="H11" s="237"/>
      <c r="I11" s="237"/>
      <c r="J11" s="237"/>
      <c r="K11" s="272"/>
      <c r="L11" s="272"/>
      <c r="M11" s="272"/>
    </row>
    <row r="12" spans="1:13" ht="15" customHeight="1">
      <c r="A12" s="274" t="s">
        <v>3249</v>
      </c>
      <c r="B12" s="275">
        <v>16</v>
      </c>
      <c r="C12" s="275">
        <v>0</v>
      </c>
      <c r="D12" s="275">
        <v>0</v>
      </c>
      <c r="E12" s="271">
        <f t="shared" si="2"/>
        <v>16</v>
      </c>
      <c r="F12" s="272"/>
      <c r="G12" s="237"/>
      <c r="H12" s="237"/>
      <c r="I12" s="237"/>
      <c r="J12" s="237"/>
      <c r="K12" s="272"/>
      <c r="L12" s="272"/>
      <c r="M12" s="272"/>
    </row>
    <row r="13" spans="1:13" ht="15" customHeight="1">
      <c r="A13" s="274" t="s">
        <v>3250</v>
      </c>
      <c r="B13" s="275">
        <v>15</v>
      </c>
      <c r="C13" s="275">
        <v>0</v>
      </c>
      <c r="D13" s="275">
        <v>0</v>
      </c>
      <c r="E13" s="271">
        <f t="shared" si="2"/>
        <v>15</v>
      </c>
      <c r="F13" s="272"/>
      <c r="G13" s="237"/>
      <c r="H13" s="237"/>
      <c r="I13" s="237"/>
      <c r="J13" s="237"/>
      <c r="K13" s="272"/>
      <c r="L13" s="272"/>
      <c r="M13" s="272"/>
    </row>
    <row r="14" spans="1:13" s="273" customFormat="1" ht="15" customHeight="1">
      <c r="A14" s="274" t="s">
        <v>3251</v>
      </c>
      <c r="B14" s="275">
        <v>18</v>
      </c>
      <c r="C14" s="275">
        <v>0</v>
      </c>
      <c r="D14" s="275">
        <v>0</v>
      </c>
      <c r="E14" s="271">
        <f t="shared" si="2"/>
        <v>18</v>
      </c>
      <c r="F14" s="272"/>
      <c r="G14" s="237"/>
      <c r="H14" s="237"/>
      <c r="I14" s="237"/>
      <c r="J14" s="237"/>
      <c r="K14" s="272"/>
      <c r="L14" s="272"/>
      <c r="M14" s="272"/>
    </row>
    <row r="15" spans="1:13" ht="15" customHeight="1">
      <c r="A15" s="274" t="s">
        <v>3252</v>
      </c>
      <c r="B15" s="275">
        <v>14</v>
      </c>
      <c r="C15" s="275">
        <v>0</v>
      </c>
      <c r="D15" s="275">
        <v>0</v>
      </c>
      <c r="E15" s="271">
        <f t="shared" si="2"/>
        <v>14</v>
      </c>
      <c r="F15" s="272"/>
      <c r="G15" s="237"/>
      <c r="H15" s="237"/>
      <c r="I15" s="237"/>
      <c r="J15" s="237"/>
      <c r="K15" s="272"/>
      <c r="L15" s="272"/>
      <c r="M15" s="272"/>
    </row>
    <row r="16" spans="1:13" s="273" customFormat="1" ht="15" customHeight="1">
      <c r="A16" s="274" t="s">
        <v>3253</v>
      </c>
      <c r="B16" s="275">
        <v>21</v>
      </c>
      <c r="C16" s="275">
        <v>0</v>
      </c>
      <c r="D16" s="275">
        <v>0</v>
      </c>
      <c r="E16" s="271">
        <f t="shared" si="2"/>
        <v>21</v>
      </c>
      <c r="F16" s="272"/>
      <c r="G16" s="237"/>
      <c r="H16" s="237"/>
      <c r="I16" s="237"/>
      <c r="J16" s="237"/>
      <c r="K16" s="272"/>
      <c r="L16" s="272"/>
      <c r="M16" s="272"/>
    </row>
    <row r="17" spans="1:13" ht="15" customHeight="1">
      <c r="A17" s="274" t="s">
        <v>3254</v>
      </c>
      <c r="B17" s="275">
        <v>16</v>
      </c>
      <c r="C17" s="275">
        <v>0</v>
      </c>
      <c r="D17" s="275">
        <v>0</v>
      </c>
      <c r="E17" s="271">
        <f t="shared" si="2"/>
        <v>16</v>
      </c>
      <c r="F17" s="272"/>
      <c r="G17" s="237"/>
      <c r="H17" s="237"/>
      <c r="I17" s="237"/>
      <c r="J17" s="237"/>
      <c r="K17" s="272"/>
      <c r="L17" s="272"/>
      <c r="M17" s="272"/>
    </row>
    <row r="18" spans="1:13" ht="15" customHeight="1">
      <c r="A18" s="274" t="s">
        <v>3255</v>
      </c>
      <c r="B18" s="275">
        <v>20</v>
      </c>
      <c r="C18" s="275">
        <v>0</v>
      </c>
      <c r="D18" s="275">
        <v>0</v>
      </c>
      <c r="E18" s="271">
        <f t="shared" si="2"/>
        <v>20</v>
      </c>
      <c r="F18" s="272"/>
      <c r="G18" s="237"/>
      <c r="H18" s="237"/>
      <c r="I18" s="237"/>
      <c r="J18" s="237"/>
      <c r="K18" s="272"/>
      <c r="L18" s="272"/>
      <c r="M18" s="272"/>
    </row>
    <row r="19" spans="1:13" ht="15" customHeight="1">
      <c r="A19" s="274" t="s">
        <v>3256</v>
      </c>
      <c r="B19" s="275">
        <v>11</v>
      </c>
      <c r="C19" s="275">
        <v>0</v>
      </c>
      <c r="D19" s="275">
        <v>0</v>
      </c>
      <c r="E19" s="271">
        <f t="shared" si="2"/>
        <v>11</v>
      </c>
      <c r="F19" s="272"/>
      <c r="G19" s="237"/>
      <c r="H19" s="237"/>
      <c r="I19" s="237"/>
      <c r="J19" s="237"/>
      <c r="K19" s="272"/>
      <c r="L19" s="272"/>
      <c r="M19" s="272"/>
    </row>
    <row r="20" spans="1:13" ht="15" customHeight="1">
      <c r="A20" s="274" t="s">
        <v>3509</v>
      </c>
      <c r="B20" s="275">
        <v>1</v>
      </c>
      <c r="C20" s="275">
        <v>0</v>
      </c>
      <c r="D20" s="275">
        <v>0</v>
      </c>
      <c r="E20" s="271">
        <f t="shared" si="2"/>
        <v>1</v>
      </c>
      <c r="F20" s="272"/>
      <c r="G20" s="237"/>
      <c r="H20" s="237"/>
      <c r="I20" s="237"/>
      <c r="J20" s="237"/>
      <c r="K20" s="272"/>
      <c r="L20" s="272"/>
      <c r="M20" s="272"/>
    </row>
    <row r="21" spans="1:13" ht="15" customHeight="1">
      <c r="A21" s="274"/>
      <c r="B21" s="275"/>
      <c r="C21" s="275"/>
      <c r="D21" s="275"/>
      <c r="E21" s="248"/>
      <c r="F21" s="272"/>
      <c r="G21" s="237"/>
      <c r="H21" s="237"/>
      <c r="I21" s="237"/>
      <c r="J21" s="237"/>
      <c r="K21" s="272"/>
      <c r="L21" s="272"/>
      <c r="M21" s="272"/>
    </row>
    <row r="22" spans="1:13" s="273" customFormat="1" ht="27" customHeight="1">
      <c r="A22" s="270" t="s">
        <v>3591</v>
      </c>
      <c r="B22" s="271">
        <f>SUM(B23:B33)</f>
        <v>71</v>
      </c>
      <c r="C22" s="271">
        <f t="shared" ref="C22:E22" si="3">SUM(C23:C33)</f>
        <v>0</v>
      </c>
      <c r="D22" s="271">
        <f t="shared" si="3"/>
        <v>0</v>
      </c>
      <c r="E22" s="271">
        <f t="shared" si="3"/>
        <v>71</v>
      </c>
      <c r="F22" s="272"/>
      <c r="G22" s="237"/>
      <c r="H22" s="237"/>
      <c r="I22" s="237"/>
      <c r="J22" s="237"/>
      <c r="K22" s="272"/>
      <c r="L22" s="272"/>
      <c r="M22" s="272"/>
    </row>
    <row r="23" spans="1:13" ht="15" customHeight="1">
      <c r="A23" s="274" t="s">
        <v>3247</v>
      </c>
      <c r="B23" s="275">
        <v>2</v>
      </c>
      <c r="C23" s="275">
        <v>0</v>
      </c>
      <c r="D23" s="275">
        <v>0</v>
      </c>
      <c r="E23" s="271">
        <f t="shared" ref="E23" si="4">SUM(B23:D23)</f>
        <v>2</v>
      </c>
      <c r="F23" s="272"/>
      <c r="G23" s="241"/>
      <c r="H23" s="237"/>
      <c r="I23" s="237"/>
      <c r="J23" s="237"/>
      <c r="K23" s="272"/>
      <c r="L23" s="272"/>
      <c r="M23" s="272"/>
    </row>
    <row r="24" spans="1:13" ht="15" customHeight="1">
      <c r="A24" s="274" t="s">
        <v>3248</v>
      </c>
      <c r="B24" s="275">
        <v>9</v>
      </c>
      <c r="C24" s="275">
        <v>0</v>
      </c>
      <c r="D24" s="275">
        <v>0</v>
      </c>
      <c r="E24" s="271">
        <f t="shared" ref="E24:E32" si="5">SUM(B24:D24)</f>
        <v>9</v>
      </c>
      <c r="F24" s="272"/>
      <c r="G24" s="237"/>
      <c r="H24" s="237"/>
      <c r="I24" s="237"/>
      <c r="J24" s="237"/>
      <c r="K24" s="272"/>
      <c r="L24" s="272"/>
      <c r="M24" s="272"/>
    </row>
    <row r="25" spans="1:13" ht="16.5" customHeight="1">
      <c r="A25" s="274" t="s">
        <v>3249</v>
      </c>
      <c r="B25" s="275">
        <v>7</v>
      </c>
      <c r="C25" s="275">
        <v>0</v>
      </c>
      <c r="D25" s="275">
        <v>0</v>
      </c>
      <c r="E25" s="271">
        <f t="shared" si="5"/>
        <v>7</v>
      </c>
      <c r="F25" s="272"/>
      <c r="G25" s="237"/>
      <c r="H25" s="237"/>
      <c r="I25" s="237"/>
      <c r="J25" s="237"/>
      <c r="K25" s="272"/>
      <c r="L25" s="272"/>
      <c r="M25" s="272"/>
    </row>
    <row r="26" spans="1:13" ht="15" customHeight="1">
      <c r="A26" s="274" t="s">
        <v>3250</v>
      </c>
      <c r="B26" s="275">
        <v>8</v>
      </c>
      <c r="C26" s="275">
        <v>0</v>
      </c>
      <c r="D26" s="275">
        <v>0</v>
      </c>
      <c r="E26" s="271">
        <f t="shared" si="5"/>
        <v>8</v>
      </c>
      <c r="F26" s="272"/>
      <c r="G26" s="237"/>
      <c r="H26" s="237"/>
      <c r="I26" s="237"/>
      <c r="J26" s="237"/>
      <c r="K26" s="272"/>
      <c r="L26" s="272"/>
      <c r="M26" s="272"/>
    </row>
    <row r="27" spans="1:13" ht="15" customHeight="1">
      <c r="A27" s="274" t="s">
        <v>3251</v>
      </c>
      <c r="B27" s="275">
        <v>9</v>
      </c>
      <c r="C27" s="275">
        <v>0</v>
      </c>
      <c r="D27" s="275">
        <v>0</v>
      </c>
      <c r="E27" s="271">
        <f t="shared" si="5"/>
        <v>9</v>
      </c>
      <c r="F27" s="272"/>
      <c r="G27" s="237"/>
      <c r="H27" s="237"/>
      <c r="I27" s="237"/>
      <c r="J27" s="237"/>
      <c r="K27" s="272"/>
      <c r="L27" s="272"/>
      <c r="M27" s="272"/>
    </row>
    <row r="28" spans="1:13" ht="15" customHeight="1">
      <c r="A28" s="274" t="s">
        <v>3252</v>
      </c>
      <c r="B28" s="275">
        <v>7</v>
      </c>
      <c r="C28" s="275">
        <v>0</v>
      </c>
      <c r="D28" s="275">
        <v>0</v>
      </c>
      <c r="E28" s="271">
        <f t="shared" si="5"/>
        <v>7</v>
      </c>
      <c r="F28" s="272"/>
      <c r="G28" s="237"/>
      <c r="H28" s="237"/>
      <c r="I28" s="237"/>
      <c r="J28" s="237"/>
      <c r="K28" s="272"/>
      <c r="L28" s="272"/>
      <c r="M28" s="272"/>
    </row>
    <row r="29" spans="1:13" ht="15" customHeight="1">
      <c r="A29" s="274" t="s">
        <v>3253</v>
      </c>
      <c r="B29" s="275">
        <v>12</v>
      </c>
      <c r="C29" s="275">
        <v>0</v>
      </c>
      <c r="D29" s="275">
        <v>0</v>
      </c>
      <c r="E29" s="271">
        <f t="shared" si="5"/>
        <v>12</v>
      </c>
      <c r="F29" s="272"/>
      <c r="G29" s="237"/>
      <c r="H29" s="237"/>
      <c r="I29" s="237"/>
      <c r="J29" s="237"/>
      <c r="K29" s="272"/>
      <c r="L29" s="272"/>
      <c r="M29" s="272"/>
    </row>
    <row r="30" spans="1:13" ht="15" customHeight="1">
      <c r="A30" s="274" t="s">
        <v>3254</v>
      </c>
      <c r="B30" s="275">
        <v>7</v>
      </c>
      <c r="C30" s="275">
        <v>0</v>
      </c>
      <c r="D30" s="275">
        <v>0</v>
      </c>
      <c r="E30" s="271">
        <f t="shared" si="5"/>
        <v>7</v>
      </c>
      <c r="F30" s="272"/>
      <c r="G30" s="237"/>
      <c r="H30" s="237"/>
      <c r="I30" s="237"/>
      <c r="J30" s="237"/>
      <c r="K30" s="272"/>
      <c r="L30" s="272"/>
      <c r="M30" s="272"/>
    </row>
    <row r="31" spans="1:13" ht="15" customHeight="1">
      <c r="A31" s="274" t="s">
        <v>3255</v>
      </c>
      <c r="B31" s="275">
        <v>5</v>
      </c>
      <c r="C31" s="275">
        <v>0</v>
      </c>
      <c r="D31" s="275">
        <v>0</v>
      </c>
      <c r="E31" s="271">
        <f t="shared" si="5"/>
        <v>5</v>
      </c>
      <c r="G31" s="237"/>
      <c r="H31" s="237"/>
      <c r="I31" s="237"/>
      <c r="J31" s="237"/>
    </row>
    <row r="32" spans="1:13" ht="15" customHeight="1">
      <c r="A32" s="274" t="s">
        <v>3256</v>
      </c>
      <c r="B32" s="275">
        <v>5</v>
      </c>
      <c r="C32" s="275">
        <v>0</v>
      </c>
      <c r="D32" s="275">
        <v>0</v>
      </c>
      <c r="E32" s="271">
        <f t="shared" si="5"/>
        <v>5</v>
      </c>
      <c r="G32" s="237"/>
      <c r="H32" s="237"/>
      <c r="I32" s="237"/>
      <c r="J32" s="237"/>
    </row>
    <row r="33" spans="1:13" ht="15" customHeight="1">
      <c r="A33" s="274" t="s">
        <v>3509</v>
      </c>
      <c r="B33" s="275">
        <v>0</v>
      </c>
      <c r="C33" s="275">
        <v>0</v>
      </c>
      <c r="D33" s="275">
        <v>0</v>
      </c>
      <c r="E33" s="271"/>
      <c r="G33" s="237"/>
      <c r="H33" s="237"/>
      <c r="I33" s="237"/>
      <c r="J33" s="237"/>
    </row>
    <row r="34" spans="1:13" ht="15" customHeight="1">
      <c r="A34" s="276"/>
      <c r="B34" s="277"/>
      <c r="C34" s="277"/>
      <c r="D34" s="277"/>
      <c r="E34" s="271"/>
      <c r="G34" s="237"/>
      <c r="H34" s="237"/>
      <c r="I34" s="237"/>
      <c r="J34" s="237"/>
    </row>
    <row r="35" spans="1:13" s="273" customFormat="1" ht="27" customHeight="1">
      <c r="A35" s="270" t="s">
        <v>52</v>
      </c>
      <c r="B35" s="271">
        <f>SUM(B36:B47)</f>
        <v>75</v>
      </c>
      <c r="C35" s="271">
        <f>SUM(C37:C47)</f>
        <v>0</v>
      </c>
      <c r="D35" s="271">
        <f>SUM(D37:D47)</f>
        <v>0</v>
      </c>
      <c r="E35" s="271">
        <f>SUM(B35:D35)</f>
        <v>75</v>
      </c>
      <c r="F35" s="272"/>
      <c r="G35" s="237"/>
      <c r="H35" s="237"/>
      <c r="I35" s="237"/>
      <c r="J35" s="237"/>
      <c r="K35" s="272"/>
      <c r="L35" s="272"/>
      <c r="M35" s="272"/>
    </row>
    <row r="36" spans="1:13" ht="15" customHeight="1">
      <c r="A36" s="274" t="s">
        <v>3247</v>
      </c>
      <c r="B36" s="278">
        <f>B10-B23</f>
        <v>0</v>
      </c>
      <c r="C36" s="278">
        <f t="shared" ref="C36:E36" si="6">C10-C23</f>
        <v>0</v>
      </c>
      <c r="D36" s="278">
        <f t="shared" si="6"/>
        <v>0</v>
      </c>
      <c r="E36" s="271">
        <f t="shared" si="6"/>
        <v>0</v>
      </c>
      <c r="F36" s="272"/>
      <c r="G36" s="241"/>
      <c r="H36" s="237"/>
      <c r="I36" s="237"/>
      <c r="J36" s="237"/>
      <c r="K36" s="272"/>
      <c r="L36" s="272"/>
      <c r="M36" s="272"/>
    </row>
    <row r="37" spans="1:13" ht="15" customHeight="1">
      <c r="A37" s="274" t="s">
        <v>3248</v>
      </c>
      <c r="B37" s="278">
        <f t="shared" ref="B37:E46" si="7">B11-B24</f>
        <v>3</v>
      </c>
      <c r="C37" s="278">
        <f t="shared" si="7"/>
        <v>0</v>
      </c>
      <c r="D37" s="278">
        <f t="shared" si="7"/>
        <v>0</v>
      </c>
      <c r="E37" s="271">
        <f t="shared" si="7"/>
        <v>3</v>
      </c>
      <c r="F37" s="272"/>
      <c r="G37" s="237"/>
      <c r="H37" s="237"/>
      <c r="I37" s="237"/>
      <c r="J37" s="237"/>
      <c r="K37" s="272"/>
      <c r="L37" s="272"/>
      <c r="M37" s="272"/>
    </row>
    <row r="38" spans="1:13" ht="15" customHeight="1">
      <c r="A38" s="274" t="s">
        <v>3249</v>
      </c>
      <c r="B38" s="278">
        <f t="shared" si="7"/>
        <v>9</v>
      </c>
      <c r="C38" s="278">
        <f t="shared" si="7"/>
        <v>0</v>
      </c>
      <c r="D38" s="278">
        <f t="shared" si="7"/>
        <v>0</v>
      </c>
      <c r="E38" s="271">
        <f t="shared" si="7"/>
        <v>9</v>
      </c>
      <c r="F38" s="272"/>
      <c r="G38" s="237"/>
      <c r="H38" s="237"/>
      <c r="I38" s="237"/>
      <c r="J38" s="237"/>
      <c r="K38" s="272"/>
      <c r="L38" s="272"/>
      <c r="M38" s="272"/>
    </row>
    <row r="39" spans="1:13" ht="15" customHeight="1">
      <c r="A39" s="274" t="s">
        <v>3250</v>
      </c>
      <c r="B39" s="278">
        <f t="shared" si="7"/>
        <v>7</v>
      </c>
      <c r="C39" s="278">
        <f t="shared" si="7"/>
        <v>0</v>
      </c>
      <c r="D39" s="278">
        <f t="shared" si="7"/>
        <v>0</v>
      </c>
      <c r="E39" s="271">
        <f t="shared" si="7"/>
        <v>7</v>
      </c>
      <c r="F39" s="272"/>
      <c r="G39" s="237"/>
      <c r="H39" s="237"/>
      <c r="I39" s="237"/>
      <c r="J39" s="237"/>
      <c r="K39" s="272"/>
      <c r="L39" s="272"/>
      <c r="M39" s="272"/>
    </row>
    <row r="40" spans="1:13" ht="15" customHeight="1">
      <c r="A40" s="274" t="s">
        <v>3251</v>
      </c>
      <c r="B40" s="278">
        <f t="shared" si="7"/>
        <v>9</v>
      </c>
      <c r="C40" s="278">
        <f t="shared" si="7"/>
        <v>0</v>
      </c>
      <c r="D40" s="278">
        <f t="shared" si="7"/>
        <v>0</v>
      </c>
      <c r="E40" s="271">
        <f t="shared" si="7"/>
        <v>9</v>
      </c>
      <c r="F40" s="272"/>
      <c r="G40" s="237"/>
      <c r="H40" s="237"/>
      <c r="I40" s="237"/>
      <c r="J40" s="237"/>
      <c r="K40" s="272"/>
      <c r="L40" s="272"/>
      <c r="M40" s="272"/>
    </row>
    <row r="41" spans="1:13" ht="15" customHeight="1">
      <c r="A41" s="274" t="s">
        <v>3252</v>
      </c>
      <c r="B41" s="278">
        <f t="shared" si="7"/>
        <v>7</v>
      </c>
      <c r="C41" s="278">
        <f t="shared" si="7"/>
        <v>0</v>
      </c>
      <c r="D41" s="278">
        <f t="shared" si="7"/>
        <v>0</v>
      </c>
      <c r="E41" s="271">
        <f t="shared" si="7"/>
        <v>7</v>
      </c>
      <c r="F41" s="272"/>
      <c r="G41" s="237"/>
      <c r="H41" s="237"/>
      <c r="I41" s="237"/>
      <c r="J41" s="237"/>
      <c r="K41" s="272"/>
      <c r="L41" s="272"/>
      <c r="M41" s="272"/>
    </row>
    <row r="42" spans="1:13" ht="15" customHeight="1">
      <c r="A42" s="274" t="s">
        <v>3253</v>
      </c>
      <c r="B42" s="278">
        <f t="shared" si="7"/>
        <v>9</v>
      </c>
      <c r="C42" s="278">
        <f t="shared" si="7"/>
        <v>0</v>
      </c>
      <c r="D42" s="278">
        <f t="shared" si="7"/>
        <v>0</v>
      </c>
      <c r="E42" s="271">
        <f t="shared" si="7"/>
        <v>9</v>
      </c>
      <c r="F42" s="272"/>
      <c r="G42" s="237"/>
      <c r="H42" s="237"/>
      <c r="I42" s="237"/>
      <c r="J42" s="237"/>
      <c r="K42" s="272"/>
      <c r="L42" s="272"/>
      <c r="M42" s="272"/>
    </row>
    <row r="43" spans="1:13" ht="15" customHeight="1">
      <c r="A43" s="274" t="s">
        <v>3254</v>
      </c>
      <c r="B43" s="278">
        <f t="shared" si="7"/>
        <v>9</v>
      </c>
      <c r="C43" s="278">
        <f t="shared" si="7"/>
        <v>0</v>
      </c>
      <c r="D43" s="278">
        <f t="shared" si="7"/>
        <v>0</v>
      </c>
      <c r="E43" s="271">
        <f t="shared" si="7"/>
        <v>9</v>
      </c>
      <c r="F43" s="272"/>
      <c r="G43" s="237"/>
      <c r="H43" s="237"/>
      <c r="I43" s="237"/>
      <c r="J43" s="237"/>
      <c r="K43" s="272"/>
      <c r="L43" s="272"/>
      <c r="M43" s="272"/>
    </row>
    <row r="44" spans="1:13" ht="15" customHeight="1">
      <c r="A44" s="274" t="s">
        <v>3255</v>
      </c>
      <c r="B44" s="278">
        <f t="shared" si="7"/>
        <v>15</v>
      </c>
      <c r="C44" s="278">
        <f t="shared" si="7"/>
        <v>0</v>
      </c>
      <c r="D44" s="278">
        <f t="shared" si="7"/>
        <v>0</v>
      </c>
      <c r="E44" s="271">
        <f t="shared" si="7"/>
        <v>15</v>
      </c>
      <c r="F44" s="272"/>
      <c r="G44" s="272"/>
      <c r="H44" s="272"/>
      <c r="I44" s="272"/>
      <c r="J44" s="272"/>
      <c r="K44" s="272"/>
      <c r="L44" s="272"/>
      <c r="M44" s="272"/>
    </row>
    <row r="45" spans="1:13" ht="15" customHeight="1">
      <c r="A45" s="274" t="s">
        <v>3256</v>
      </c>
      <c r="B45" s="278">
        <f t="shared" si="7"/>
        <v>6</v>
      </c>
      <c r="C45" s="278">
        <f t="shared" si="7"/>
        <v>0</v>
      </c>
      <c r="D45" s="278">
        <f t="shared" si="7"/>
        <v>0</v>
      </c>
      <c r="E45" s="271">
        <f t="shared" si="7"/>
        <v>6</v>
      </c>
      <c r="F45" s="272"/>
      <c r="G45" s="272"/>
      <c r="H45" s="272"/>
      <c r="I45" s="272"/>
      <c r="J45" s="272"/>
      <c r="K45" s="272"/>
      <c r="L45" s="272"/>
      <c r="M45" s="272"/>
    </row>
    <row r="46" spans="1:13" ht="15" customHeight="1">
      <c r="A46" s="274" t="s">
        <v>3509</v>
      </c>
      <c r="B46" s="278">
        <f t="shared" si="7"/>
        <v>1</v>
      </c>
      <c r="C46" s="278">
        <f t="shared" si="7"/>
        <v>0</v>
      </c>
      <c r="D46" s="278">
        <f t="shared" si="7"/>
        <v>0</v>
      </c>
      <c r="E46" s="271">
        <f t="shared" si="7"/>
        <v>1</v>
      </c>
      <c r="F46" s="272"/>
      <c r="G46" s="272"/>
      <c r="H46" s="272"/>
      <c r="I46" s="272"/>
      <c r="J46" s="272"/>
      <c r="K46" s="272"/>
      <c r="L46" s="272"/>
      <c r="M46" s="272"/>
    </row>
    <row r="47" spans="1:13">
      <c r="E47" s="280"/>
    </row>
    <row r="48" spans="1:13">
      <c r="A48" s="253"/>
      <c r="B48" s="253"/>
      <c r="C48" s="253"/>
      <c r="D48" s="253"/>
      <c r="E48" s="280"/>
    </row>
    <row r="49" spans="5:5">
      <c r="E49" s="280"/>
    </row>
    <row r="50" spans="5:5">
      <c r="E50" s="280"/>
    </row>
    <row r="51" spans="5:5">
      <c r="E51" s="280"/>
    </row>
    <row r="52" spans="5:5">
      <c r="E52" s="280"/>
    </row>
    <row r="53" spans="5:5">
      <c r="E53" s="280"/>
    </row>
    <row r="54" spans="5:5">
      <c r="E54" s="280"/>
    </row>
    <row r="55" spans="5:5">
      <c r="E55" s="280"/>
    </row>
    <row r="56" spans="5:5">
      <c r="E56" s="280"/>
    </row>
    <row r="57" spans="5:5">
      <c r="E57" s="280"/>
    </row>
    <row r="58" spans="5:5">
      <c r="E58" s="280"/>
    </row>
    <row r="59" spans="5:5">
      <c r="E59" s="280"/>
    </row>
    <row r="60" spans="5:5">
      <c r="E60" s="280"/>
    </row>
    <row r="61" spans="5:5">
      <c r="E61" s="280"/>
    </row>
    <row r="62" spans="5:5">
      <c r="E62" s="280"/>
    </row>
    <row r="63" spans="5:5">
      <c r="E63" s="280"/>
    </row>
    <row r="64" spans="5:5">
      <c r="E64" s="280"/>
    </row>
    <row r="65" spans="5:5">
      <c r="E65" s="280"/>
    </row>
    <row r="66" spans="5:5">
      <c r="E66" s="280"/>
    </row>
    <row r="67" spans="5:5">
      <c r="E67" s="280"/>
    </row>
    <row r="68" spans="5:5">
      <c r="E68" s="280"/>
    </row>
    <row r="69" spans="5:5">
      <c r="E69" s="280"/>
    </row>
    <row r="70" spans="5:5">
      <c r="E70" s="280"/>
    </row>
    <row r="71" spans="5:5">
      <c r="E71" s="280"/>
    </row>
    <row r="72" spans="5:5">
      <c r="E72" s="280"/>
    </row>
    <row r="73" spans="5:5">
      <c r="E73" s="280"/>
    </row>
    <row r="74" spans="5:5">
      <c r="E74" s="280"/>
    </row>
    <row r="75" spans="5:5">
      <c r="E75" s="280"/>
    </row>
    <row r="76" spans="5:5">
      <c r="E76" s="280"/>
    </row>
    <row r="77" spans="5:5">
      <c r="E77" s="280"/>
    </row>
    <row r="78" spans="5:5">
      <c r="E78" s="280"/>
    </row>
    <row r="79" spans="5:5">
      <c r="E79" s="280"/>
    </row>
    <row r="80" spans="5:5">
      <c r="E80" s="280"/>
    </row>
    <row r="81" spans="5:5">
      <c r="E81" s="280"/>
    </row>
    <row r="82" spans="5:5">
      <c r="E82" s="280"/>
    </row>
    <row r="83" spans="5:5">
      <c r="E83" s="280"/>
    </row>
    <row r="84" spans="5:5">
      <c r="E84" s="280"/>
    </row>
    <row r="85" spans="5:5">
      <c r="E85" s="280"/>
    </row>
    <row r="86" spans="5:5">
      <c r="E86" s="281"/>
    </row>
    <row r="87" spans="5:5">
      <c r="E87" s="282"/>
    </row>
    <row r="89" spans="5:5">
      <c r="E89" s="283"/>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topLeftCell="A19" zoomScaleNormal="100" workbookViewId="0">
      <selection activeCell="B11" sqref="B11:D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33" t="s">
        <v>33</v>
      </c>
      <c r="B1" s="346"/>
      <c r="C1" s="346"/>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3" t="s">
        <v>3635</v>
      </c>
      <c r="B6" s="9"/>
      <c r="C6" s="9"/>
    </row>
    <row r="7" spans="1:9" s="78" customFormat="1" ht="21.75" customHeight="1">
      <c r="A7" s="51"/>
      <c r="B7" s="359"/>
      <c r="C7" s="359"/>
      <c r="D7" s="359"/>
      <c r="E7" s="109"/>
    </row>
    <row r="8" spans="1:9" s="78" customFormat="1" ht="21.75" customHeight="1">
      <c r="A8" s="52"/>
      <c r="B8" s="45" t="s">
        <v>35</v>
      </c>
      <c r="C8" s="45" t="s">
        <v>36</v>
      </c>
      <c r="D8" s="45" t="s">
        <v>37</v>
      </c>
      <c r="E8" s="45" t="s">
        <v>38</v>
      </c>
    </row>
    <row r="9" spans="1:9" s="8" customFormat="1" ht="26.25" customHeight="1">
      <c r="A9" s="54" t="s">
        <v>38</v>
      </c>
      <c r="B9" s="138">
        <f>SUM(B11:B26)</f>
        <v>1371</v>
      </c>
      <c r="C9" s="138">
        <f>SUM(C11:C26)</f>
        <v>11</v>
      </c>
      <c r="D9" s="138">
        <f>SUM(D11:D26)</f>
        <v>2</v>
      </c>
      <c r="E9" s="138">
        <f>SUM(B9:D9)</f>
        <v>1384</v>
      </c>
      <c r="F9" s="10"/>
    </row>
    <row r="10" spans="1:9" s="8" customFormat="1" ht="9" customHeight="1">
      <c r="A10" s="53"/>
      <c r="B10" s="138"/>
      <c r="C10" s="138"/>
      <c r="D10" s="138"/>
      <c r="E10" s="138"/>
      <c r="F10" s="10"/>
    </row>
    <row r="11" spans="1:9" s="8" customFormat="1" ht="14.4" customHeight="1">
      <c r="A11" s="201" t="s">
        <v>1625</v>
      </c>
      <c r="B11" s="287">
        <v>8</v>
      </c>
      <c r="C11" s="287">
        <v>0</v>
      </c>
      <c r="D11" s="288">
        <v>1</v>
      </c>
      <c r="E11" s="215">
        <f t="shared" ref="E11:E26" si="0">SUM(B11:D11)</f>
        <v>9</v>
      </c>
      <c r="F11" s="214"/>
      <c r="G11" s="214"/>
      <c r="H11" s="214"/>
      <c r="I11" s="214"/>
    </row>
    <row r="12" spans="1:9" s="8" customFormat="1" ht="14.4" customHeight="1">
      <c r="A12" s="201" t="s">
        <v>1626</v>
      </c>
      <c r="B12" s="287">
        <v>53</v>
      </c>
      <c r="C12" s="287">
        <v>0</v>
      </c>
      <c r="D12" s="288">
        <v>0</v>
      </c>
      <c r="E12" s="215">
        <f t="shared" si="0"/>
        <v>53</v>
      </c>
      <c r="F12" s="214"/>
      <c r="G12" s="214"/>
      <c r="H12" s="214"/>
      <c r="I12" s="214"/>
    </row>
    <row r="13" spans="1:9" s="8" customFormat="1" ht="14.4" customHeight="1">
      <c r="A13" s="201" t="s">
        <v>1627</v>
      </c>
      <c r="B13" s="287">
        <v>4</v>
      </c>
      <c r="C13" s="287">
        <v>1</v>
      </c>
      <c r="D13" s="288">
        <v>0</v>
      </c>
      <c r="E13" s="215">
        <f t="shared" si="0"/>
        <v>5</v>
      </c>
      <c r="F13" s="214"/>
      <c r="G13" s="214"/>
      <c r="H13" s="214"/>
      <c r="I13" s="214"/>
    </row>
    <row r="14" spans="1:9" s="8" customFormat="1" ht="14.4" customHeight="1">
      <c r="A14" s="201" t="s">
        <v>1628</v>
      </c>
      <c r="B14" s="287">
        <v>66</v>
      </c>
      <c r="C14" s="287">
        <v>0</v>
      </c>
      <c r="D14" s="288">
        <v>0</v>
      </c>
      <c r="E14" s="215">
        <f t="shared" si="0"/>
        <v>66</v>
      </c>
      <c r="F14" s="214"/>
      <c r="G14" s="214"/>
      <c r="H14" s="214"/>
      <c r="I14" s="214"/>
    </row>
    <row r="15" spans="1:9" s="8" customFormat="1" ht="14.4" customHeight="1">
      <c r="A15" s="201" t="s">
        <v>1629</v>
      </c>
      <c r="B15" s="287">
        <v>12</v>
      </c>
      <c r="C15" s="287">
        <v>0</v>
      </c>
      <c r="D15" s="288">
        <v>0</v>
      </c>
      <c r="E15" s="215">
        <f t="shared" si="0"/>
        <v>12</v>
      </c>
      <c r="F15" s="214"/>
      <c r="G15" s="214"/>
      <c r="H15" s="214"/>
      <c r="I15" s="214"/>
    </row>
    <row r="16" spans="1:9" s="8" customFormat="1" ht="14.4" customHeight="1">
      <c r="A16" s="201" t="s">
        <v>1630</v>
      </c>
      <c r="B16" s="287">
        <v>11</v>
      </c>
      <c r="C16" s="287">
        <v>0</v>
      </c>
      <c r="D16" s="288">
        <v>0</v>
      </c>
      <c r="E16" s="215">
        <f t="shared" si="0"/>
        <v>11</v>
      </c>
      <c r="F16" s="214"/>
      <c r="G16" s="214"/>
      <c r="H16" s="214"/>
      <c r="I16" s="214"/>
    </row>
    <row r="17" spans="1:9" s="8" customFormat="1" ht="14.4" customHeight="1">
      <c r="A17" s="201" t="s">
        <v>1631</v>
      </c>
      <c r="B17" s="287">
        <v>89</v>
      </c>
      <c r="C17" s="287">
        <v>0</v>
      </c>
      <c r="D17" s="288">
        <v>0</v>
      </c>
      <c r="E17" s="215">
        <f t="shared" si="0"/>
        <v>89</v>
      </c>
      <c r="F17" s="214"/>
      <c r="G17" s="214"/>
      <c r="H17" s="214"/>
      <c r="I17" s="214"/>
    </row>
    <row r="18" spans="1:9" s="8" customFormat="1" ht="14.4" customHeight="1">
      <c r="A18" s="201" t="s">
        <v>1632</v>
      </c>
      <c r="B18" s="287">
        <v>121</v>
      </c>
      <c r="C18" s="287">
        <v>0</v>
      </c>
      <c r="D18" s="288">
        <v>0</v>
      </c>
      <c r="E18" s="215">
        <f t="shared" si="0"/>
        <v>121</v>
      </c>
      <c r="F18" s="214"/>
      <c r="G18" s="214"/>
      <c r="H18" s="214"/>
      <c r="I18" s="214"/>
    </row>
    <row r="19" spans="1:9" s="8" customFormat="1" ht="14.4" customHeight="1">
      <c r="A19" s="201" t="s">
        <v>1633</v>
      </c>
      <c r="B19" s="287">
        <v>13</v>
      </c>
      <c r="C19" s="287">
        <v>0</v>
      </c>
      <c r="D19" s="288">
        <v>0</v>
      </c>
      <c r="E19" s="215">
        <f t="shared" si="0"/>
        <v>13</v>
      </c>
      <c r="F19" s="214"/>
      <c r="G19" s="214"/>
      <c r="H19" s="214"/>
      <c r="I19" s="214"/>
    </row>
    <row r="20" spans="1:9" s="8" customFormat="1" ht="14.4" customHeight="1">
      <c r="A20" s="201" t="s">
        <v>1634</v>
      </c>
      <c r="B20" s="287">
        <v>43</v>
      </c>
      <c r="C20" s="287">
        <v>1</v>
      </c>
      <c r="D20" s="288">
        <v>0</v>
      </c>
      <c r="E20" s="215">
        <f t="shared" si="0"/>
        <v>44</v>
      </c>
      <c r="F20" s="214"/>
      <c r="G20" s="214"/>
      <c r="H20" s="214"/>
      <c r="I20" s="214"/>
    </row>
    <row r="21" spans="1:9" s="8" customFormat="1" ht="14.4" customHeight="1">
      <c r="A21" s="201" t="s">
        <v>1635</v>
      </c>
      <c r="B21" s="287">
        <v>145</v>
      </c>
      <c r="C21" s="287">
        <v>3</v>
      </c>
      <c r="D21" s="288">
        <v>0</v>
      </c>
      <c r="E21" s="215">
        <f t="shared" si="0"/>
        <v>148</v>
      </c>
      <c r="F21" s="214"/>
      <c r="G21" s="214"/>
      <c r="H21" s="214"/>
      <c r="I21" s="214"/>
    </row>
    <row r="22" spans="1:9" s="8" customFormat="1" ht="14.4" customHeight="1">
      <c r="A22" s="201" t="s">
        <v>1636</v>
      </c>
      <c r="B22" s="287">
        <v>287</v>
      </c>
      <c r="C22" s="287">
        <v>3</v>
      </c>
      <c r="D22" s="288">
        <v>0</v>
      </c>
      <c r="E22" s="215">
        <f t="shared" si="0"/>
        <v>290</v>
      </c>
      <c r="F22" s="214"/>
      <c r="G22" s="214"/>
      <c r="H22" s="214"/>
      <c r="I22" s="214"/>
    </row>
    <row r="23" spans="1:9" s="8" customFormat="1" ht="14.4" customHeight="1">
      <c r="A23" s="201" t="s">
        <v>1637</v>
      </c>
      <c r="B23" s="287">
        <v>116</v>
      </c>
      <c r="C23" s="287">
        <v>1</v>
      </c>
      <c r="D23" s="288">
        <v>0</v>
      </c>
      <c r="E23" s="215">
        <f t="shared" si="0"/>
        <v>117</v>
      </c>
      <c r="F23" s="214"/>
      <c r="G23" s="214"/>
      <c r="H23" s="214"/>
      <c r="I23" s="214"/>
    </row>
    <row r="24" spans="1:9" s="8" customFormat="1" ht="14.4" customHeight="1">
      <c r="A24" s="201" t="s">
        <v>1638</v>
      </c>
      <c r="B24" s="287">
        <v>91</v>
      </c>
      <c r="C24" s="287">
        <v>1</v>
      </c>
      <c r="D24" s="288">
        <v>0</v>
      </c>
      <c r="E24" s="215">
        <f t="shared" si="0"/>
        <v>92</v>
      </c>
      <c r="F24" s="214"/>
      <c r="G24" s="214"/>
      <c r="H24" s="214"/>
      <c r="I24" s="214"/>
    </row>
    <row r="25" spans="1:9" s="8" customFormat="1" ht="14.4" customHeight="1">
      <c r="A25" s="201" t="s">
        <v>1639</v>
      </c>
      <c r="B25" s="287">
        <v>87</v>
      </c>
      <c r="C25" s="287">
        <v>0</v>
      </c>
      <c r="D25" s="288">
        <v>1</v>
      </c>
      <c r="E25" s="215">
        <f t="shared" si="0"/>
        <v>88</v>
      </c>
      <c r="F25" s="214"/>
      <c r="G25" s="214"/>
      <c r="H25" s="214"/>
      <c r="I25" s="214"/>
    </row>
    <row r="26" spans="1:9" s="8" customFormat="1" ht="30" customHeight="1">
      <c r="A26" s="284" t="s">
        <v>1640</v>
      </c>
      <c r="B26" s="287">
        <v>225</v>
      </c>
      <c r="C26" s="287">
        <v>1</v>
      </c>
      <c r="D26" s="285">
        <v>0</v>
      </c>
      <c r="E26" s="286">
        <f t="shared" si="0"/>
        <v>226</v>
      </c>
      <c r="F26" s="214"/>
      <c r="G26" s="214"/>
      <c r="H26" s="214"/>
      <c r="I26" s="214"/>
    </row>
    <row r="27" spans="1:9" ht="9" customHeight="1">
      <c r="A27" s="64"/>
    </row>
    <row r="28" spans="1:9" ht="12.75" customHeight="1">
      <c r="A28" s="358"/>
      <c r="B28" s="358"/>
      <c r="C28" s="358"/>
      <c r="D28" s="358"/>
      <c r="E28" s="358"/>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2021-08-05T09:25:41Z</dcterms:modified>
</cp:coreProperties>
</file>