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2"/>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6" l="1"/>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57"/>
  <c r="I20" i="57"/>
  <c r="I21" i="57"/>
  <c r="I22" i="57"/>
  <c r="I23" i="57"/>
  <c r="I24" i="57"/>
  <c r="I25" i="57"/>
  <c r="I26" i="57"/>
  <c r="I27" i="57"/>
  <c r="I28" i="57"/>
  <c r="I29" i="57"/>
  <c r="I30" i="57"/>
  <c r="I31" i="57"/>
  <c r="I32" i="57"/>
  <c r="I33" i="57"/>
  <c r="I34" i="57"/>
  <c r="I35" i="57"/>
  <c r="I36" i="57"/>
  <c r="I37" i="57"/>
  <c r="I38" i="57"/>
  <c r="I18" i="57"/>
  <c r="I13" i="57"/>
  <c r="I14" i="57"/>
  <c r="I15" i="57"/>
  <c r="I12" i="57"/>
  <c r="I9" i="57"/>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G9" i="57"/>
  <c r="D37" i="57" l="1"/>
  <c r="D32" i="57"/>
  <c r="D30" i="57"/>
  <c r="D25" i="57"/>
  <c r="E20" i="48"/>
  <c r="E19" i="48"/>
  <c r="E18" i="48"/>
  <c r="E37" i="48"/>
  <c r="E36" i="48"/>
  <c r="E35" i="48"/>
  <c r="E34" i="48"/>
  <c r="E33" i="48"/>
  <c r="E32" i="48"/>
  <c r="E31" i="48"/>
  <c r="E30" i="48"/>
  <c r="E26" i="48"/>
  <c r="E25" i="48"/>
  <c r="E24" i="48"/>
  <c r="E23" i="48"/>
  <c r="D37" i="48"/>
  <c r="D36" i="48"/>
  <c r="D35" i="48"/>
  <c r="D34" i="48"/>
  <c r="D33" i="48"/>
  <c r="D32" i="48"/>
  <c r="D31" i="48"/>
  <c r="D30" i="48"/>
  <c r="D26" i="48"/>
  <c r="D25" i="48"/>
  <c r="D24" i="48"/>
  <c r="D23" i="48"/>
  <c r="D22" i="48"/>
  <c r="D20" i="48"/>
  <c r="D19" i="48"/>
  <c r="D18" i="48"/>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D12" i="31"/>
  <c r="E12" i="31"/>
  <c r="F12" i="31"/>
  <c r="D13" i="31"/>
  <c r="E13" i="31"/>
  <c r="F13" i="31"/>
  <c r="D14" i="31"/>
  <c r="E14" i="31"/>
  <c r="F14" i="31"/>
  <c r="D15" i="31"/>
  <c r="E15" i="31"/>
  <c r="F15" i="31"/>
  <c r="C15" i="31"/>
  <c r="C14" i="31"/>
  <c r="C13" i="31"/>
  <c r="F42" i="31"/>
  <c r="F43" i="31"/>
  <c r="F44" i="31"/>
  <c r="F45" i="31"/>
  <c r="F46" i="31"/>
  <c r="D12" i="54"/>
  <c r="E12" i="54"/>
  <c r="F12" i="54"/>
  <c r="D13" i="54"/>
  <c r="E13" i="54"/>
  <c r="F13" i="54"/>
  <c r="D14" i="54"/>
  <c r="E14" i="54"/>
  <c r="F14" i="54"/>
  <c r="D15" i="54"/>
  <c r="E15" i="54"/>
  <c r="F15" i="54"/>
  <c r="C15" i="54"/>
  <c r="C14" i="54"/>
  <c r="C13" i="54"/>
  <c r="F28" i="54"/>
  <c r="F29" i="54"/>
  <c r="F30" i="54"/>
  <c r="F31" i="54"/>
  <c r="F32" i="54"/>
  <c r="F33" i="54"/>
  <c r="F34" i="54"/>
  <c r="F35" i="54"/>
  <c r="F36" i="54"/>
  <c r="F15" i="55"/>
  <c r="E15" i="55"/>
  <c r="D15" i="55"/>
  <c r="C15" i="55"/>
  <c r="F14" i="55"/>
  <c r="E14" i="55"/>
  <c r="D14" i="55"/>
  <c r="C14" i="55"/>
  <c r="F13" i="55"/>
  <c r="E13" i="55"/>
  <c r="D13" i="55"/>
  <c r="C13" i="55"/>
  <c r="F12" i="55"/>
  <c r="E12" i="55"/>
  <c r="D12" i="55"/>
  <c r="C12" i="55"/>
  <c r="D12" i="3"/>
  <c r="E12" i="3"/>
  <c r="F12" i="3"/>
  <c r="D13" i="3"/>
  <c r="E13" i="3"/>
  <c r="F13" i="3"/>
  <c r="D14" i="3"/>
  <c r="E14" i="3"/>
  <c r="F14" i="3"/>
  <c r="D15" i="3"/>
  <c r="E15" i="3"/>
  <c r="F15" i="3"/>
  <c r="C15" i="3"/>
  <c r="C14" i="3"/>
  <c r="C13" i="3"/>
  <c r="C12" i="3"/>
  <c r="F61" i="3"/>
  <c r="F62" i="3"/>
  <c r="F63" i="3"/>
  <c r="F64" i="3"/>
  <c r="F65" i="3"/>
  <c r="E37" i="56" l="1"/>
  <c r="E36" i="56"/>
  <c r="E35" i="56"/>
  <c r="E34" i="56"/>
  <c r="E33" i="56"/>
  <c r="E32" i="56"/>
  <c r="E31" i="56"/>
  <c r="E30" i="56"/>
  <c r="E29" i="56"/>
  <c r="E28" i="56"/>
  <c r="E27" i="56"/>
  <c r="E26" i="56"/>
  <c r="E25" i="56"/>
  <c r="E24" i="56"/>
  <c r="E23" i="56"/>
  <c r="E22" i="56"/>
  <c r="E20" i="56"/>
  <c r="E19" i="56"/>
  <c r="E18" i="56"/>
  <c r="J38" i="57"/>
  <c r="J37" i="57"/>
  <c r="J36" i="57"/>
  <c r="J35" i="57"/>
  <c r="J34" i="57"/>
  <c r="J33" i="57"/>
  <c r="J32" i="57"/>
  <c r="J31" i="57"/>
  <c r="J30" i="57"/>
  <c r="J29" i="57"/>
  <c r="J28" i="57"/>
  <c r="J27" i="57"/>
  <c r="J26" i="57"/>
  <c r="J25" i="57"/>
  <c r="J24" i="57"/>
  <c r="J23" i="57"/>
  <c r="J22" i="57"/>
  <c r="J21" i="57"/>
  <c r="J20" i="57"/>
  <c r="G15" i="57"/>
  <c r="G14" i="57"/>
  <c r="G13" i="57"/>
  <c r="G12" i="57"/>
  <c r="E36" i="57"/>
  <c r="E35" i="57"/>
  <c r="E34" i="57"/>
  <c r="E33" i="57"/>
  <c r="E32" i="57"/>
  <c r="E31" i="57"/>
  <c r="E30" i="57"/>
  <c r="E27" i="57"/>
  <c r="E26" i="57"/>
  <c r="E25" i="57"/>
  <c r="E24" i="57"/>
  <c r="E23" i="57"/>
  <c r="E22" i="57"/>
  <c r="E20" i="57"/>
  <c r="E37" i="57" l="1"/>
  <c r="E29" i="57"/>
  <c r="E28" i="57"/>
  <c r="E19" i="57"/>
  <c r="J19" i="57" s="1"/>
  <c r="E18" i="57"/>
  <c r="J18" i="57" s="1"/>
  <c r="E14" i="57"/>
  <c r="J14" i="57" s="1"/>
  <c r="E13" i="57"/>
  <c r="J13" i="57" s="1"/>
  <c r="D13" i="57"/>
  <c r="E12" i="57"/>
  <c r="J12" i="57" s="1"/>
  <c r="E15" i="56"/>
  <c r="E13" i="56"/>
  <c r="C12" i="31"/>
  <c r="E15" i="57"/>
  <c r="J15" i="57" s="1"/>
  <c r="C12" i="54"/>
  <c r="E12" i="56"/>
  <c r="E14" i="56"/>
  <c r="E31" i="12" l="1"/>
  <c r="E32" i="12"/>
  <c r="E33" i="12"/>
  <c r="E34" i="12"/>
  <c r="E20" i="32"/>
  <c r="E46" i="32" s="1"/>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0" i="55"/>
  <c r="F51" i="55"/>
  <c r="F52" i="55"/>
  <c r="F53" i="55"/>
  <c r="F54" i="55"/>
  <c r="F55" i="55"/>
  <c r="F56" i="55"/>
  <c r="F57" i="55"/>
  <c r="F58" i="55"/>
  <c r="F59" i="55"/>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48" i="55" l="1"/>
  <c r="F49" i="55"/>
  <c r="B9" i="33" l="1"/>
  <c r="E10" i="33"/>
  <c r="F46" i="55"/>
  <c r="F47" i="55"/>
  <c r="F18" i="55" l="1"/>
  <c r="C9" i="9"/>
  <c r="D9" i="9"/>
  <c r="B9" i="9"/>
  <c r="E17" i="28"/>
  <c r="F45" i="55"/>
  <c r="D12" i="56" l="1"/>
  <c r="E23" i="32"/>
  <c r="B35" i="32"/>
  <c r="C9" i="32"/>
  <c r="D9" i="32"/>
  <c r="B9" i="32"/>
  <c r="E10" i="32"/>
  <c r="E36" i="32" s="1"/>
  <c r="G15" i="56" l="1"/>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E35" i="32" s="1"/>
  <c r="E11" i="32"/>
  <c r="E12" i="32"/>
  <c r="E13" i="32"/>
  <c r="E14" i="32"/>
  <c r="E40" i="32" s="1"/>
  <c r="E15" i="32"/>
  <c r="E16" i="32"/>
  <c r="E42" i="32" s="1"/>
  <c r="E17" i="32"/>
  <c r="E18" i="32"/>
  <c r="E19" i="32"/>
  <c r="C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D9" i="54"/>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39" i="6" s="1"/>
  <c r="E26" i="6"/>
  <c r="E40" i="6" s="1"/>
  <c r="E27" i="6"/>
  <c r="E41" i="6" s="1"/>
  <c r="E28" i="6"/>
  <c r="E42" i="6" s="1"/>
  <c r="E29" i="6"/>
  <c r="E30" i="6"/>
  <c r="E31" i="6"/>
  <c r="E45" i="6" s="1"/>
  <c r="E32" i="6"/>
  <c r="E46" i="6" s="1"/>
  <c r="E33" i="6"/>
  <c r="E47" i="6" s="1"/>
  <c r="E34" i="6"/>
  <c r="E48" i="6" s="1"/>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9" i="48" s="1"/>
  <c r="G13" i="48"/>
  <c r="G14" i="48"/>
  <c r="G15" i="48"/>
  <c r="E9" i="54"/>
  <c r="E9" i="57" s="1"/>
  <c r="J9" i="57" s="1"/>
  <c r="D9" i="55"/>
  <c r="E9" i="55"/>
  <c r="E9" i="56" s="1"/>
  <c r="E74" i="47"/>
  <c r="E75" i="47"/>
  <c r="E76" i="47"/>
  <c r="E45" i="32" l="1"/>
  <c r="E39" i="32"/>
  <c r="E44" i="32"/>
  <c r="E38" i="32"/>
  <c r="E43" i="32"/>
  <c r="E41" i="32"/>
  <c r="E44" i="6"/>
  <c r="E38" i="6"/>
  <c r="E43" i="6"/>
  <c r="D12" i="57"/>
  <c r="D15" i="56"/>
  <c r="D14" i="56"/>
  <c r="D13" i="56"/>
  <c r="D14" i="57"/>
  <c r="D15" i="57"/>
  <c r="E22" i="32"/>
  <c r="D70" i="47" s="1"/>
  <c r="E70" i="47" s="1"/>
  <c r="E37" i="32"/>
  <c r="E9" i="9"/>
  <c r="E9" i="50"/>
  <c r="E9" i="45"/>
  <c r="D60" i="47"/>
  <c r="E9" i="28"/>
  <c r="E9" i="32"/>
  <c r="D13" i="48"/>
  <c r="F28" i="47"/>
  <c r="E9" i="53"/>
  <c r="E9" i="49"/>
  <c r="E9" i="38"/>
  <c r="E29" i="47"/>
  <c r="D12" i="48"/>
  <c r="G9" i="56"/>
  <c r="E9" i="52"/>
  <c r="E9" i="46"/>
  <c r="E9" i="39"/>
  <c r="E9" i="14"/>
  <c r="E9" i="13"/>
  <c r="E9" i="37"/>
  <c r="E9" i="12"/>
  <c r="E30" i="47"/>
  <c r="F31" i="47"/>
  <c r="E9" i="36"/>
  <c r="E9" i="11"/>
  <c r="E9" i="35"/>
  <c r="E9" i="34"/>
  <c r="E9" i="33"/>
  <c r="E9" i="8"/>
  <c r="E23" i="6"/>
  <c r="D24" i="47" s="1"/>
  <c r="E24" i="47" s="1"/>
  <c r="E9" i="6"/>
  <c r="E9" i="31"/>
  <c r="D67" i="47" s="1"/>
  <c r="C9" i="54"/>
  <c r="F9" i="54" s="1"/>
  <c r="D9" i="57" s="1"/>
  <c r="F9" i="55"/>
  <c r="E9" i="3"/>
  <c r="E15" i="48"/>
  <c r="D36" i="47"/>
  <c r="D52" i="47"/>
  <c r="F52" i="47" s="1"/>
  <c r="E12" i="48"/>
  <c r="D9" i="3"/>
  <c r="D20" i="47" s="1"/>
  <c r="F20" i="47" s="1"/>
  <c r="E14" i="48"/>
  <c r="D14" i="48"/>
  <c r="C9" i="3"/>
  <c r="D19" i="47" s="1"/>
  <c r="D44" i="47"/>
  <c r="F66" i="47"/>
  <c r="E13" i="48"/>
  <c r="E37" i="6" l="1"/>
  <c r="D14" i="47"/>
  <c r="E14" i="47" s="1"/>
  <c r="D9" i="56"/>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D25" i="47"/>
  <c r="E25" i="47" s="1"/>
  <c r="F30" i="47"/>
  <c r="E9" i="48"/>
  <c r="E20" i="47"/>
  <c r="D58" i="47"/>
  <c r="E58" i="47" s="1"/>
  <c r="D39" i="47"/>
  <c r="E39" i="47" s="1"/>
  <c r="D71" i="47"/>
  <c r="F71" i="47" s="1"/>
  <c r="F24" i="47"/>
  <c r="F9" i="3"/>
  <c r="D9" i="48" s="1"/>
  <c r="D21" i="47"/>
  <c r="D37" i="47"/>
  <c r="F37" i="47" s="1"/>
  <c r="E36" i="47"/>
  <c r="F36" i="47"/>
  <c r="D51" i="47"/>
  <c r="D35" i="47"/>
  <c r="D41" i="47"/>
  <c r="D57" i="47"/>
  <c r="F60" i="47"/>
  <c r="E60" i="47"/>
  <c r="F19" i="47"/>
  <c r="E19" i="47"/>
  <c r="E44" i="47"/>
  <c r="F44" i="47"/>
  <c r="E43" i="47" l="1"/>
  <c r="F42" i="47"/>
  <c r="F14" i="47"/>
  <c r="E45" i="47"/>
  <c r="E56" i="47"/>
  <c r="F61" i="47"/>
  <c r="E59" i="47"/>
  <c r="F25" i="47"/>
  <c r="E37" i="47"/>
  <c r="E54" i="47"/>
  <c r="F55" i="47"/>
  <c r="E55" i="47"/>
  <c r="E53" i="47"/>
  <c r="F53" i="47"/>
  <c r="D50" i="47"/>
  <c r="F39" i="47"/>
  <c r="E40" i="47"/>
  <c r="E38" i="47"/>
  <c r="F58" i="47"/>
  <c r="E71" i="47"/>
  <c r="D11" i="47"/>
  <c r="F21" i="47"/>
  <c r="E21" i="47"/>
  <c r="F57" i="47"/>
  <c r="E57" i="47"/>
  <c r="F41" i="47"/>
  <c r="E41" i="47"/>
  <c r="E35" i="47"/>
  <c r="F35" i="47"/>
  <c r="F51" i="47"/>
  <c r="E51" i="47"/>
  <c r="F11" i="47" l="1"/>
  <c r="D15" i="47"/>
  <c r="F50" i="47"/>
  <c r="E50" i="47"/>
  <c r="D32" i="47"/>
  <c r="F32" i="47" s="1"/>
  <c r="E11" i="47"/>
  <c r="D46" i="47"/>
  <c r="E46" i="47" s="1"/>
  <c r="E15" i="47" l="1"/>
  <c r="F15" i="47"/>
  <c r="E32" i="47"/>
  <c r="F46" i="47"/>
  <c r="D15" i="48"/>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<sst xmlns="http://schemas.openxmlformats.org/spreadsheetml/2006/main" count="5663" uniqueCount="3628">
  <si>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</si>
  <si>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</si>
  <si>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</si>
  <si>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</si>
  <si>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</si>
  <si>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</si>
  <si>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</si>
  <si>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</si>
  <si>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</si>
  <si>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</si>
  <si>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</si>
  <si>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</si>
  <si>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</si>
  <si>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</si>
  <si>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</si>
  <si>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</si>
  <si>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</si>
  <si>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</si>
  <si>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</si>
  <si>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</si>
  <si>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</si>
  <si>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</si>
  <si>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</si>
  <si>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</si>
  <si>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</si>
  <si>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</si>
  <si>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</si>
  <si>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</si>
  <si>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</si>
  <si>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</si>
  <si>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</si>
  <si>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</si>
  <si>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</si>
  <si>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</si>
  <si>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</si>
  <si>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</si>
  <si>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</si>
  <si>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</si>
  <si>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</si>
  <si>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</si>
  <si>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</si>
  <si>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</si>
  <si>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</si>
  <si>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</si>
  <si>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</si>
  <si>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</si>
  <si>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</si>
  <si>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</si>
  <si>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</si>
  <si>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</si>
  <si>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</si>
  <si>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</si>
  <si>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</si>
  <si>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</si>
  <si>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</si>
  <si>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</si>
  <si>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</si>
  <si>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</si>
  <si>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</si>
  <si>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</si>
  <si>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</si>
  <si>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</si>
  <si>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</si>
  <si>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</si>
  <si>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</si>
  <si>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</si>
  <si>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</si>
  <si>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</si>
  <si>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</si>
  <si>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</si>
  <si>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</si>
  <si>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</si>
  <si>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</si>
  <si>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</si>
  <si>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</si>
  <si>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</si>
  <si>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</si>
  <si>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</si>
  <si>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</si>
  <si>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</si>
  <si>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</si>
  <si>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</si>
  <si>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</si>
  <si>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</si>
  <si>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</si>
  <si>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</si>
  <si>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</si>
  <si>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</si>
  <si>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</si>
  <si>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</si>
  <si>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</si>
  <si>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</si>
  <si>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</si>
  <si>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</si>
  <si>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</si>
  <si>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</si>
  <si>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</si>
  <si>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</si>
  <si>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</si>
  <si>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</si>
  <si>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</si>
  <si>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</si>
  <si>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</si>
  <si>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</si>
  <si>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</si>
  <si>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</si>
  <si>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</si>
  <si>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</si>
  <si>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</si>
  <si>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</si>
  <si>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</si>
  <si>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</si>
  <si>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</si>
  <si>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</si>
  <si>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</si>
  <si>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</si>
  <si>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</si>
  <si>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</si>
  <si>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</si>
  <si>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</si>
  <si>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</si>
  <si>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</si>
  <si>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</si>
  <si>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</si>
  <si>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</si>
  <si>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</si>
  <si>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</si>
  <si>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</si>
  <si>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</si>
  <si>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</si>
  <si>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</si>
  <si>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</si>
  <si>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</si>
  <si>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</si>
  <si>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</si>
  <si>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</si>
  <si>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</si>
  <si>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</si>
  <si>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</si>
  <si>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</si>
  <si>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</si>
  <si>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</si>
  <si>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</si>
  <si>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</si>
  <si>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</si>
  <si>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</si>
  <si>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</si>
  <si>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</si>
  <si>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</si>
  <si>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</si>
  <si>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</si>
  <si>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</si>
  <si>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</si>
  <si>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</si>
  <si>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</si>
  <si>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</si>
  <si>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</si>
  <si>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</si>
  <si>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</si>
  <si>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</si>
  <si>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</si>
  <si>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</si>
  <si>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</si>
  <si>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</si>
  <si>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</si>
  <si>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</si>
  <si>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</si>
  <si>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</si>
  <si>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</si>
  <si>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</si>
  <si>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</si>
  <si>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</si>
  <si>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</si>
  <si>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</si>
  <si>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</si>
  <si>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</si>
  <si>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</si>
  <si>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</si>
  <si>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</si>
  <si>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</si>
  <si>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</si>
  <si>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</si>
  <si>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</si>
  <si>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</si>
  <si>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</si>
  <si>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</si>
  <si>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</si>
  <si>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</si>
  <si>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</si>
  <si>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</si>
  <si>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</si>
  <si>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</si>
  <si>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</si>
  <si>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</si>
  <si>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</si>
  <si>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</si>
  <si>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</si>
  <si>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</si>
  <si>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</si>
  <si>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</si>
  <si>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</si>
  <si>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</si>
  <si>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</si>
  <si>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</si>
  <si>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</si>
  <si>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</si>
  <si>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</si>
  <si>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</si>
  <si>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</si>
  <si>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</si>
  <si>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</si>
  <si>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</si>
  <si>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</si>
  <si>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</si>
  <si>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</si>
  <si>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</si>
  <si>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</si>
  <si>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</si>
  <si>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</si>
  <si>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</si>
  <si>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</si>
  <si>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</si>
  <si>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</si>
  <si>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</si>
  <si>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</si>
  <si>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</si>
  <si>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</si>
  <si>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</si>
  <si>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</si>
  <si>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</si>
  <si>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</si>
  <si>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</si>
  <si>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</si>
  <si>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</si>
  <si>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</si>
  <si>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</si>
  <si>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</si>
  <si>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</si>
  <si>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</si>
  <si>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</si>
  <si>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</si>
  <si>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</si>
  <si>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</si>
  <si>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</si>
  <si>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</si>
  <si>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</si>
  <si>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</si>
  <si>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</si>
  <si>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</si>
  <si>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</si>
  <si>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</si>
  <si>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</si>
  <si>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</si>
  <si>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</si>
  <si>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</si>
  <si>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</si>
  <si>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</si>
  <si>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</si>
  <si>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</si>
  <si>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</si>
  <si>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</si>
  <si>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</si>
  <si>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</si>
  <si>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</si>
  <si>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</si>
  <si>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</si>
  <si>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</si>
  <si>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</si>
  <si>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</si>
  <si>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</si>
  <si>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</si>
  <si>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</si>
  <si>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</si>
  <si>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</si>
  <si>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</si>
  <si>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</si>
  <si>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</si>
  <si>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</si>
  <si>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</si>
  <si>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</si>
  <si>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</si>
  <si>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</si>
  <si>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</si>
  <si>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</si>
  <si>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</si>
  <si>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</si>
  <si>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</si>
  <si>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</si>
  <si>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</si>
  <si>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</si>
  <si>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</si>
  <si>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</si>
  <si>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</si>
  <si>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</si>
  <si>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</si>
  <si>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</si>
  <si>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</si>
  <si>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</si>
  <si>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</si>
  <si>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</si>
  <si>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</si>
  <si>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</si>
  <si>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</si>
  <si>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</si>
  <si>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</si>
  <si>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</si>
  <si>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</si>
  <si>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</si>
  <si>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</si>
  <si>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</si>
  <si>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</si>
  <si>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</si>
  <si>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</si>
  <si>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</si>
  <si>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</si>
  <si>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</si>
  <si>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</si>
  <si>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</si>
  <si>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</si>
  <si>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</si>
  <si>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</si>
  <si>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</si>
  <si>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</si>
  <si>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</si>
  <si>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</si>
  <si>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</si>
  <si>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</si>
  <si>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</si>
  <si>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</si>
  <si>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</si>
  <si>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</si>
  <si>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</si>
  <si>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</si>
  <si>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</si>
  <si>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</si>
  <si>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</si>
  <si>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</si>
  <si>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</si>
  <si>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</si>
  <si>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</si>
  <si>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</si>
  <si>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</si>
  <si>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</si>
  <si>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</si>
  <si>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</si>
  <si>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</si>
  <si>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</si>
  <si>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</si>
  <si>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</si>
  <si>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</si>
  <si>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</si>
  <si>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</si>
  <si>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</si>
  <si>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</si>
  <si>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</si>
  <si>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</si>
  <si>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</si>
  <si>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</si>
  <si>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</si>
  <si>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</si>
  <si>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</si>
  <si>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</si>
  <si>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</si>
  <si>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</si>
  <si>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</si>
  <si>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</si>
  <si>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</si>
  <si>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</si>
  <si>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</si>
  <si>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</si>
  <si>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</si>
  <si>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</si>
  <si>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</si>
  <si>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</si>
  <si>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</si>
  <si>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</si>
  <si>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</si>
  <si>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</si>
  <si>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</si>
  <si>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</si>
  <si>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</si>
  <si>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</si>
  <si>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</si>
  <si>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</si>
  <si>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</si>
  <si>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</si>
  <si>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</si>
  <si>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</si>
  <si>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</si>
  <si>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</si>
  <si>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</si>
  <si>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</si>
  <si>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</si>
  <si>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</si>
  <si>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</si>
  <si>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</si>
  <si>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</si>
  <si>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</si>
  <si>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</si>
  <si>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</si>
  <si>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</si>
  <si>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</si>
  <si>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</si>
  <si>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</si>
  <si>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</si>
  <si>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</si>
  <si>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</si>
  <si>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</si>
  <si>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</si>
  <si>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</si>
  <si>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</si>
  <si>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</si>
  <si>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</si>
  <si>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</si>
  <si>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</si>
  <si>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</si>
  <si>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</si>
  <si>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</si>
  <si>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</si>
  <si>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</si>
  <si>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</si>
  <si>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</si>
  <si>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</si>
  <si>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</si>
  <si>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</si>
  <si>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</si>
  <si>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</si>
  <si>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</si>
  <si>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</si>
  <si>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</si>
  <si>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</si>
  <si>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</si>
  <si>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</si>
  <si>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</si>
  <si>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</si>
  <si>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</si>
  <si>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</si>
  <si>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</si>
  <si>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</si>
  <si>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</si>
  <si>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</si>
  <si>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</si>
  <si>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</si>
  <si>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</si>
  <si>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</si>
  <si>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</si>
  <si>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</si>
  <si>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</si>
  <si>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</si>
  <si>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</si>
  <si>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</si>
  <si>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</si>
  <si>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</si>
  <si>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</si>
  <si>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</si>
  <si>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</si>
  <si>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</si>
  <si>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</si>
  <si>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</si>
  <si>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</si>
  <si>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</si>
  <si>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</si>
  <si>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</si>
  <si>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</si>
  <si>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</si>
  <si>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</si>
  <si>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</si>
  <si>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</si>
  <si>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</si>
  <si>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</si>
  <si>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</si>
  <si>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</si>
  <si>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</si>
  <si>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</si>
  <si>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</si>
  <si>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</si>
  <si>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</si>
  <si>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</si>
  <si>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</si>
  <si>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</si>
  <si>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</si>
  <si>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</si>
  <si>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</si>
  <si>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</si>
  <si>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</si>
  <si>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</si>
  <si>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</si>
  <si>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</si>
  <si>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</si>
  <si>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</si>
  <si>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</si>
  <si>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</si>
  <si>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</si>
  <si>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</si>
  <si>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</si>
  <si>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</si>
  <si>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</si>
  <si>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</si>
  <si>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</si>
  <si>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</si>
  <si>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</si>
  <si>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</si>
  <si>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</si>
  <si>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</si>
  <si>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</si>
  <si>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</si>
  <si>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</si>
  <si>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</si>
  <si>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</si>
  <si>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</si>
  <si>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</si>
  <si>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</si>
  <si>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</si>
  <si>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</si>
  <si>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</si>
  <si>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</si>
  <si>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</si>
  <si>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</si>
  <si>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</si>
  <si>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</si>
  <si>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</si>
  <si>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</si>
  <si>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</si>
  <si>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</si>
  <si>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</si>
  <si>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</si>
  <si>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</si>
  <si>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</si>
  <si>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</si>
  <si>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</si>
  <si>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</si>
  <si>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</si>
  <si>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</si>
  <si>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</si>
  <si>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</si>
  <si>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</si>
  <si>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</si>
  <si>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</si>
  <si>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</si>
  <si>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</si>
  <si>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</si>
  <si>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</si>
  <si>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</si>
  <si>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</si>
  <si>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</si>
  <si>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</si>
  <si>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</si>
  <si>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</si>
  <si>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</si>
  <si>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</si>
  <si>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</si>
  <si>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</si>
  <si>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</si>
  <si>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</si>
  <si>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</si>
  <si>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</si>
  <si>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</si>
  <si>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</si>
  <si>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</si>
  <si>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</si>
  <si>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</si>
  <si>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</si>
  <si>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</si>
  <si>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</si>
  <si>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</si>
  <si>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</si>
  <si>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</si>
  <si>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</si>
  <si>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</si>
  <si>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</si>
  <si>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</si>
  <si>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</si>
  <si>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</si>
  <si>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</si>
  <si>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</si>
  <si>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</si>
  <si>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</si>
  <si>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</si>
  <si>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</si>
  <si>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</si>
  <si>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</si>
  <si>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</si>
  <si>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</si>
  <si>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</si>
  <si>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</si>
  <si>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</si>
  <si>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</si>
  <si>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</si>
  <si>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</si>
  <si>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</si>
  <si>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</si>
  <si>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</si>
  <si>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</si>
  <si>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</si>
  <si>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</si>
  <si>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</si>
  <si>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</si>
  <si>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</si>
  <si>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</si>
  <si>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</si>
  <si>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</si>
  <si>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</si>
  <si>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</si>
  <si>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</si>
  <si>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</si>
  <si>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</si>
  <si>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</si>
  <si>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</si>
  <si>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</si>
  <si>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</si>
  <si>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</si>
  <si>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</si>
  <si>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</si>
  <si>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</si>
  <si>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</si>
  <si>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</si>
  <si>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</si>
  <si>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</si>
  <si>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</si>
  <si>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</si>
  <si>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</si>
  <si>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</si>
  <si>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</si>
  <si>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</si>
  <si>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</si>
  <si>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</si>
  <si>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</si>
  <si>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</si>
  <si>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</si>
  <si>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</si>
  <si>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</si>
  <si>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</si>
  <si>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</si>
  <si>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</si>
  <si>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</si>
  <si>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</si>
  <si>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</si>
  <si>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</si>
  <si>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</si>
  <si>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</si>
  <si>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</si>
  <si>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</si>
  <si>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</si>
  <si>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</si>
  <si>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</si>
  <si>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</si>
  <si>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</si>
  <si>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</si>
  <si>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</si>
  <si>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</si>
  <si>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</si>
  <si>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</si>
  <si>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</si>
  <si>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</si>
  <si>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</si>
  <si>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</si>
  <si>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</si>
  <si>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</si>
  <si>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</si>
  <si>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</si>
  <si>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</si>
  <si>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</si>
  <si>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</si>
  <si>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</si>
  <si>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</si>
  <si>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</si>
  <si>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</si>
  <si>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</si>
  <si>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</si>
  <si>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</si>
  <si>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</si>
  <si>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</si>
  <si>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</si>
  <si>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</si>
  <si>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</si>
  <si>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</si>
  <si>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</si>
  <si>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</si>
  <si>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</si>
  <si>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</si>
  <si>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</si>
  <si>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</si>
  <si>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</si>
  <si>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</si>
  <si>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</si>
  <si>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</si>
  <si>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</si>
  <si>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</si>
  <si>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</si>
  <si>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</si>
  <si>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</si>
  <si>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</si>
  <si>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</si>
  <si>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</si>
  <si>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</si>
  <si>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</si>
  <si>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</si>
  <si>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</si>
  <si>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</si>
  <si>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</si>
  <si>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</si>
  <si>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</si>
  <si>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</si>
  <si>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</si>
  <si>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</si>
  <si>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</si>
  <si>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</si>
  <si>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</si>
  <si>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</si>
  <si>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</si>
  <si>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</si>
  <si>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</si>
  <si>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</si>
  <si>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</si>
  <si>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</si>
  <si>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</si>
  <si>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</si>
  <si>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</si>
  <si>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</si>
  <si>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</si>
  <si>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</si>
  <si>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</si>
  <si>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</si>
  <si>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</si>
  <si>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</si>
  <si>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</si>
  <si>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</si>
  <si>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</si>
  <si>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</si>
  <si>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</si>
  <si>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</si>
  <si>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</si>
  <si>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</si>
  <si>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</si>
  <si>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</si>
  <si>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</si>
  <si>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</si>
  <si>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</si>
  <si>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</si>
  <si>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</si>
  <si>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</si>
  <si>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</si>
  <si>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</si>
  <si>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</si>
  <si>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</si>
  <si>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</si>
  <si>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</si>
  <si>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</si>
  <si>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</si>
  <si>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</si>
  <si>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</si>
  <si>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</si>
  <si>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</si>
  <si>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</si>
  <si>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</si>
  <si>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</si>
  <si>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</si>
  <si>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</si>
  <si>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</si>
  <si>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</si>
  <si>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</si>
  <si>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</si>
  <si>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</si>
  <si>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</si>
  <si>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</si>
  <si>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</si>
  <si>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</si>
  <si>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</si>
  <si>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</si>
  <si>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</si>
  <si>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</si>
  <si>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</si>
  <si>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</si>
  <si>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</si>
  <si>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</si>
  <si>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</si>
  <si>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</si>
  <si>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</si>
  <si>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</si>
  <si>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</si>
  <si>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</si>
  <si>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</si>
  <si>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</si>
  <si>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</si>
  <si>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</si>
  <si>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</si>
  <si>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</si>
  <si>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</si>
  <si>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</si>
  <si>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</si>
  <si>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</si>
  <si>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</si>
  <si>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</si>
  <si>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</si>
  <si>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</si>
  <si>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</si>
  <si>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</si>
  <si>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</si>
  <si>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</si>
  <si>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</si>
  <si>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</si>
  <si>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</si>
  <si>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</si>
  <si>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</si>
  <si>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</si>
  <si>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</si>
  <si>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</si>
  <si>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</si>
  <si>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</si>
  <si>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</si>
  <si>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</si>
  <si>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</si>
  <si>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</si>
  <si>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</si>
  <si>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</si>
  <si>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</si>
  <si>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</si>
  <si>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</si>
  <si>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</si>
  <si>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</si>
  <si>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</si>
  <si>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</si>
  <si>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</si>
  <si>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</si>
  <si>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</si>
  <si>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</si>
  <si>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</si>
  <si>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</si>
  <si>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</si>
  <si>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</si>
  <si>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</si>
  <si>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</si>
  <si>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</si>
  <si>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</si>
  <si>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</si>
  <si>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</si>
  <si>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</si>
  <si>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</si>
  <si>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</si>
  <si>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</si>
  <si>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</si>
  <si>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</si>
  <si>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</si>
  <si>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</si>
  <si>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</si>
  <si>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</si>
  <si>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</si>
  <si>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</si>
  <si>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</si>
  <si>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</si>
  <si>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</si>
  <si>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</si>
  <si>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</si>
  <si>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</si>
  <si>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</si>
  <si>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</si>
  <si>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</si>
  <si>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</si>
  <si>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</si>
  <si>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</si>
  <si>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</si>
  <si>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</si>
  <si>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</si>
  <si>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</si>
  <si>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</si>
  <si>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</si>
  <si>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</si>
  <si>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</si>
  <si>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</si>
  <si>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</si>
  <si>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</si>
  <si>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</si>
  <si>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</si>
  <si>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</si>
  <si>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</si>
  <si>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</si>
  <si>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</si>
  <si>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</si>
  <si>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</si>
  <si>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</si>
  <si>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</si>
  <si>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</si>
  <si>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</si>
  <si>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</si>
  <si>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</si>
  <si>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</si>
  <si>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</si>
  <si>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</si>
  <si>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</si>
  <si>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</si>
  <si>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</si>
  <si>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</si>
  <si>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</si>
  <si>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</si>
  <si>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</si>
  <si>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</si>
  <si>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</si>
  <si>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</si>
  <si>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</si>
  <si>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</si>
  <si>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</si>
  <si>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</si>
  <si>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</si>
  <si>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</si>
  <si>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</si>
  <si>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</si>
  <si>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</si>
  <si>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</si>
  <si>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</si>
  <si>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</si>
  <si>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</si>
  <si>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</si>
  <si>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</si>
  <si>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</si>
  <si>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</si>
  <si>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</si>
  <si>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</si>
  <si>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</si>
  <si>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</si>
  <si>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</si>
  <si>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</si>
  <si>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</si>
  <si>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</si>
  <si>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</si>
  <si>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</si>
  <si>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</si>
  <si>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</si>
  <si>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</si>
  <si>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</si>
  <si>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</si>
  <si>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</si>
  <si>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</si>
  <si>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</si>
  <si>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</si>
  <si>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</si>
  <si>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</si>
  <si>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</si>
  <si>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</si>
  <si>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</si>
  <si>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</si>
  <si>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</si>
  <si>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</si>
  <si>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</si>
  <si>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</si>
  <si>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</si>
  <si>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</si>
  <si>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</si>
  <si>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</si>
  <si>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</si>
  <si>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</si>
  <si>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</si>
  <si>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</si>
  <si>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</si>
  <si>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</si>
  <si>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</si>
  <si>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</si>
  <si>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</si>
  <si>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</si>
  <si>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</si>
  <si>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</si>
  <si>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</si>
  <si>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</si>
  <si>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</si>
  <si>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</si>
  <si>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</si>
  <si>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</si>
  <si>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</si>
  <si>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</si>
  <si>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</si>
  <si>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</si>
  <si>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</si>
  <si>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</si>
  <si>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</si>
  <si>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</si>
  <si>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</si>
  <si>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</si>
  <si>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</si>
  <si>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</si>
  <si>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</si>
  <si>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</si>
  <si>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</si>
  <si>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</si>
  <si>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</si>
  <si>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</si>
  <si>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</si>
  <si>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</si>
  <si>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</si>
  <si>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</si>
  <si>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</si>
  <si>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</si>
  <si>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</si>
  <si>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</si>
  <si>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</si>
  <si>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</si>
  <si>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</si>
  <si>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</si>
  <si>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</si>
  <si>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</si>
  <si>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</si>
  <si>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</si>
  <si>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</si>
  <si>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</si>
  <si>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</si>
  <si>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</si>
  <si>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</si>
  <si>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</si>
  <si>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</si>
  <si>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</si>
  <si>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</si>
  <si>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</si>
  <si>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</si>
  <si>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</si>
  <si>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</si>
  <si>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</si>
  <si>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</si>
  <si>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</si>
  <si>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</si>
  <si>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</si>
  <si>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</si>
  <si>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</si>
  <si>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</si>
  <si>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</si>
  <si>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</si>
  <si>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</si>
  <si>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</si>
  <si>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</si>
  <si>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</si>
  <si>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</si>
  <si>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</si>
  <si>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</si>
  <si>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</si>
  <si>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</si>
  <si>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</si>
  <si>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</si>
  <si>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</si>
  <si>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</si>
  <si>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</si>
  <si>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</si>
  <si>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</si>
  <si>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</si>
  <si>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</si>
  <si>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</si>
  <si>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</si>
  <si>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</si>
  <si>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</si>
  <si>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</si>
  <si>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</si>
  <si>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</si>
  <si>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</si>
  <si>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</si>
  <si>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</si>
  <si>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</si>
  <si>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</si>
  <si>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</si>
  <si>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</si>
  <si>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</si>
  <si>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</si>
  <si>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</si>
  <si>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</si>
  <si>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</si>
  <si>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</si>
  <si>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</si>
  <si>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</si>
  <si>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</si>
  <si>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</si>
  <si>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</si>
  <si>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</si>
  <si>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</si>
  <si>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</si>
  <si>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</si>
  <si>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</si>
  <si>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</si>
  <si>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</si>
  <si>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</si>
  <si>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</si>
  <si>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</si>
  <si>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</si>
  <si>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</si>
  <si>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</si>
  <si>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</si>
  <si>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</si>
  <si>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</si>
  <si>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</si>
  <si>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</si>
  <si>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</si>
  <si>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</si>
  <si>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</si>
  <si>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</si>
  <si>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</si>
  <si>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</si>
  <si>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</si>
  <si>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</si>
  <si>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</si>
  <si>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</si>
  <si>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</si>
  <si>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</si>
  <si>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</si>
  <si>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</si>
  <si>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</si>
  <si>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</si>
  <si>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</si>
  <si>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</si>
  <si>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</si>
  <si>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</si>
  <si>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</si>
  <si>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</si>
  <si>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</si>
  <si>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</si>
  <si>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</si>
  <si>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</si>
  <si>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</si>
  <si>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</si>
  <si>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</si>
  <si>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</si>
  <si>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</si>
  <si>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</si>
  <si>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</si>
  <si>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</si>
  <si>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</si>
  <si>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</si>
  <si>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</si>
  <si>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</si>
  <si>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</si>
  <si>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</si>
  <si>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</si>
  <si>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</si>
  <si>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</si>
  <si>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</si>
  <si>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</si>
  <si>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</si>
  <si>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</si>
  <si>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</si>
  <si>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</si>
  <si>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</si>
  <si>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</si>
  <si>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</si>
  <si>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</si>
  <si>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</si>
  <si>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</si>
  <si>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</si>
  <si>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</si>
  <si>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</si>
  <si>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</si>
  <si>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</si>
  <si>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</si>
  <si>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</si>
  <si>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</si>
  <si>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</si>
  <si>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</si>
  <si>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</si>
  <si>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</si>
  <si>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</si>
  <si>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</si>
  <si>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</si>
  <si>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</si>
  <si>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</si>
  <si>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</si>
  <si>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</si>
  <si>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</si>
  <si>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</si>
  <si>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</si>
  <si>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</si>
  <si>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</si>
  <si>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</si>
  <si>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</si>
  <si>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</si>
  <si>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</si>
  <si>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</si>
  <si>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</si>
  <si>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</si>
  <si>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</si>
  <si>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</si>
  <si>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</si>
  <si>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</si>
  <si>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</si>
  <si>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</si>
  <si>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</si>
  <si>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</si>
  <si>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</si>
  <si>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</si>
  <si>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</si>
  <si>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</si>
  <si>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</si>
  <si>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</si>
  <si>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</si>
  <si>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</si>
  <si>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</si>
  <si>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</si>
  <si>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</si>
  <si>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</si>
  <si>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</si>
  <si>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</si>
  <si>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</si>
  <si>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</si>
  <si>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</si>
  <si>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</si>
  <si>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</si>
  <si>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</si>
  <si>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</si>
  <si>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</si>
  <si>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</si>
  <si>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</si>
  <si>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</si>
  <si>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</si>
  <si>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</si>
  <si>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</si>
  <si>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</si>
  <si>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</si>
  <si>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</si>
  <si>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</si>
  <si>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</si>
  <si>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</si>
  <si>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</si>
  <si>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</si>
  <si>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</si>
  <si>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</si>
  <si>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</si>
  <si>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</si>
  <si>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</si>
  <si>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</si>
  <si>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</si>
  <si>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</si>
  <si>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</si>
  <si>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</si>
  <si>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</si>
  <si>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</si>
  <si>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</si>
  <si>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</si>
  <si>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</si>
  <si>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</si>
  <si>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</si>
  <si>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</si>
  <si>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</si>
  <si>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</si>
  <si>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</si>
  <si>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</si>
  <si>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</si>
  <si>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</si>
  <si>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</si>
  <si>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</si>
  <si>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</si>
  <si>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</si>
  <si>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</si>
  <si>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</si>
  <si>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</si>
  <si>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</si>
  <si>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</si>
  <si>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</si>
  <si>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</si>
  <si>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</si>
  <si>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</si>
  <si>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</si>
  <si>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</si>
  <si>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</si>
  <si>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</si>
  <si>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</si>
  <si>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</si>
  <si>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</si>
  <si>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</si>
  <si>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</si>
  <si>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</si>
  <si>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</si>
  <si>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</si>
  <si>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</si>
  <si>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</si>
  <si>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</si>
  <si>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</si>
  <si>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</si>
  <si>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</si>
  <si>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</si>
  <si>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</si>
  <si>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</si>
  <si>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</si>
  <si>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</si>
  <si>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</si>
  <si>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</si>
  <si>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</si>
  <si>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</si>
  <si>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</si>
  <si>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</si>
  <si>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</si>
  <si>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</si>
  <si>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</si>
  <si>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</si>
  <si>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</si>
  <si>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</si>
  <si>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</si>
  <si>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</si>
  <si>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</si>
  <si>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</si>
  <si>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</si>
  <si>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</si>
  <si>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</si>
  <si>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</si>
  <si>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</si>
  <si>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</si>
  <si>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</si>
  <si>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</si>
  <si>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</si>
  <si>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</si>
  <si>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</si>
  <si>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</si>
  <si>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</si>
  <si>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</si>
  <si>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</si>
  <si>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</si>
  <si>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</si>
  <si>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</si>
  <si>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</si>
  <si>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</si>
  <si>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</si>
  <si>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</si>
  <si>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</si>
  <si>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</si>
  <si>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</si>
  <si>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</si>
  <si>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</si>
  <si>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</si>
  <si>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</si>
  <si>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</si>
  <si>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</si>
  <si>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</si>
  <si>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</si>
  <si>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</si>
  <si>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</si>
  <si>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</si>
  <si>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</si>
  <si>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</si>
  <si>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</si>
  <si>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</si>
  <si>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</si>
  <si>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</si>
  <si>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</si>
  <si>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</si>
  <si>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</si>
  <si>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</si>
  <si>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</si>
  <si>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</si>
  <si>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</si>
  <si>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</si>
  <si>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</si>
  <si>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</si>
  <si>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</si>
  <si>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</si>
  <si>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</si>
  <si>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</si>
  <si>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</si>
  <si>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</si>
  <si>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</si>
  <si>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</si>
  <si>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</si>
  <si>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</si>
  <si>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</si>
  <si>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</si>
  <si>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</si>
  <si>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</si>
  <si>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</si>
  <si>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</si>
  <si>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</si>
  <si>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</si>
  <si>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</si>
  <si>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</si>
  <si>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</si>
  <si>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</si>
  <si>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</si>
  <si>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</si>
  <si>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</si>
  <si>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</si>
  <si>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</si>
  <si>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</si>
  <si>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</si>
  <si>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</si>
  <si>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</si>
  <si>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</si>
  <si>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</si>
  <si>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</si>
  <si>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</si>
  <si>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</si>
  <si>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</si>
  <si>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</si>
  <si>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</si>
  <si>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</si>
  <si>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</si>
  <si>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</si>
  <si>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</si>
  <si>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</si>
  <si>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</si>
  <si>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</si>
  <si>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</si>
  <si>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</si>
  <si>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</si>
  <si>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</si>
  <si>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</si>
  <si>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</si>
  <si>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</si>
  <si>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</si>
  <si>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</si>
  <si>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</si>
  <si>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</si>
  <si>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</si>
  <si>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</si>
  <si>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</si>
  <si>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</si>
  <si>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</si>
  <si>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</si>
  <si>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</si>
  <si>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</si>
  <si>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</si>
  <si>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</si>
  <si>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</si>
  <si>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</si>
  <si>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</si>
  <si>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</si>
  <si>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</si>
  <si>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</si>
  <si>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</si>
  <si>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</si>
  <si>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</si>
  <si>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</si>
  <si>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</si>
  <si>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</si>
  <si>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</si>
  <si>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</si>
  <si>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</si>
  <si>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</si>
  <si>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</si>
  <si>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</si>
  <si>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</si>
  <si>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</si>
  <si>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</si>
  <si>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</si>
  <si>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</si>
  <si>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</si>
  <si>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</si>
  <si>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</si>
  <si>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</si>
  <si>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</si>
  <si>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</si>
  <si>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</si>
  <si>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</si>
  <si>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</si>
  <si>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</si>
  <si>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</si>
  <si>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</si>
  <si>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</si>
  <si>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</si>
  <si>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</si>
  <si>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</si>
  <si>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</si>
  <si>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</si>
  <si>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</si>
  <si>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</si>
  <si>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</si>
  <si>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</si>
  <si>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</si>
  <si>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</si>
  <si>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</si>
  <si>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</si>
  <si>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</si>
  <si>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</si>
  <si>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</si>
  <si>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</si>
  <si>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</si>
  <si>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</si>
  <si>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</si>
  <si>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</si>
  <si>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</si>
  <si>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</si>
  <si>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</si>
  <si>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</si>
  <si>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</si>
  <si>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</si>
  <si>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</si>
  <si>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</si>
  <si>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</si>
  <si>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</si>
  <si>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</si>
  <si>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</si>
  <si>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</si>
  <si>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</si>
  <si>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</si>
  <si>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</si>
  <si>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</si>
  <si>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</si>
  <si>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</si>
  <si>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</si>
  <si>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</si>
  <si>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</si>
  <si>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</si>
  <si>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</si>
  <si>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</si>
  <si>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</si>
  <si>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</si>
  <si>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</si>
  <si>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</si>
  <si>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</si>
  <si>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</si>
  <si>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</si>
  <si>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</si>
  <si>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</si>
  <si>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</si>
  <si>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</si>
  <si>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</si>
  <si>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</si>
  <si>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</si>
  <si>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</si>
  <si>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</si>
  <si>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</si>
  <si>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</si>
  <si>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</si>
  <si>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</si>
  <si>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</si>
  <si>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</si>
  <si>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</si>
  <si>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</si>
  <si>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</si>
  <si>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</si>
  <si>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</si>
  <si>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</si>
  <si>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</si>
  <si>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</si>
  <si>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</si>
  <si>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</si>
  <si>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</si>
  <si>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</si>
  <si>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</si>
  <si>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</si>
  <si>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</si>
  <si>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</si>
  <si>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</si>
  <si>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</si>
  <si>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</si>
  <si>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</si>
  <si>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</si>
  <si>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</si>
  <si>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</si>
  <si>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</si>
  <si>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</si>
  <si>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</si>
  <si>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</si>
  <si>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</si>
  <si>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</si>
  <si>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</si>
  <si>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</si>
  <si>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</si>
  <si>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</si>
  <si>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</si>
  <si>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</si>
  <si>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</si>
  <si>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</si>
  <si>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</si>
  <si>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</si>
  <si>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</si>
  <si>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</si>
  <si>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</si>
  <si>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</si>
  <si>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</si>
  <si>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</si>
  <si>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</si>
  <si>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</si>
  <si>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</si>
  <si>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</si>
  <si>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</si>
  <si>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</si>
  <si>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</si>
  <si>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</si>
  <si>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</si>
  <si>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</si>
  <si>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</si>
  <si>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</si>
  <si>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</si>
  <si>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</si>
  <si>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</si>
  <si>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</si>
  <si>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</si>
  <si>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</si>
  <si>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</si>
  <si>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</si>
  <si>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</si>
  <si>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</si>
  <si>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</si>
  <si>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</si>
  <si>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</si>
  <si>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</si>
  <si>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</si>
  <si>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</si>
  <si>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</si>
  <si>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</si>
  <si>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</si>
  <si>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</si>
  <si>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</si>
  <si>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</si>
  <si>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</si>
  <si>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</si>
  <si>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</si>
  <si>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</si>
  <si>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</si>
  <si>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</si>
  <si>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</si>
  <si>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</si>
  <si>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</si>
  <si>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</si>
  <si>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</si>
  <si>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</si>
  <si>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</si>
  <si>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</si>
  <si>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</si>
  <si>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</si>
  <si>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</si>
  <si>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</si>
  <si>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</si>
  <si>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</si>
  <si>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</si>
  <si>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</si>
  <si>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</si>
  <si>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</si>
  <si>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</si>
  <si>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</si>
  <si>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</si>
  <si>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</si>
  <si>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</si>
  <si>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</si>
  <si>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</si>
  <si>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</si>
  <si>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</si>
  <si>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</si>
  <si>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</si>
  <si>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</si>
  <si>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</si>
  <si>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</si>
  <si>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</si>
  <si>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</si>
  <si>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</si>
  <si>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</si>
  <si>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</si>
  <si>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</si>
  <si>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</si>
  <si>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</si>
  <si>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</si>
  <si>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</si>
  <si>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</si>
  <si>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</si>
  <si>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</si>
  <si>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</si>
  <si>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</si>
  <si>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</si>
  <si>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</si>
  <si>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</si>
  <si>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</si>
  <si>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</si>
  <si>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</si>
  <si>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</si>
  <si>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</si>
  <si>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</si>
  <si>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</si>
  <si>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</si>
  <si>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</si>
  <si>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</si>
  <si>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</si>
  <si>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</si>
  <si>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</si>
  <si>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</si>
  <si>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</si>
  <si>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</si>
  <si>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</si>
  <si>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</si>
  <si>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</si>
  <si>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</si>
  <si>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</si>
  <si>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</si>
  <si>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</si>
  <si>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</si>
  <si>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</si>
  <si>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</si>
  <si>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</si>
  <si>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</si>
  <si>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</si>
  <si>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</si>
  <si>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</si>
  <si>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</si>
  <si>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</si>
  <si>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</si>
  <si>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</si>
  <si>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</si>
  <si>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</si>
  <si>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</si>
  <si>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</si>
  <si>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</si>
  <si>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</si>
  <si>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</si>
  <si>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</si>
  <si>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</si>
  <si>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</si>
  <si>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</si>
  <si>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</si>
  <si>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</si>
  <si>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</si>
  <si>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</si>
  <si>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</si>
  <si>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</si>
  <si>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</si>
  <si>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</si>
  <si>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</si>
  <si>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</si>
  <si>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</si>
  <si>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</si>
  <si>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</si>
  <si>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</si>
  <si>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</si>
  <si>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</si>
  <si>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</si>
  <si>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</si>
  <si>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</si>
  <si>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</si>
  <si>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</si>
  <si>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</si>
  <si>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</si>
  <si>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</si>
  <si>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</si>
  <si>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</si>
  <si>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</si>
  <si>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</si>
  <si>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</si>
  <si>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</si>
  <si>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</si>
  <si>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</si>
  <si>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</si>
  <si>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</si>
  <si>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</si>
  <si>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</si>
  <si>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</si>
  <si>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</si>
  <si>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</si>
  <si>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</si>
  <si>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</si>
  <si>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</si>
  <si>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</si>
  <si>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</si>
  <si>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</si>
  <si>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</si>
  <si>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</si>
  <si>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</si>
  <si>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</si>
  <si>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</si>
  <si>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</si>
  <si>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</si>
  <si>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</si>
  <si>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</si>
  <si>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</si>
  <si>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</si>
  <si>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</si>
  <si>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</si>
  <si>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</si>
  <si>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</si>
  <si>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</si>
  <si>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</si>
  <si>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</si>
  <si>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</si>
  <si>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</si>
  <si>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</si>
  <si>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</si>
  <si>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</si>
  <si>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</si>
  <si>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</si>
  <si>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</si>
  <si>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</si>
  <si>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</si>
  <si>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</si>
  <si>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</si>
  <si>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</si>
  <si>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</si>
  <si>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</si>
  <si>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</si>
  <si>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</si>
  <si>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</si>
  <si>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</si>
  <si>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</si>
  <si>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</si>
  <si>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</si>
  <si>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</si>
  <si>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</si>
  <si>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</si>
  <si>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</si>
  <si>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</si>
  <si>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</si>
  <si>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</si>
  <si>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</si>
  <si>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</si>
  <si>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</si>
  <si>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</si>
  <si>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</si>
  <si>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</si>
  <si>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</si>
  <si>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</si>
  <si>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</si>
  <si>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</si>
  <si>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</si>
  <si>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</si>
  <si>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</si>
  <si>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</si>
  <si>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</si>
  <si>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</si>
  <si>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</si>
  <si>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</si>
  <si>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</si>
  <si>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</si>
  <si>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</si>
  <si>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</si>
  <si>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</si>
  <si>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</si>
  <si>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</si>
  <si>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</si>
  <si>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</si>
  <si>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</si>
  <si>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</si>
  <si>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</si>
  <si>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</si>
  <si>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</si>
  <si>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</si>
  <si>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</si>
  <si>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</si>
  <si>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</si>
  <si>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</si>
  <si>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</si>
  <si>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</si>
  <si>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</si>
  <si>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</si>
  <si>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</si>
  <si>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</si>
  <si>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</si>
  <si>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</si>
  <si>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</si>
  <si>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</si>
  <si>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</si>
  <si>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</si>
  <si>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</si>
  <si>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</si>
  <si>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</si>
  <si>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</si>
  <si>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</si>
  <si>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</si>
  <si>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</si>
  <si>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</si>
  <si>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</si>
  <si>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</si>
  <si>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</si>
  <si>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</si>
  <si>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</si>
  <si>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</si>
  <si>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</si>
  <si>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</si>
  <si>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</si>
  <si>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</si>
  <si>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</si>
  <si>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</si>
  <si>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</si>
  <si>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</si>
  <si>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</si>
  <si>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</si>
  <si>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</si>
  <si>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</si>
  <si>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</si>
  <si>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</si>
  <si>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</si>
  <si>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</si>
  <si>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</si>
  <si>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</si>
  <si>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</si>
  <si>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</si>
  <si>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</si>
  <si>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</si>
  <si>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</si>
  <si>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</si>
  <si>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</si>
  <si>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</si>
  <si>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</si>
  <si>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</si>
  <si>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</si>
  <si>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</si>
  <si>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</si>
  <si>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</si>
  <si>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</si>
  <si>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</si>
  <si>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</si>
  <si>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</si>
  <si>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</si>
  <si>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</si>
  <si>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</si>
  <si>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</si>
  <si>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</si>
  <si>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</si>
  <si>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</si>
  <si>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</si>
  <si>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</si>
  <si>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</si>
  <si>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</si>
  <si>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</si>
  <si>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</si>
  <si>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</si>
  <si>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</si>
  <si>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</si>
  <si>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</si>
  <si>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</si>
  <si>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</si>
  <si>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</si>
  <si>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</si>
  <si>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</si>
  <si>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</si>
  <si>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</si>
  <si>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</si>
  <si>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</si>
  <si>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</si>
  <si>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</si>
  <si>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</si>
  <si>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</si>
  <si>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</si>
  <si>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</si>
  <si>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</si>
  <si>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</si>
  <si>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</si>
  <si>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</si>
  <si>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</si>
  <si>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</si>
  <si>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</si>
  <si>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</si>
  <si>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</si>
  <si>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</si>
  <si>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</si>
  <si>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</si>
  <si>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</si>
  <si>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</si>
  <si>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</si>
  <si>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</si>
  <si>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</si>
  <si>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</si>
  <si>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</si>
  <si>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</si>
  <si>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</si>
  <si>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</si>
  <si>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</si>
  <si>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</si>
  <si>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</si>
  <si>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</si>
  <si>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</si>
  <si>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</si>
  <si>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</si>
  <si>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</si>
  <si>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</si>
  <si>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</si>
  <si>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</si>
  <si>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</si>
  <si>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</si>
  <si>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</si>
  <si>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</si>
  <si>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</si>
  <si>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</si>
  <si>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</si>
  <si>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</si>
  <si>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</si>
  <si>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</si>
  <si>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</si>
  <si>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</si>
  <si>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</si>
  <si>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</si>
  <si>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</si>
  <si>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</si>
  <si>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</si>
  <si>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</si>
  <si>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</si>
  <si>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</si>
  <si>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</si>
  <si>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</si>
  <si>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</si>
  <si>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</si>
  <si>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</si>
  <si>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</si>
  <si>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</si>
  <si>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</si>
  <si>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</si>
  <si>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</si>
  <si>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</si>
  <si>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</si>
  <si>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</si>
  <si>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</si>
  <si>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</si>
  <si>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</si>
  <si>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</si>
  <si>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</si>
  <si>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</si>
  <si>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</si>
  <si>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</si>
  <si>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</si>
  <si>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</si>
  <si>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</si>
  <si>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</si>
  <si>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</si>
  <si>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</si>
  <si>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</si>
  <si>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</si>
  <si>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</si>
  <si>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</si>
  <si>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</si>
  <si>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</si>
  <si>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</si>
  <si>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</si>
  <si>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</si>
  <si>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</si>
  <si>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</si>
  <si>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</si>
  <si>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</si>
  <si>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</si>
  <si>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</si>
  <si>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</si>
  <si>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</si>
  <si>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</si>
  <si>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</si>
  <si>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</si>
  <si>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</si>
  <si>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</si>
  <si>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</si>
  <si>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</si>
  <si>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</si>
  <si>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</si>
  <si>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</si>
  <si>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</si>
  <si>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</si>
  <si>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</si>
  <si>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</si>
  <si>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</si>
  <si>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</si>
  <si>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</si>
  <si>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</si>
  <si>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</si>
  <si>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</si>
  <si>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</si>
  <si>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</si>
  <si>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</si>
  <si>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</si>
  <si>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</si>
  <si>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</si>
  <si>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</si>
  <si>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</si>
  <si>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</si>
  <si>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</si>
  <si>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</si>
  <si>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</si>
  <si>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</si>
  <si>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</si>
  <si>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</si>
  <si>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</si>
  <si>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</si>
  <si>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</si>
  <si>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</si>
  <si>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</si>
  <si>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</si>
  <si>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</si>
  <si>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</si>
  <si>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</si>
  <si>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</si>
  <si>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</si>
  <si>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</si>
  <si>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</si>
  <si>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</si>
  <si>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</si>
  <si>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</si>
  <si>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</si>
  <si>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</si>
  <si>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</si>
  <si>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</si>
  <si>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</si>
  <si>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</si>
  <si>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</si>
  <si>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</si>
  <si>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</si>
  <si>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</si>
  <si>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</si>
  <si>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</si>
  <si>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</si>
  <si>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</si>
  <si>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</si>
  <si>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</si>
  <si>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</si>
  <si>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</si>
  <si>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</si>
  <si>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</si>
  <si>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</si>
  <si>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</si>
  <si>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</si>
  <si>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</si>
  <si>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</si>
  <si>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</si>
  <si>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</si>
  <si>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</si>
  <si>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</si>
  <si>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</si>
  <si>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</si>
  <si>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</si>
  <si>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</si>
  <si>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</si>
  <si>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</si>
  <si>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</si>
  <si>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</si>
  <si>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</si>
  <si>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</si>
  <si>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</si>
  <si>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</si>
  <si>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</si>
  <si>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</si>
  <si>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</si>
  <si>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</si>
  <si>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</si>
  <si>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</si>
  <si>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</si>
  <si>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</si>
  <si>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</si>
  <si>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</si>
  <si>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</si>
  <si>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</si>
  <si>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</si>
  <si>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</si>
  <si>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</si>
  <si>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</si>
  <si>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</si>
  <si>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</si>
  <si>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</si>
  <si>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</si>
  <si>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</si>
  <si>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</si>
  <si>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</si>
  <si>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</si>
  <si>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</si>
  <si>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</si>
  <si>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</si>
  <si>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</si>
  <si>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</si>
  <si>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</si>
  <si>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</si>
  <si>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</si>
  <si>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</si>
  <si>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</si>
  <si>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</si>
  <si>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</si>
  <si>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</si>
  <si>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</si>
  <si>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</si>
  <si>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</si>
  <si>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</si>
  <si>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</si>
  <si>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</si>
  <si>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</si>
  <si>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</si>
  <si>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</si>
  <si>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</si>
  <si>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</si>
  <si>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</si>
  <si>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</si>
  <si>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</si>
  <si>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</si>
  <si>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</si>
  <si>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</si>
  <si>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</si>
  <si>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</si>
  <si>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</si>
  <si>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</si>
  <si>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</si>
  <si>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</si>
  <si>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</si>
  <si>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</si>
  <si>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</si>
  <si>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</si>
  <si>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</si>
  <si>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</si>
  <si>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</si>
  <si>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</si>
  <si>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</si>
  <si>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</si>
  <si>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</si>
  <si>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</si>
  <si>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</si>
  <si>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</si>
  <si>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</si>
  <si>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</si>
  <si>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</si>
  <si>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</si>
  <si>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</si>
  <si>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</si>
  <si>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</si>
  <si>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</si>
  <si>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</si>
  <si>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</si>
  <si>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</si>
  <si>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</si>
  <si>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</si>
  <si>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</si>
  <si>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</si>
  <si>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</si>
  <si>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</si>
  <si>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</si>
  <si>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</si>
  <si>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</si>
  <si>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</si>
  <si>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</si>
  <si>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</si>
  <si>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</si>
  <si>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</si>
  <si>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</si>
  <si>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</si>
  <si>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</si>
  <si>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</si>
  <si>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</si>
  <si>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</si>
  <si>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</si>
  <si>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</si>
  <si>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</si>
  <si>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</si>
  <si>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</si>
  <si>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</si>
  <si>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</si>
  <si>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</si>
  <si>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</si>
  <si>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</si>
  <si>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</si>
  <si>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</si>
  <si>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</si>
  <si>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</si>
  <si>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</si>
  <si>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</si>
  <si>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</si>
  <si>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</si>
  <si>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</si>
  <si>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</si>
  <si>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</si>
  <si>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</si>
  <si>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</si>
  <si>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</si>
  <si>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</si>
  <si>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</si>
  <si>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</si>
  <si>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</si>
  <si>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</si>
  <si>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</si>
  <si>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</si>
  <si>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</si>
  <si>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</si>
  <si>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</si>
  <si>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</si>
  <si>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</si>
  <si>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</si>
  <si>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</si>
  <si>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</si>
  <si>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</si>
  <si>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</si>
  <si>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</si>
  <si>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</si>
  <si>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</si>
  <si>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</si>
  <si>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</si>
  <si>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</si>
  <si>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</si>
  <si>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</si>
  <si>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</si>
  <si>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</si>
  <si>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</si>
  <si>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</si>
  <si>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</si>
  <si>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</si>
  <si>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</si>
  <si>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</si>
  <si>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</si>
  <si>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</si>
  <si>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</si>
  <si>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</si>
  <si>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</si>
  <si>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</si>
  <si>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</si>
  <si>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</si>
  <si>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</si>
  <si>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</si>
  <si>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</si>
  <si>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</si>
  <si>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</si>
  <si>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</si>
  <si>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</si>
  <si>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</si>
  <si>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</si>
  <si>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</si>
  <si>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</si>
  <si>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</si>
  <si>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</si>
  <si>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</si>
  <si>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</si>
  <si>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</si>
  <si>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</si>
  <si>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</si>
  <si>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</si>
  <si>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</si>
  <si>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</si>
  <si>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</si>
  <si>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</si>
  <si>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</si>
  <si>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</si>
  <si>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</si>
  <si>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</si>
  <si>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</si>
  <si>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</si>
  <si>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</si>
  <si>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</si>
  <si>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</si>
  <si>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</si>
  <si>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</si>
  <si>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</si>
  <si>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</si>
  <si>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</si>
  <si>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</si>
  <si>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</si>
  <si>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</si>
  <si>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</si>
  <si>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</si>
  <si>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</si>
  <si>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</si>
  <si>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</si>
  <si>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</si>
  <si>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</si>
  <si>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</si>
  <si>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</si>
  <si>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</si>
  <si>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</si>
  <si>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</si>
  <si>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</si>
  <si>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</si>
  <si>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</si>
  <si>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</si>
  <si>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</si>
  <si>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</si>
  <si>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</si>
  <si>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</si>
  <si>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</si>
  <si>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</si>
  <si>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</si>
  <si>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</si>
  <si>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</si>
  <si>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</si>
  <si>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</si>
  <si>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</si>
  <si>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</si>
  <si>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</si>
  <si>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</si>
  <si>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</si>
  <si>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</si>
  <si>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</si>
  <si>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</si>
  <si>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</si>
  <si>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</si>
  <si>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</si>
  <si>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</si>
  <si>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</si>
  <si>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</si>
  <si>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</si>
  <si>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</si>
  <si>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</si>
  <si>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</si>
  <si>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</si>
  <si>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</si>
  <si>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</si>
  <si>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</si>
  <si>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</si>
  <si>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</si>
  <si>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</si>
  <si>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</si>
  <si>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</si>
  <si>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</si>
  <si>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</si>
  <si>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</si>
  <si>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</si>
  <si>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</si>
  <si>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</si>
  <si>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</si>
  <si>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</si>
  <si>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</si>
  <si>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</si>
  <si>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</si>
  <si>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</si>
  <si>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</si>
  <si>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</si>
  <si>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</si>
  <si>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</si>
  <si>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</si>
  <si>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</si>
  <si>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</si>
  <si>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</si>
  <si>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</si>
  <si>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</si>
  <si>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</si>
  <si>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</si>
  <si>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</si>
  <si>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</si>
  <si>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</si>
  <si>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</si>
  <si>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</si>
  <si>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</si>
  <si>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</si>
  <si>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</si>
  <si>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</si>
  <si>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</si>
  <si>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</si>
  <si>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</si>
  <si>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</si>
  <si>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</si>
  <si>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</si>
  <si>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</si>
  <si>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</si>
  <si>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</si>
  <si>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</si>
  <si>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</si>
  <si>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</si>
  <si>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</si>
  <si>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</si>
  <si>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</si>
  <si>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</si>
  <si>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</si>
  <si>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</si>
  <si>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</si>
  <si>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</si>
  <si>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</si>
  <si>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</si>
  <si>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</si>
  <si>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</si>
  <si>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</si>
  <si>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</si>
  <si>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</si>
  <si>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</si>
  <si>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</si>
  <si>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</si>
  <si>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</si>
  <si>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</si>
  <si>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</si>
  <si>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</si>
  <si>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</si>
  <si>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</si>
  <si>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</si>
  <si>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</si>
  <si>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</si>
  <si>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</si>
  <si>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</si>
  <si>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</si>
  <si>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</si>
  <si>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</si>
  <si>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</si>
  <si>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</si>
  <si>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</si>
  <si>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</si>
  <si>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</si>
  <si>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</si>
  <si>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</si>
  <si>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</si>
  <si>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</si>
  <si>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</si>
  <si>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</si>
  <si>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</si>
  <si>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</si>
  <si>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</si>
  <si>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</si>
  <si>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</si>
  <si>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</si>
  <si>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</si>
  <si>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</si>
  <si>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</si>
  <si>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</si>
  <si>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</si>
  <si>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</si>
  <si>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</si>
  <si>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</si>
  <si>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</si>
  <si>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</si>
  <si>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</si>
  <si>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</si>
  <si>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</si>
  <si>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</si>
  <si>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</si>
  <si>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</si>
  <si>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</si>
  <si>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</si>
  <si>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</si>
  <si>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</si>
  <si>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</si>
  <si>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</si>
  <si>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</si>
  <si>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</si>
  <si>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</si>
  <si>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</si>
  <si>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</si>
  <si>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</si>
  <si>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</si>
  <si>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</si>
  <si>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</si>
  <si>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</si>
  <si>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</si>
  <si>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</si>
  <si>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</si>
  <si>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</si>
  <si>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</si>
  <si>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</si>
  <si>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</si>
  <si>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</si>
  <si>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</si>
  <si>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</si>
  <si>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</si>
  <si>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</si>
  <si>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</si>
  <si>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</si>
  <si>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</si>
  <si>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</si>
  <si>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</si>
  <si>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</si>
  <si>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</si>
  <si>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</si>
  <si>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</si>
  <si>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</si>
  <si>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</si>
  <si>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</si>
  <si>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</si>
  <si>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</si>
  <si>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</si>
  <si>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</si>
  <si>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</si>
  <si>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</si>
  <si>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</si>
  <si>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</si>
  <si>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</si>
  <si>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</si>
  <si>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</si>
  <si>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</si>
  <si>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</si>
  <si>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</si>
  <si>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</si>
  <si>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</si>
  <si>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</si>
  <si>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</si>
  <si>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</si>
  <si>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</si>
  <si>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</si>
  <si>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</si>
  <si>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</si>
  <si>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</si>
  <si>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</si>
  <si>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</si>
  <si>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</si>
  <si>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</si>
  <si>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</si>
  <si>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</si>
  <si>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</si>
  <si>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</si>
  <si>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</si>
  <si>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</si>
  <si>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</si>
  <si>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</si>
  <si>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</si>
  <si>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</si>
  <si>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</si>
  <si>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</si>
  <si>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</si>
  <si>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</si>
  <si>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</si>
  <si>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</si>
  <si>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</si>
  <si>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</si>
  <si>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</si>
  <si>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</si>
  <si>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</si>
  <si>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</si>
  <si>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</si>
  <si>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</si>
  <si>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</si>
  <si>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</si>
  <si>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</si>
  <si>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</si>
  <si>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</si>
  <si>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</si>
  <si>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</si>
  <si>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</si>
  <si>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</si>
  <si>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</si>
  <si>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</si>
  <si>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</si>
  <si>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</si>
  <si>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</si>
  <si>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</si>
  <si>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</si>
  <si>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</si>
  <si>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</si>
  <si>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</si>
  <si>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</si>
  <si>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</si>
  <si>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</si>
  <si>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</si>
  <si>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</si>
  <si>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</si>
  <si>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</si>
  <si>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</si>
  <si>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</si>
  <si>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</si>
  <si>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</si>
  <si>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</si>
  <si>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</si>
  <si>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</si>
  <si>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</si>
  <si>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</si>
  <si>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</si>
  <si>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</si>
  <si>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</si>
  <si>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</si>
  <si>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</si>
  <si>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</si>
  <si>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</si>
  <si>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</si>
  <si>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</si>
  <si>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</si>
  <si>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</si>
  <si>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</si>
  <si>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</si>
  <si>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</si>
  <si>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</si>
  <si>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</si>
  <si>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</si>
  <si>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</si>
  <si>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</si>
  <si>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</si>
  <si>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</si>
  <si>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</si>
  <si>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</si>
  <si>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</si>
  <si>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</si>
  <si>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</si>
  <si>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</si>
  <si>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</si>
  <si>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</si>
  <si>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</si>
  <si>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</si>
  <si>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</si>
  <si>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</si>
  <si>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</si>
  <si>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</si>
  <si>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</si>
  <si>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</si>
  <si>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</si>
  <si>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</si>
  <si>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</si>
  <si>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</si>
  <si>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</si>
  <si>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</si>
  <si>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</si>
  <si>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</si>
  <si>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</si>
  <si>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</si>
  <si>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</si>
  <si>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</si>
  <si>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</si>
  <si>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</si>
  <si>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</si>
  <si>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</si>
  <si>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</si>
  <si>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</si>
  <si>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</si>
  <si>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</si>
  <si>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</si>
  <si>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</si>
  <si>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</si>
  <si>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</si>
  <si>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</si>
  <si>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</si>
  <si>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</si>
  <si>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</si>
  <si>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</si>
  <si>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</si>
  <si>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</si>
  <si>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</si>
  <si>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</si>
  <si>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</si>
  <si>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</si>
  <si>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</si>
  <si>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</si>
  <si>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</si>
  <si>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</si>
  <si>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</si>
  <si>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</si>
  <si>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</si>
  <si>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</si>
  <si>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</si>
  <si>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</si>
  <si>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</si>
  <si>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</si>
  <si>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</si>
  <si>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</si>
  <si>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</si>
  <si>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</si>
  <si>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</si>
  <si>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</si>
  <si>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</si>
  <si>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</si>
  <si>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</si>
  <si>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</si>
  <si>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</si>
  <si>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</si>
  <si>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</si>
  <si>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</si>
  <si>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</si>
  <si>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</si>
  <si>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</si>
  <si>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</si>
  <si>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</si>
  <si>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</si>
  <si>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</si>
  <si>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</si>
  <si>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</si>
  <si>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</si>
  <si>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</si>
  <si>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</si>
  <si>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</si>
  <si>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</si>
  <si>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</si>
  <si>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</si>
  <si>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</si>
  <si>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</si>
  <si>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</si>
  <si>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</si>
  <si>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</si>
  <si>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</si>
  <si>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</si>
  <si>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</si>
  <si>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</si>
  <si>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</si>
  <si>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</si>
  <si>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</si>
  <si>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</si>
  <si>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</si>
  <si>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</si>
  <si>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</si>
  <si>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</si>
  <si>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</si>
  <si>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</si>
  <si>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</si>
  <si>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</si>
  <si>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</si>
  <si>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</si>
  <si>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</si>
  <si>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</si>
  <si>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</si>
  <si>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</si>
  <si>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</si>
  <si>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</si>
  <si>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</si>
  <si>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</si>
  <si>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</si>
  <si>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</si>
  <si>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</si>
  <si>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</si>
  <si>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</si>
  <si>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</si>
  <si>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</si>
  <si>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</si>
  <si>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</si>
  <si>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</si>
  <si>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</si>
  <si>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</si>
  <si>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</si>
  <si>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</si>
  <si>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</si>
  <si>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</si>
  <si>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</si>
  <si>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</si>
  <si>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</si>
  <si>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</si>
  <si>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</si>
  <si>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</si>
  <si>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</si>
  <si>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</si>
  <si>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</si>
  <si>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</si>
  <si>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</si>
  <si>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</si>
  <si>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</si>
  <si>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</si>
  <si>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</si>
  <si>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</si>
  <si>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</si>
  <si>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</si>
  <si>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</si>
  <si>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</si>
  <si>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</si>
  <si>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</si>
  <si>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</si>
  <si>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</si>
  <si>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</si>
  <si>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</si>
  <si>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</si>
  <si>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</si>
  <si>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</si>
  <si>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</si>
  <si>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</si>
  <si>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</si>
  <si>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</si>
  <si>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</si>
  <si>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</si>
  <si>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</si>
  <si>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</si>
  <si>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</si>
  <si>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</si>
  <si>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</si>
  <si>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</si>
  <si>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</si>
  <si>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</si>
  <si>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</si>
  <si>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</si>
  <si>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</si>
  <si>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</si>
  <si>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</si>
  <si>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</si>
  <si>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</si>
  <si>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</si>
  <si>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</si>
  <si>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</si>
  <si>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</si>
  <si>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</si>
  <si>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</si>
  <si>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</si>
  <si>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</si>
  <si>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</si>
  <si>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</si>
  <si>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</si>
  <si>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</si>
  <si>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</si>
  <si>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</si>
  <si>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</si>
  <si>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</si>
  <si>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</si>
  <si>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</si>
  <si>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</si>
  <si>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</si>
  <si>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</si>
  <si>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</si>
  <si>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</si>
  <si>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</si>
  <si>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</si>
  <si>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</si>
  <si>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</si>
  <si>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</si>
  <si>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</si>
  <si>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</si>
  <si>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</si>
  <si>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</si>
  <si>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</si>
  <si>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</si>
  <si>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</si>
  <si>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</si>
  <si>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</si>
  <si>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</si>
  <si>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</si>
  <si>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</si>
  <si>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</si>
  <si>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</si>
  <si>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</si>
  <si>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</si>
  <si>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</si>
  <si>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</si>
  <si>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</si>
  <si>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</si>
  <si>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</si>
  <si>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</si>
  <si>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</si>
  <si>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</si>
  <si>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</si>
  <si>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</si>
  <si>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</si>
  <si>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</si>
  <si>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</si>
  <si>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</si>
  <si>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</si>
  <si>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</si>
  <si>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</si>
  <si>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</si>
  <si>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</si>
  <si>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</si>
  <si>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</si>
  <si>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</si>
  <si>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</si>
  <si>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</si>
  <si>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</si>
  <si>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</si>
  <si>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</si>
  <si>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</si>
  <si>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</si>
  <si>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</si>
  <si>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</si>
  <si>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</si>
  <si>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</si>
  <si>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</si>
  <si>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</si>
  <si>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</si>
  <si>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</si>
  <si>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</si>
  <si>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</si>
  <si>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</si>
  <si>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</si>
  <si>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</si>
  <si>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</si>
  <si>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</si>
  <si>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</si>
  <si>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</si>
  <si>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</si>
  <si>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</si>
  <si>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</si>
  <si>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</si>
  <si>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</si>
  <si>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</si>
  <si>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</si>
  <si>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</si>
  <si>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</si>
  <si>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</si>
  <si>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</si>
  <si>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</si>
  <si>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</si>
  <si>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</si>
  <si>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</si>
  <si>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</si>
  <si>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</si>
  <si>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</si>
  <si>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</si>
  <si>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</si>
  <si>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</si>
  <si>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</si>
  <si>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</si>
  <si>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</si>
  <si>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</si>
  <si>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</si>
  <si>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</si>
  <si>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</si>
  <si>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</si>
  <si>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</si>
  <si>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</si>
  <si>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</si>
  <si>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</si>
  <si>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</si>
  <si>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</si>
  <si>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</si>
  <si>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</si>
  <si>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</si>
  <si>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</si>
  <si>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</si>
  <si>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</si>
  <si>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</si>
  <si>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</si>
  <si>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</si>
  <si>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</si>
  <si>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</si>
  <si>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</si>
  <si>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</si>
  <si>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</si>
  <si>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</si>
  <si>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</si>
  <si>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</si>
  <si>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</si>
  <si>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</si>
  <si>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</si>
  <si>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</si>
  <si>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</si>
  <si>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</si>
  <si>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</si>
  <si>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</si>
  <si>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</si>
  <si>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</si>
  <si>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</si>
  <si>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</si>
  <si>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</si>
  <si>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</si>
  <si>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</si>
  <si>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</si>
  <si>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</si>
  <si>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</si>
  <si>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</si>
  <si>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</si>
  <si>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</si>
  <si>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</si>
  <si>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</si>
  <si>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</si>
  <si>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</si>
  <si>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</si>
  <si>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</si>
  <si>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</si>
  <si>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</si>
  <si>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</si>
  <si>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</si>
  <si>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</si>
  <si>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</si>
  <si>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</si>
  <si>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</si>
  <si>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</si>
  <si>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</si>
  <si>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</si>
  <si>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</si>
  <si>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</si>
  <si>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</si>
  <si>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</si>
  <si>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</si>
  <si>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</si>
  <si>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</si>
  <si>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</si>
  <si>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</si>
  <si>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</si>
  <si>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</si>
  <si>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</si>
  <si>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</si>
  <si>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</si>
  <si>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</si>
  <si>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</si>
  <si>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</si>
  <si>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</si>
  <si>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</si>
  <si>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</si>
  <si>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</si>
  <si>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</si>
  <si>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</si>
  <si>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</si>
  <si>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</si>
  <si>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</si>
  <si>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</si>
  <si>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</si>
  <si>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</si>
  <si>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</si>
  <si>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</si>
  <si>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</si>
  <si>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</si>
  <si>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</si>
  <si>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</si>
  <si>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</si>
  <si>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</si>
  <si>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</si>
  <si>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</si>
  <si>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</si>
  <si>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</si>
  <si>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</si>
  <si>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</si>
  <si>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</si>
  <si>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</si>
  <si>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</si>
  <si>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</si>
  <si>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</si>
  <si>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</si>
  <si>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</si>
  <si>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</si>
  <si>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</si>
  <si>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</si>
  <si>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</si>
  <si>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</si>
  <si>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</si>
  <si>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</si>
  <si>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</si>
  <si>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</si>
  <si>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</si>
  <si>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</si>
  <si>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</si>
  <si>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</si>
  <si>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</si>
  <si>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</si>
  <si>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</si>
  <si>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</si>
  <si>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</si>
  <si>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</si>
  <si>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</si>
  <si>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</si>
  <si>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</si>
  <si>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</si>
  <si>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</si>
  <si>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</si>
  <si>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</si>
  <si>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</si>
  <si>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</si>
  <si>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</si>
  <si>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</si>
  <si>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</si>
  <si>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</si>
  <si>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</si>
  <si>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</si>
  <si>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</si>
  <si>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</si>
  <si>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</si>
  <si>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</si>
  <si>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</si>
  <si>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</si>
  <si>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</si>
  <si>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</si>
  <si>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</si>
  <si>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</si>
  <si>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</si>
  <si>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</si>
  <si>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</si>
  <si>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</si>
  <si>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</si>
  <si>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</si>
  <si>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</si>
  <si>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</si>
  <si>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</si>
  <si>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</si>
  <si>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</si>
  <si>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</si>
  <si>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</si>
  <si>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</si>
  <si>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</si>
  <si>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</si>
  <si>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</si>
  <si>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</si>
  <si>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</si>
  <si>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</si>
  <si>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</si>
  <si>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</si>
  <si>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</si>
  <si>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</si>
  <si>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</si>
  <si>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</si>
  <si>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</si>
  <si>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</si>
  <si>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</si>
  <si>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</si>
  <si>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</si>
  <si>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</si>
  <si>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</si>
  <si>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</si>
  <si>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</si>
  <si>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</si>
  <si>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</si>
  <si>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</si>
  <si>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</si>
  <si>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</si>
  <si>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</si>
  <si>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</si>
  <si>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</si>
  <si>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</si>
  <si>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</si>
  <si>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</si>
  <si>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</si>
  <si>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</si>
  <si>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</si>
  <si>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</si>
  <si>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</si>
  <si>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</si>
  <si>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</si>
  <si>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</si>
  <si>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</si>
  <si>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</si>
  <si>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</si>
  <si>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</si>
  <si>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</si>
  <si>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</si>
  <si>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</si>
  <si>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</si>
  <si>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</si>
  <si>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</si>
  <si>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</si>
  <si>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</si>
  <si>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</si>
  <si>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</si>
  <si>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</si>
  <si>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</si>
  <si>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</si>
  <si>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</si>
  <si>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</si>
  <si>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</si>
  <si>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</si>
  <si>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</si>
  <si>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</si>
  <si>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</si>
  <si>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</si>
  <si>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</si>
  <si>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</si>
  <si>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</si>
  <si>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</si>
  <si>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</si>
  <si>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</si>
  <si>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</si>
  <si>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</si>
  <si>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</si>
  <si>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</si>
  <si>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</si>
  <si>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</si>
  <si>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</si>
  <si>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</si>
  <si>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</si>
  <si>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</si>
  <si>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</si>
  <si>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</si>
  <si>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</si>
  <si>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</si>
  <si>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</si>
  <si>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</si>
  <si>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</si>
  <si>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</si>
  <si>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</si>
  <si>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</si>
  <si>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</si>
  <si>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</si>
  <si>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</si>
  <si>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</si>
  <si>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</si>
  <si>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</si>
  <si>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</si>
  <si>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</si>
  <si>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</si>
  <si>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</si>
  <si>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</si>
  <si>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</si>
  <si>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</si>
  <si>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</si>
  <si>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</si>
  <si>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</si>
  <si>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</si>
  <si>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</si>
  <si>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</si>
  <si>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</si>
  <si>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</si>
  <si>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</si>
  <si>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</si>
  <si>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</si>
  <si>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</si>
  <si>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</si>
  <si>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</si>
  <si>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</si>
  <si>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</si>
  <si>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</si>
  <si>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</si>
  <si>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</si>
  <si>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</si>
  <si>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</si>
  <si>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</si>
  <si>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</si>
  <si>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</si>
  <si>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</si>
  <si>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</si>
  <si>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</si>
  <si>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</si>
  <si>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</si>
  <si>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</si>
  <si>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</si>
  <si>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</si>
  <si>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</si>
  <si>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</si>
  <si>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</si>
  <si>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</si>
  <si>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</si>
  <si>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</si>
  <si>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</si>
  <si>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</si>
  <si>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</si>
  <si>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</si>
  <si>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</si>
  <si>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</si>
  <si>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</si>
  <si>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</si>
  <si>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</si>
  <si>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</si>
  <si>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</si>
  <si>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</si>
  <si>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</si>
  <si>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</si>
  <si>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</si>
  <si>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</si>
  <si>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</si>
  <si>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</si>
  <si>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</si>
  <si>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</si>
  <si>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</si>
  <si>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</si>
  <si>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</si>
  <si>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</si>
  <si>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</si>
  <si>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</si>
  <si>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</si>
  <si>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</si>
  <si>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</si>
  <si>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</si>
  <si>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</si>
  <si>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</si>
  <si>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</si>
  <si>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</si>
  <si>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</si>
  <si>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</si>
  <si>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</si>
  <si>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</si>
  <si>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</si>
  <si>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</si>
  <si>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</si>
  <si>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</si>
  <si>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</si>
  <si>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</si>
  <si>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</si>
  <si>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</si>
  <si>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</si>
  <si>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</si>
  <si>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</si>
  <si>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</si>
  <si>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</si>
  <si>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</si>
  <si>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</si>
  <si>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</si>
  <si>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</si>
  <si>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</si>
  <si>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</si>
  <si>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</si>
  <si>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</si>
  <si>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</si>
  <si>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</si>
  <si>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</si>
  <si>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</si>
  <si>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</si>
  <si>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</si>
  <si>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</si>
  <si>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</si>
  <si>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</si>
  <si>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</si>
  <si>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</si>
  <si>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</si>
  <si>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</si>
  <si>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</si>
  <si>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</si>
  <si>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</si>
  <si>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</si>
  <si>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</si>
  <si>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</si>
  <si>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</si>
  <si>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</si>
  <si>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</si>
  <si>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</si>
  <si>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</si>
  <si>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</si>
  <si>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</si>
  <si>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</si>
  <si>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</si>
  <si>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</si>
  <si>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</si>
  <si>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</si>
  <si>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</si>
  <si>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</si>
  <si>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</si>
  <si>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</si>
  <si>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</si>
  <si>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71.- Sobreesfuerzo físico sobre el sistema musculoesquelético</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</si>
  <si>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</si>
  <si>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</si>
  <si>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</si>
  <si>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</si>
  <si>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</si>
  <si>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</si>
  <si>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</si>
  <si>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</si>
  <si>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</si>
  <si>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</si>
  <si>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</si>
  <si>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</si>
  <si>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</si>
  <si>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</si>
  <si>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</si>
  <si>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</si>
  <si>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</si>
  <si>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</si>
  <si>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</si>
  <si>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</si>
  <si>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</si>
  <si>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</si>
  <si>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</si>
  <si>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</si>
  <si>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</si>
  <si>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</si>
  <si>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</si>
  <si>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</si>
  <si>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</si>
  <si>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</si>
  <si>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</si>
  <si>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</si>
  <si>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</si>
  <si>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</si>
  <si>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</si>
  <si>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</si>
  <si>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</si>
  <si>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</si>
  <si>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</si>
  <si>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</si>
  <si>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</si>
  <si>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</si>
  <si>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</si>
  <si>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</si>
  <si>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</si>
  <si>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</si>
  <si>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</si>
  <si>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</si>
  <si>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</si>
  <si>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</si>
  <si>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</si>
  <si>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</si>
  <si>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</si>
  <si>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</si>
  <si>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</si>
  <si>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</si>
  <si>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</si>
  <si>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</si>
  <si>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</si>
  <si>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</si>
  <si>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</si>
  <si>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</si>
  <si>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</si>
  <si>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</si>
  <si>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</si>
  <si>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</si>
  <si>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</si>
  <si>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</si>
  <si>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</si>
  <si>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</si>
  <si>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</si>
  <si>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</si>
  <si>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</si>
  <si>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</si>
  <si>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</si>
  <si>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</si>
  <si>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</si>
  <si>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</si>
  <si>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</si>
  <si>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</si>
  <si>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</si>
  <si>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</si>
  <si>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</si>
  <si>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</si>
  <si>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</si>
  <si>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</si>
  <si>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</si>
  <si>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</si>
  <si>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</si>
  <si>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</si>
  <si>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</si>
  <si>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</si>
  <si>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</si>
  <si>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</si>
  <si>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</si>
  <si>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</si>
  <si>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</si>
  <si>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</si>
  <si>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</si>
  <si>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</si>
  <si>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</si>
  <si>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</si>
  <si>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</si>
  <si>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</si>
  <si>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</si>
  <si>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</si>
  <si>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</si>
  <si>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</si>
  <si>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</si>
  <si>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</si>
  <si>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</si>
  <si>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</si>
  <si>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</si>
  <si>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</si>
  <si>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</si>
  <si>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</si>
  <si>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</si>
  <si>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</si>
  <si>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</si>
  <si>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</si>
  <si>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</si>
  <si>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</si>
  <si>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</si>
  <si>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</si>
  <si>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</si>
  <si>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</si>
  <si>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</si>
  <si>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</si>
  <si>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</si>
  <si>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</si>
  <si>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</si>
  <si>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</si>
  <si>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22.- En estado líquido escape, rezumamiento, derrame, salpicadura, aspersión</t>
  </si>
  <si>
    <t>23.- En estado gaseoso vaporización, formación de aerosoles, formación de gases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</si>
  <si>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</si>
  <si>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</si>
  <si>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</si>
  <si>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</si>
  <si>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</si>
  <si>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</si>
  <si>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</si>
  <si>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</si>
  <si>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</si>
  <si>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</si>
  <si>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</si>
  <si>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</si>
  <si>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</si>
  <si>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</si>
  <si>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</si>
  <si>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</si>
  <si>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82.- Actividades administrativas de oficina y otras actividades auxiliares a las empresas</t>
  </si>
  <si>
    <t>15.- Contacto con sustancias peligrosas a través de la nariz, la boca, por inhalación</t>
  </si>
  <si>
    <t>19.- Otro contacto. Tipo de lesión conocido del grupo 10 pero no mencionado anteriormente</t>
  </si>
  <si>
    <t>77.- Actividades de alquiler</t>
  </si>
  <si>
    <t>97.- Actividades de los hogares como empleadores de personal doméstico</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</si>
  <si>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</si>
  <si>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</si>
  <si>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</si>
  <si>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</si>
  <si>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</si>
  <si>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</si>
  <si>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</si>
  <si>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08.- Otras industrias extractivas</t>
  </si>
  <si>
    <t>18.- Artes gráficas y reproducción de soportes grabados</t>
  </si>
  <si>
    <t>20.- Industria química</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</si>
  <si>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</si>
  <si>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</si>
  <si>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</si>
  <si>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</si>
  <si>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45.- Pérdida (total o parcial) de control de animal</t>
  </si>
  <si>
    <t>62.- Quedar atrapado, ser aplastado bajo</t>
  </si>
  <si>
    <t>79.- Otro contacto. Tipo de lesión conocido del grupo 70 pero no mencionado antes</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</si>
  <si>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</si>
  <si>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</si>
  <si>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</si>
  <si>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</si>
  <si>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</si>
  <si>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</si>
  <si>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</si>
  <si>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</si>
  <si>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</si>
  <si>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</si>
  <si>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</si>
  <si>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</si>
  <si>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</si>
  <si>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</si>
  <si>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</si>
  <si>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</si>
  <si>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</si>
  <si>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</si>
  <si>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</si>
  <si>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</si>
  <si>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</si>
  <si>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</si>
  <si>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</si>
  <si>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</si>
  <si>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</si>
  <si>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</si>
  <si>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</si>
  <si>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</si>
  <si>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</si>
  <si>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</si>
  <si>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99.- Otro contacto. Tipo de lesión no codificado en la presente clasificación</t>
  </si>
  <si>
    <t>90.- Infartos, derrames cerebrales y otras patologías no traumáticas</t>
  </si>
  <si>
    <t>062.- Quemaduras químicas (corrosión)</t>
  </si>
  <si>
    <t>130.- Infartos, derrames cerebrales y otras patologías no traumáticas</t>
  </si>
  <si>
    <t>64.- Servicios financieros, excepto seguros y fondos de pensiones</t>
  </si>
  <si>
    <t>24.- Pulverulento emanación de humos, emisión de polvo, partículas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</si>
  <si>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</si>
  <si>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</si>
  <si>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</si>
  <si>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</si>
  <si>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</si>
  <si>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</si>
  <si>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</si>
  <si>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</si>
  <si>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</si>
  <si>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</si>
  <si>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</si>
  <si>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</si>
  <si>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</si>
  <si>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</si>
  <si>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</si>
  <si>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</si>
  <si>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</si>
  <si>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</si>
  <si>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</si>
  <si>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</si>
  <si>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</si>
  <si>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</si>
  <si>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</si>
  <si>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</si>
  <si>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</si>
  <si>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</si>
  <si>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</si>
  <si>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</si>
  <si>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</si>
  <si>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</si>
  <si>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</si>
  <si>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</si>
  <si>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</si>
  <si>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</si>
  <si>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</si>
  <si>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</si>
  <si>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</si>
  <si>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</si>
  <si>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073.- COVID19</t>
  </si>
  <si>
    <t>HOMBRES</t>
  </si>
  <si>
    <t>089.- Otros tipos de ahogamientos y asfixias</t>
  </si>
  <si>
    <t>78.- Actividades relacionadas con el empleo</t>
  </si>
  <si>
    <t>26.- Fabricación de productos informáticos, electrónicos y ópticos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</si>
  <si>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</si>
  <si>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</si>
  <si>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</si>
  <si>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enero-febrero 2021</t>
  </si>
  <si>
    <t>02.- Silvicultura y explotación forestal</t>
  </si>
  <si>
    <t>24.- Metalurgia. Fabricación de productos de hierro, acero y ferroaleaciones</t>
  </si>
  <si>
    <t>32.- Otras industrias manufactureras</t>
  </si>
  <si>
    <t>71.- Servicios técnicos de arquitectura e ingeniería. Ensayos y análisis técnicos</t>
  </si>
  <si>
    <t>72.- Investigación y desarrollo</t>
  </si>
  <si>
    <t>62.- Programación, consultoría y otras actividades relacionadas con la informática</t>
  </si>
  <si>
    <t>69.- Actividades jurídicas y de contabilidad</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</si>
  <si>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</si>
  <si>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</si>
  <si>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</si>
  <si>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</si>
  <si>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</si>
  <si>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64.- Arrastrarse, trepar, etc.</t>
  </si>
  <si>
    <t>11.- Problema eléctrico causado por fallo en la instalación que da lugar a un contacto indirecto</t>
  </si>
  <si>
    <t>13.- Explosión</t>
  </si>
  <si>
    <t>21.- En estado de sólido desbordamiento, vuelco</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</si>
  <si>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</si>
  <si>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</si>
  <si>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84.- Agresión, empujón por animales</t>
  </si>
  <si>
    <t>89.-Otra Desviación conocida del grupo 80 pero no mencionada anteriormente</t>
  </si>
  <si>
    <t>12.- Contacto directo con la electricidad, recibir una descarga eléctrica en el cuerpo</t>
  </si>
  <si>
    <t>64.- Amputación, seccionamiento de un miembro, una mano o un dedo</t>
  </si>
  <si>
    <t>69.- Otro contacto. Tipo de lesión conocido del grupo 60 pero no mencionado anteriormente</t>
  </si>
  <si>
    <t>83.- Golpes, patadas, cabezazos, estrangulamiento</t>
  </si>
  <si>
    <t>43.- Región pélvica y abdominal, incluidos sus órganos</t>
  </si>
  <si>
    <t>48.- Tronco, múltiples partes afectadas</t>
  </si>
  <si>
    <t>58.- Extremidades superiores, múltiples partes afectadas</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</si>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</sst>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77">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48" fillId="3" borderId="0" xfId="0" applyNumberFormat="1" applyFont="1" applyFill="1" applyAlignment="1">
      <alignment vertical="top"/>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4" fontId="48" fillId="3" borderId="0" xfId="0" applyNumberFormat="1" applyFont="1" applyFill="1" applyBorder="1" applyAlignment="1">
      <alignment horizontal="right" vertical="center" indent="1"/>
    </xf>
    <xf numFmtId="167" fontId="48" fillId="3" borderId="0" xfId="0" applyNumberFormat="1" applyFont="1" applyFill="1" applyAlignment="1">
      <alignment horizontal="right" indent="1"/>
    </xf>
    <xf numFmtId="167" fontId="48" fillId="3" borderId="0" xfId="0" applyNumberFormat="1" applyFont="1" applyFill="1" applyAlignment="1">
      <alignment horizontal="right" vertical="center" indent="1"/>
    </xf>
    <xf numFmtId="166" fontId="47" fillId="6" borderId="0" xfId="0" applyNumberFormat="1" applyFont="1" applyFill="1" applyAlignment="1">
      <alignment horizontal="right" vertical="center"/>
    </xf>
    <xf numFmtId="171" fontId="47" fillId="3" borderId="0" xfId="0" applyNumberFormat="1" applyFont="1" applyFill="1" applyAlignment="1">
      <alignment horizontal="righ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15" t="s">
        <v>83</v>
      </c>
      <c r="B8" s="316"/>
    </row>
    <row r="9" spans="1:2" s="27" customFormat="1" ht="2.25" customHeight="1">
      <c r="A9" s="25"/>
      <c r="B9" s="26"/>
    </row>
    <row r="10" spans="1:2" ht="13.5" customHeight="1">
      <c r="A10" s="21" t="s">
        <v>21</v>
      </c>
      <c r="B10" s="22" t="s">
        <v>3517</v>
      </c>
    </row>
    <row r="11" spans="1:2" ht="13.5" customHeight="1">
      <c r="A11" s="21" t="s">
        <v>3518</v>
      </c>
      <c r="B11" s="22" t="s">
        <v>3519</v>
      </c>
    </row>
    <row r="12" spans="1:2" ht="13.5" customHeight="1">
      <c r="A12" s="21" t="s">
        <v>3520</v>
      </c>
      <c r="B12" s="22" t="s">
        <v>3523</v>
      </c>
    </row>
    <row r="13" spans="1:2" ht="13.5" customHeight="1">
      <c r="A13" s="21" t="s">
        <v>3522</v>
      </c>
      <c r="B13" s="22" t="s">
        <v>3521</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3524</v>
      </c>
      <c r="B31" s="22" t="s">
        <v>3525</v>
      </c>
    </row>
    <row r="32" spans="1:2" ht="13.5" customHeight="1">
      <c r="A32" s="21" t="s">
        <v>3526</v>
      </c>
      <c r="B32" s="22" t="s">
        <v>3527</v>
      </c>
    </row>
    <row r="33" spans="1:2" ht="13.5" customHeight="1">
      <c r="A33" s="21" t="s">
        <v>3528</v>
      </c>
      <c r="B33" s="22" t="s">
        <v>3529</v>
      </c>
    </row>
    <row r="34" spans="1:2" ht="13.5" customHeight="1">
      <c r="A34" s="21" t="s">
        <v>3530</v>
      </c>
      <c r="B34" s="22" t="s">
        <v>3531</v>
      </c>
    </row>
    <row r="35" spans="1:2" ht="13.5" customHeight="1">
      <c r="A35" s="21" t="s">
        <v>3532</v>
      </c>
      <c r="B35" s="22" t="s">
        <v>3533</v>
      </c>
    </row>
    <row r="36" spans="1:2" ht="13.5" customHeight="1">
      <c r="A36" s="21" t="s">
        <v>3534</v>
      </c>
      <c r="B36" s="22" t="s">
        <v>3535</v>
      </c>
    </row>
    <row r="37" spans="1:2" s="2" customFormat="1" ht="27" customHeight="1">
      <c r="A37" s="313" t="s">
        <v>4</v>
      </c>
      <c r="B37" s="314"/>
    </row>
    <row r="38" spans="1:2" ht="2.25" customHeight="1">
      <c r="A38" s="30"/>
      <c r="B38" s="31"/>
    </row>
    <row r="39" spans="1:2" ht="13.5" customHeight="1">
      <c r="A39" s="21" t="s">
        <v>3536</v>
      </c>
      <c r="B39" s="22" t="s">
        <v>3537</v>
      </c>
    </row>
    <row r="40" spans="1:2" ht="13.5" customHeight="1">
      <c r="A40" s="21" t="s">
        <v>3538</v>
      </c>
      <c r="B40" s="22" t="s">
        <v>3539</v>
      </c>
    </row>
    <row r="41" spans="1:2" ht="13.5" customHeight="1">
      <c r="A41" s="21" t="s">
        <v>3540</v>
      </c>
      <c r="B41" s="22" t="s">
        <v>3541</v>
      </c>
    </row>
    <row r="42" spans="1:2" ht="12" customHeight="1">
      <c r="A42" s="28"/>
      <c r="B42" s="29"/>
    </row>
    <row r="43" spans="1:2" s="2" customFormat="1" ht="27" customHeight="1">
      <c r="A43" s="313" t="s">
        <v>1641</v>
      </c>
      <c r="B43" s="314"/>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13" t="s">
        <v>2</v>
      </c>
      <c r="B48" s="314"/>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A26" sqref="A26:E26"/>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6" customFormat="1" ht="15.75" customHeight="1">
      <c r="A1" s="336" t="s">
        <v>33</v>
      </c>
      <c r="B1" s="338"/>
      <c r="C1" s="338"/>
      <c r="D1" s="292"/>
      <c r="E1" s="292"/>
      <c r="F1" s="293" t="s">
        <v>102</v>
      </c>
    </row>
    <row r="2" spans="1:10" s="256" customFormat="1" ht="5.25" customHeight="1">
      <c r="A2" s="257"/>
      <c r="B2" s="255"/>
      <c r="C2" s="255"/>
      <c r="D2" s="255"/>
      <c r="E2" s="255"/>
    </row>
    <row r="3" spans="1:10" s="294" customFormat="1" ht="15" customHeight="1">
      <c r="A3" s="258" t="s">
        <v>95</v>
      </c>
      <c r="B3" s="258"/>
      <c r="C3" s="258"/>
      <c r="D3" s="258"/>
      <c r="E3" s="258"/>
    </row>
    <row r="4" spans="1:10" s="294" customFormat="1" ht="15" customHeight="1">
      <c r="A4" s="261" t="s">
        <v>13</v>
      </c>
      <c r="B4" s="262"/>
      <c r="C4" s="262"/>
      <c r="D4" s="262"/>
      <c r="E4" s="262"/>
      <c r="F4" s="295"/>
    </row>
    <row r="5" spans="1:10" s="296" customFormat="1" ht="6" customHeight="1">
      <c r="A5" s="265"/>
      <c r="B5" s="266"/>
      <c r="C5" s="266"/>
      <c r="D5" s="266"/>
      <c r="E5" s="266"/>
    </row>
    <row r="6" spans="1:10" s="270" customFormat="1" ht="15" customHeight="1" thickBot="1">
      <c r="A6" s="297" t="s">
        <v>3598</v>
      </c>
      <c r="B6" s="269"/>
      <c r="C6" s="269"/>
    </row>
    <row r="7" spans="1:10" s="294" customFormat="1" ht="21.75" customHeight="1">
      <c r="A7" s="298"/>
      <c r="B7" s="341"/>
      <c r="C7" s="341"/>
      <c r="D7" s="341"/>
      <c r="E7" s="271"/>
    </row>
    <row r="8" spans="1:10" s="294" customFormat="1" ht="21.75" customHeight="1">
      <c r="A8" s="299"/>
      <c r="B8" s="272" t="s">
        <v>35</v>
      </c>
      <c r="C8" s="272" t="s">
        <v>36</v>
      </c>
      <c r="D8" s="272" t="s">
        <v>37</v>
      </c>
      <c r="E8" s="272" t="s">
        <v>38</v>
      </c>
    </row>
    <row r="9" spans="1:10" s="270" customFormat="1" ht="26.25" customHeight="1">
      <c r="A9" s="300" t="s">
        <v>38</v>
      </c>
      <c r="B9" s="301">
        <f>SUM(B10:B25)</f>
        <v>78</v>
      </c>
      <c r="C9" s="301">
        <f>SUM(C11:C25)</f>
        <v>0</v>
      </c>
      <c r="D9" s="301">
        <f>SUM(D11:D25)</f>
        <v>0</v>
      </c>
      <c r="E9" s="301">
        <f>SUM(B9:D9)</f>
        <v>78</v>
      </c>
      <c r="F9" s="302"/>
    </row>
    <row r="10" spans="1:10" s="270" customFormat="1" ht="15.6" customHeight="1">
      <c r="A10" s="303" t="s">
        <v>1625</v>
      </c>
      <c r="B10" s="304">
        <v>0</v>
      </c>
      <c r="C10" s="304">
        <v>0</v>
      </c>
      <c r="D10" s="304">
        <v>0</v>
      </c>
      <c r="E10" s="305">
        <f t="shared" ref="E10:E25" si="0">SUM(B10:D10)</f>
        <v>0</v>
      </c>
      <c r="F10" s="240"/>
      <c r="G10" s="240"/>
      <c r="H10" s="240"/>
      <c r="I10" s="240"/>
    </row>
    <row r="11" spans="1:10" s="270" customFormat="1" ht="15.6" customHeight="1">
      <c r="A11" s="303" t="s">
        <v>1626</v>
      </c>
      <c r="B11" s="304">
        <v>5</v>
      </c>
      <c r="C11" s="304">
        <v>0</v>
      </c>
      <c r="D11" s="304">
        <v>0</v>
      </c>
      <c r="E11" s="305">
        <f t="shared" si="0"/>
        <v>5</v>
      </c>
      <c r="F11" s="238"/>
      <c r="G11" s="238"/>
      <c r="H11" s="238"/>
      <c r="I11" s="238"/>
      <c r="J11" s="238"/>
    </row>
    <row r="12" spans="1:10" s="270" customFormat="1" ht="15.6" customHeight="1">
      <c r="A12" s="303" t="s">
        <v>1627</v>
      </c>
      <c r="B12" s="304">
        <v>0</v>
      </c>
      <c r="C12" s="304">
        <v>0</v>
      </c>
      <c r="D12" s="304">
        <v>0</v>
      </c>
      <c r="E12" s="305">
        <f t="shared" si="0"/>
        <v>0</v>
      </c>
      <c r="F12" s="238"/>
      <c r="G12" s="238"/>
      <c r="H12" s="238"/>
      <c r="I12" s="238"/>
      <c r="J12" s="238"/>
    </row>
    <row r="13" spans="1:10" s="270" customFormat="1" ht="15.6" customHeight="1">
      <c r="A13" s="303" t="s">
        <v>1628</v>
      </c>
      <c r="B13" s="304">
        <v>3</v>
      </c>
      <c r="C13" s="304">
        <v>0</v>
      </c>
      <c r="D13" s="304">
        <v>0</v>
      </c>
      <c r="E13" s="305">
        <f t="shared" si="0"/>
        <v>3</v>
      </c>
      <c r="F13" s="238"/>
      <c r="G13" s="238"/>
      <c r="H13" s="238"/>
      <c r="I13" s="238"/>
      <c r="J13" s="238"/>
    </row>
    <row r="14" spans="1:10" s="270" customFormat="1" ht="15.6" customHeight="1">
      <c r="A14" s="303" t="s">
        <v>1629</v>
      </c>
      <c r="B14" s="304">
        <v>5</v>
      </c>
      <c r="C14" s="304">
        <v>0</v>
      </c>
      <c r="D14" s="304">
        <v>0</v>
      </c>
      <c r="E14" s="305">
        <f t="shared" si="0"/>
        <v>5</v>
      </c>
      <c r="F14" s="238"/>
      <c r="G14" s="238"/>
      <c r="H14" s="238"/>
      <c r="I14" s="238"/>
      <c r="J14" s="238"/>
    </row>
    <row r="15" spans="1:10" s="270" customFormat="1" ht="15.6" customHeight="1">
      <c r="A15" s="303" t="s">
        <v>1630</v>
      </c>
      <c r="B15" s="304">
        <v>1</v>
      </c>
      <c r="C15" s="304">
        <v>0</v>
      </c>
      <c r="D15" s="304">
        <v>0</v>
      </c>
      <c r="E15" s="305">
        <f t="shared" si="0"/>
        <v>1</v>
      </c>
      <c r="F15" s="238"/>
      <c r="G15" s="238"/>
      <c r="H15" s="238"/>
      <c r="I15" s="238"/>
      <c r="J15" s="238"/>
    </row>
    <row r="16" spans="1:10" s="270" customFormat="1" ht="15.6" customHeight="1">
      <c r="A16" s="303" t="s">
        <v>1631</v>
      </c>
      <c r="B16" s="304">
        <v>8</v>
      </c>
      <c r="C16" s="304">
        <v>0</v>
      </c>
      <c r="D16" s="304">
        <v>0</v>
      </c>
      <c r="E16" s="305">
        <f t="shared" si="0"/>
        <v>8</v>
      </c>
      <c r="F16" s="238"/>
      <c r="G16" s="238"/>
      <c r="H16" s="238"/>
      <c r="I16" s="238"/>
      <c r="J16" s="238"/>
    </row>
    <row r="17" spans="1:10" s="270" customFormat="1" ht="15.6" customHeight="1">
      <c r="A17" s="303" t="s">
        <v>1632</v>
      </c>
      <c r="B17" s="304">
        <v>7</v>
      </c>
      <c r="C17" s="304">
        <v>0</v>
      </c>
      <c r="D17" s="304">
        <v>0</v>
      </c>
      <c r="E17" s="305">
        <f t="shared" si="0"/>
        <v>7</v>
      </c>
      <c r="F17" s="238"/>
      <c r="G17" s="238"/>
      <c r="H17" s="238"/>
      <c r="I17" s="238"/>
      <c r="J17" s="238"/>
    </row>
    <row r="18" spans="1:10" s="270" customFormat="1" ht="15.6" customHeight="1">
      <c r="A18" s="303" t="s">
        <v>1633</v>
      </c>
      <c r="B18" s="304">
        <v>0</v>
      </c>
      <c r="C18" s="304">
        <v>0</v>
      </c>
      <c r="D18" s="304">
        <v>0</v>
      </c>
      <c r="E18" s="305">
        <f t="shared" si="0"/>
        <v>0</v>
      </c>
      <c r="F18" s="238"/>
      <c r="G18" s="238"/>
      <c r="H18" s="238"/>
      <c r="I18" s="238"/>
      <c r="J18" s="238"/>
    </row>
    <row r="19" spans="1:10" s="270" customFormat="1" ht="15.6" customHeight="1">
      <c r="A19" s="303" t="s">
        <v>1634</v>
      </c>
      <c r="B19" s="304">
        <v>2</v>
      </c>
      <c r="C19" s="304">
        <v>0</v>
      </c>
      <c r="D19" s="304">
        <v>0</v>
      </c>
      <c r="E19" s="305">
        <f t="shared" si="0"/>
        <v>2</v>
      </c>
      <c r="F19" s="238"/>
      <c r="G19" s="238"/>
      <c r="H19" s="238"/>
      <c r="I19" s="238"/>
      <c r="J19" s="238"/>
    </row>
    <row r="20" spans="1:10" s="270" customFormat="1" ht="15.6" customHeight="1">
      <c r="A20" s="303" t="s">
        <v>1635</v>
      </c>
      <c r="B20" s="304">
        <v>4</v>
      </c>
      <c r="C20" s="304">
        <v>0</v>
      </c>
      <c r="D20" s="304">
        <v>0</v>
      </c>
      <c r="E20" s="305">
        <f t="shared" si="0"/>
        <v>4</v>
      </c>
      <c r="F20" s="238"/>
      <c r="G20" s="238"/>
      <c r="H20" s="238"/>
      <c r="I20" s="238"/>
      <c r="J20" s="238"/>
    </row>
    <row r="21" spans="1:10" s="270" customFormat="1" ht="15.6" customHeight="1">
      <c r="A21" s="303" t="s">
        <v>1636</v>
      </c>
      <c r="B21" s="304">
        <v>19</v>
      </c>
      <c r="C21" s="304">
        <v>0</v>
      </c>
      <c r="D21" s="304">
        <v>0</v>
      </c>
      <c r="E21" s="305">
        <f t="shared" si="0"/>
        <v>19</v>
      </c>
      <c r="F21" s="238"/>
      <c r="G21" s="238"/>
      <c r="H21" s="238"/>
      <c r="I21" s="238"/>
      <c r="J21" s="238"/>
    </row>
    <row r="22" spans="1:10" s="270" customFormat="1" ht="15.6" customHeight="1">
      <c r="A22" s="303" t="s">
        <v>1637</v>
      </c>
      <c r="B22" s="304">
        <v>8</v>
      </c>
      <c r="C22" s="304">
        <v>0</v>
      </c>
      <c r="D22" s="304">
        <v>0</v>
      </c>
      <c r="E22" s="305">
        <f t="shared" si="0"/>
        <v>8</v>
      </c>
      <c r="F22" s="238"/>
      <c r="G22" s="238"/>
      <c r="H22" s="238"/>
      <c r="I22" s="238"/>
      <c r="J22" s="238"/>
    </row>
    <row r="23" spans="1:10" s="270" customFormat="1" ht="15.6" customHeight="1">
      <c r="A23" s="303" t="s">
        <v>1638</v>
      </c>
      <c r="B23" s="304">
        <v>1</v>
      </c>
      <c r="C23" s="304">
        <v>0</v>
      </c>
      <c r="D23" s="304">
        <v>0</v>
      </c>
      <c r="E23" s="305">
        <f t="shared" si="0"/>
        <v>1</v>
      </c>
      <c r="F23" s="238"/>
      <c r="G23" s="238"/>
      <c r="H23" s="238"/>
      <c r="I23" s="238"/>
      <c r="J23" s="238"/>
    </row>
    <row r="24" spans="1:10" s="270" customFormat="1" ht="15.6" customHeight="1">
      <c r="A24" s="303" t="s">
        <v>1639</v>
      </c>
      <c r="B24" s="304">
        <v>8</v>
      </c>
      <c r="C24" s="304">
        <v>0</v>
      </c>
      <c r="D24" s="304">
        <v>0</v>
      </c>
      <c r="E24" s="305">
        <f t="shared" si="0"/>
        <v>8</v>
      </c>
      <c r="F24" s="238"/>
      <c r="G24" s="238"/>
      <c r="H24" s="238"/>
      <c r="I24" s="238"/>
      <c r="J24" s="238"/>
    </row>
    <row r="25" spans="1:10" s="270" customFormat="1" ht="15.6" customHeight="1">
      <c r="A25" s="303" t="s">
        <v>1640</v>
      </c>
      <c r="B25" s="304">
        <v>7</v>
      </c>
      <c r="C25" s="304">
        <v>0</v>
      </c>
      <c r="D25" s="304">
        <v>0</v>
      </c>
      <c r="E25" s="305">
        <f t="shared" si="0"/>
        <v>7</v>
      </c>
      <c r="F25" s="306"/>
      <c r="G25" s="240"/>
      <c r="H25" s="240"/>
      <c r="I25" s="240"/>
    </row>
    <row r="26" spans="1:10" ht="30" customHeight="1">
      <c r="A26" s="346" t="s">
        <v>20</v>
      </c>
      <c r="B26" s="346">
        <v>0</v>
      </c>
      <c r="C26" s="346">
        <v>0</v>
      </c>
      <c r="D26" s="346"/>
      <c r="E26" s="34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9" activePane="bottomLeft" state="frozen"/>
      <selection activeCell="J32" sqref="J32"/>
      <selection pane="bottomLeft" activeCell="E43" sqref="E43:E48"/>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19" t="s">
        <v>33</v>
      </c>
      <c r="B1" s="332"/>
      <c r="C1" s="332"/>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27" t="s">
        <v>3598</v>
      </c>
      <c r="B6" s="328"/>
      <c r="C6" s="9"/>
      <c r="D6" s="9"/>
      <c r="E6" s="9"/>
    </row>
    <row r="7" spans="1:6" s="67" customFormat="1" ht="21.75" customHeight="1">
      <c r="A7" s="329"/>
      <c r="B7" s="331"/>
      <c r="C7" s="331"/>
      <c r="D7" s="331"/>
      <c r="E7" s="44"/>
    </row>
    <row r="8" spans="1:6" s="67" customFormat="1" ht="21.75" customHeight="1">
      <c r="A8" s="330"/>
      <c r="B8" s="45" t="s">
        <v>35</v>
      </c>
      <c r="C8" s="45" t="s">
        <v>36</v>
      </c>
      <c r="D8" s="45" t="s">
        <v>37</v>
      </c>
      <c r="E8" s="45" t="s">
        <v>38</v>
      </c>
    </row>
    <row r="9" spans="1:6" s="8" customFormat="1" ht="21" customHeight="1">
      <c r="A9" s="54" t="s">
        <v>38</v>
      </c>
      <c r="B9" s="157">
        <f>SUM(B12:B14)</f>
        <v>687</v>
      </c>
      <c r="C9" s="157">
        <f>SUM(C12:C14)</f>
        <v>6</v>
      </c>
      <c r="D9" s="157">
        <f>SUM(D12:D14)</f>
        <v>1</v>
      </c>
      <c r="E9" s="157">
        <f>SUM(B9:D9)</f>
        <v>694</v>
      </c>
      <c r="F9" s="10"/>
    </row>
    <row r="10" spans="1:6" s="8" customFormat="1" ht="9" customHeight="1">
      <c r="A10" s="54"/>
      <c r="B10" s="157"/>
      <c r="C10" s="157"/>
      <c r="D10" s="157"/>
      <c r="E10" s="157"/>
      <c r="F10" s="10"/>
    </row>
    <row r="11" spans="1:6" s="8" customFormat="1" ht="12" customHeight="1">
      <c r="A11" s="54" t="s">
        <v>0</v>
      </c>
      <c r="B11" s="244"/>
      <c r="C11" s="244"/>
      <c r="D11" s="244"/>
      <c r="E11" s="244"/>
    </row>
    <row r="12" spans="1:6" s="8" customFormat="1" ht="12" customHeight="1">
      <c r="A12" s="62" t="s">
        <v>3297</v>
      </c>
      <c r="B12" s="245">
        <v>616</v>
      </c>
      <c r="C12" s="245">
        <v>4</v>
      </c>
      <c r="D12" s="245">
        <v>1</v>
      </c>
      <c r="E12" s="157">
        <f t="shared" ref="E12:E41" si="0">SUM(B12:D12)</f>
        <v>621</v>
      </c>
    </row>
    <row r="13" spans="1:6" s="8" customFormat="1" ht="12" customHeight="1">
      <c r="A13" s="62" t="s">
        <v>3298</v>
      </c>
      <c r="B13" s="245">
        <v>28</v>
      </c>
      <c r="C13" s="245">
        <v>1</v>
      </c>
      <c r="D13" s="245">
        <v>0</v>
      </c>
      <c r="E13" s="157">
        <f t="shared" si="0"/>
        <v>29</v>
      </c>
    </row>
    <row r="14" spans="1:6" s="8" customFormat="1" ht="12" customHeight="1">
      <c r="A14" s="62" t="s">
        <v>3299</v>
      </c>
      <c r="B14" s="245">
        <v>43</v>
      </c>
      <c r="C14" s="245">
        <v>1</v>
      </c>
      <c r="D14" s="245">
        <v>0</v>
      </c>
      <c r="E14" s="157">
        <f t="shared" si="0"/>
        <v>44</v>
      </c>
    </row>
    <row r="15" spans="1:6" s="8" customFormat="1" ht="9" customHeight="1">
      <c r="A15" s="62"/>
      <c r="B15" s="244"/>
      <c r="C15" s="244"/>
      <c r="D15" s="244"/>
      <c r="E15" s="157"/>
    </row>
    <row r="16" spans="1:6" s="8" customFormat="1" ht="12" customHeight="1">
      <c r="A16" s="54" t="s">
        <v>1</v>
      </c>
      <c r="B16" s="244"/>
      <c r="C16" s="244"/>
      <c r="D16" s="244"/>
      <c r="E16" s="157"/>
    </row>
    <row r="17" spans="1:6" s="88" customFormat="1" ht="12" customHeight="1">
      <c r="A17" s="81" t="s">
        <v>3606</v>
      </c>
      <c r="B17" s="245">
        <v>2</v>
      </c>
      <c r="C17" s="245">
        <v>0</v>
      </c>
      <c r="D17" s="245">
        <v>0</v>
      </c>
      <c r="E17" s="157">
        <f>SUM(B17:D17)</f>
        <v>2</v>
      </c>
      <c r="F17" s="40"/>
    </row>
    <row r="18" spans="1:6" s="88" customFormat="1" ht="12" customHeight="1">
      <c r="A18" s="81" t="s">
        <v>3440</v>
      </c>
      <c r="B18" s="245">
        <v>267</v>
      </c>
      <c r="C18" s="245">
        <v>2</v>
      </c>
      <c r="D18" s="245">
        <v>0</v>
      </c>
      <c r="E18" s="157">
        <f t="shared" si="0"/>
        <v>269</v>
      </c>
      <c r="F18" s="40"/>
    </row>
    <row r="19" spans="1:6" s="88" customFormat="1" ht="12" customHeight="1">
      <c r="A19" s="81" t="s">
        <v>3441</v>
      </c>
      <c r="B19" s="245">
        <v>28</v>
      </c>
      <c r="C19" s="245">
        <v>0</v>
      </c>
      <c r="D19" s="245">
        <v>0</v>
      </c>
      <c r="E19" s="157">
        <f t="shared" si="0"/>
        <v>28</v>
      </c>
      <c r="F19" s="41"/>
    </row>
    <row r="20" spans="1:6" s="88" customFormat="1" ht="12" customHeight="1">
      <c r="A20" s="81" t="s">
        <v>3442</v>
      </c>
      <c r="B20" s="246">
        <v>57</v>
      </c>
      <c r="C20" s="246">
        <v>0</v>
      </c>
      <c r="D20" s="245">
        <v>0</v>
      </c>
      <c r="E20" s="157">
        <f t="shared" si="0"/>
        <v>57</v>
      </c>
      <c r="F20" s="41"/>
    </row>
    <row r="21" spans="1:6" s="88" customFormat="1" ht="12" customHeight="1">
      <c r="A21" s="81" t="s">
        <v>3443</v>
      </c>
      <c r="B21" s="245">
        <v>4</v>
      </c>
      <c r="C21" s="245">
        <v>0</v>
      </c>
      <c r="D21" s="245">
        <v>0</v>
      </c>
      <c r="E21" s="157">
        <f t="shared" si="0"/>
        <v>4</v>
      </c>
      <c r="F21" s="40"/>
    </row>
    <row r="22" spans="1:6" s="88" customFormat="1" ht="12" customHeight="1">
      <c r="A22" s="81" t="s">
        <v>3444</v>
      </c>
      <c r="B22" s="245">
        <v>35</v>
      </c>
      <c r="C22" s="245">
        <v>2</v>
      </c>
      <c r="D22" s="245">
        <v>0</v>
      </c>
      <c r="E22" s="157">
        <f t="shared" si="0"/>
        <v>37</v>
      </c>
      <c r="F22" s="41"/>
    </row>
    <row r="23" spans="1:6" s="88" customFormat="1" ht="12" customHeight="1">
      <c r="A23" s="81" t="s">
        <v>3445</v>
      </c>
      <c r="B23" s="245">
        <v>13</v>
      </c>
      <c r="C23" s="245">
        <v>0</v>
      </c>
      <c r="D23" s="245">
        <v>0</v>
      </c>
      <c r="E23" s="157">
        <f t="shared" si="0"/>
        <v>13</v>
      </c>
      <c r="F23" s="41"/>
    </row>
    <row r="24" spans="1:6" s="88" customFormat="1" ht="21.6" customHeight="1">
      <c r="A24" s="81" t="s">
        <v>3446</v>
      </c>
      <c r="B24" s="245">
        <v>3</v>
      </c>
      <c r="C24" s="245">
        <v>0</v>
      </c>
      <c r="D24" s="245">
        <v>0</v>
      </c>
      <c r="E24" s="157">
        <f t="shared" si="0"/>
        <v>3</v>
      </c>
      <c r="F24" s="41"/>
    </row>
    <row r="25" spans="1:6" s="88" customFormat="1" ht="12" customHeight="1">
      <c r="A25" s="81" t="s">
        <v>3607</v>
      </c>
      <c r="B25" s="245">
        <v>2</v>
      </c>
      <c r="C25" s="245">
        <v>0</v>
      </c>
      <c r="D25" s="245">
        <v>0</v>
      </c>
      <c r="E25" s="157">
        <f t="shared" si="0"/>
        <v>2</v>
      </c>
      <c r="F25" s="41"/>
    </row>
    <row r="26" spans="1:6" s="88" customFormat="1" ht="12" customHeight="1">
      <c r="A26" s="81" t="s">
        <v>3447</v>
      </c>
      <c r="B26" s="245">
        <v>3</v>
      </c>
      <c r="C26" s="245">
        <v>0</v>
      </c>
      <c r="D26" s="245">
        <v>0</v>
      </c>
      <c r="E26" s="157">
        <f t="shared" si="0"/>
        <v>3</v>
      </c>
      <c r="F26" s="41"/>
    </row>
    <row r="27" spans="1:6" s="88" customFormat="1" ht="12" customHeight="1">
      <c r="A27" s="81" t="s">
        <v>3448</v>
      </c>
      <c r="B27" s="245">
        <v>8</v>
      </c>
      <c r="C27" s="245">
        <v>0</v>
      </c>
      <c r="D27" s="245">
        <v>0</v>
      </c>
      <c r="E27" s="157">
        <f t="shared" si="0"/>
        <v>8</v>
      </c>
      <c r="F27" s="41"/>
    </row>
    <row r="28" spans="1:6" s="88" customFormat="1" ht="12" customHeight="1">
      <c r="A28" s="81" t="s">
        <v>3449</v>
      </c>
      <c r="B28" s="245">
        <v>14</v>
      </c>
      <c r="C28" s="245">
        <v>0</v>
      </c>
      <c r="D28" s="245">
        <v>0</v>
      </c>
      <c r="E28" s="157">
        <f t="shared" si="0"/>
        <v>14</v>
      </c>
      <c r="F28" s="41"/>
    </row>
    <row r="29" spans="1:6" s="88" customFormat="1" ht="12" customHeight="1">
      <c r="A29" s="81" t="s">
        <v>3608</v>
      </c>
      <c r="B29" s="246">
        <v>3</v>
      </c>
      <c r="C29" s="246">
        <v>0</v>
      </c>
      <c r="D29" s="245">
        <v>0</v>
      </c>
      <c r="E29" s="157">
        <f t="shared" si="0"/>
        <v>3</v>
      </c>
      <c r="F29" s="41"/>
    </row>
    <row r="30" spans="1:6" s="15" customFormat="1" ht="12" customHeight="1">
      <c r="A30" s="81" t="s">
        <v>3510</v>
      </c>
      <c r="B30" s="245">
        <v>1</v>
      </c>
      <c r="C30" s="245">
        <v>0</v>
      </c>
      <c r="D30" s="245">
        <v>0</v>
      </c>
      <c r="E30" s="157">
        <f t="shared" si="0"/>
        <v>1</v>
      </c>
      <c r="F30" s="40"/>
    </row>
    <row r="31" spans="1:6" s="15" customFormat="1" ht="12" customHeight="1">
      <c r="A31" s="81" t="s">
        <v>3450</v>
      </c>
      <c r="B31" s="245">
        <v>4</v>
      </c>
      <c r="C31" s="245">
        <v>0</v>
      </c>
      <c r="D31" s="245">
        <v>0</v>
      </c>
      <c r="E31" s="157">
        <f t="shared" si="0"/>
        <v>4</v>
      </c>
      <c r="F31" s="41"/>
    </row>
    <row r="32" spans="1:6" s="15" customFormat="1" ht="12" customHeight="1">
      <c r="A32" s="81" t="s">
        <v>3451</v>
      </c>
      <c r="B32" s="245">
        <v>2</v>
      </c>
      <c r="C32" s="245">
        <v>0</v>
      </c>
      <c r="D32" s="245">
        <v>0</v>
      </c>
      <c r="E32" s="157">
        <f t="shared" si="0"/>
        <v>2</v>
      </c>
      <c r="F32" s="41"/>
    </row>
    <row r="33" spans="1:6" s="15" customFormat="1" ht="12" customHeight="1">
      <c r="A33" s="81" t="s">
        <v>3452</v>
      </c>
      <c r="B33" s="245">
        <v>7</v>
      </c>
      <c r="C33" s="245">
        <v>0</v>
      </c>
      <c r="D33" s="245">
        <v>0</v>
      </c>
      <c r="E33" s="157">
        <f t="shared" si="0"/>
        <v>7</v>
      </c>
      <c r="F33" s="41"/>
    </row>
    <row r="34" spans="1:6" s="15" customFormat="1" ht="12" customHeight="1">
      <c r="A34" s="81" t="s">
        <v>3453</v>
      </c>
      <c r="B34" s="245">
        <v>14</v>
      </c>
      <c r="C34" s="245">
        <v>0</v>
      </c>
      <c r="D34" s="245">
        <v>0</v>
      </c>
      <c r="E34" s="157">
        <f t="shared" si="0"/>
        <v>14</v>
      </c>
      <c r="F34" s="41"/>
    </row>
    <row r="35" spans="1:6" s="15" customFormat="1" ht="12" customHeight="1">
      <c r="A35" s="81" t="s">
        <v>3454</v>
      </c>
      <c r="B35" s="245">
        <v>34</v>
      </c>
      <c r="C35" s="245">
        <v>0</v>
      </c>
      <c r="D35" s="245">
        <v>0</v>
      </c>
      <c r="E35" s="157">
        <f t="shared" si="0"/>
        <v>34</v>
      </c>
      <c r="F35" s="41"/>
    </row>
    <row r="36" spans="1:6" s="15" customFormat="1" ht="19.2" customHeight="1">
      <c r="A36" s="81" t="s">
        <v>3455</v>
      </c>
      <c r="B36" s="245">
        <v>8</v>
      </c>
      <c r="C36" s="245">
        <v>0</v>
      </c>
      <c r="D36" s="245">
        <v>0</v>
      </c>
      <c r="E36" s="157">
        <f t="shared" si="0"/>
        <v>8</v>
      </c>
      <c r="F36" s="41"/>
    </row>
    <row r="37" spans="1:6" s="15" customFormat="1" ht="12" customHeight="1">
      <c r="A37" s="81" t="s">
        <v>3456</v>
      </c>
      <c r="B37" s="245">
        <v>7</v>
      </c>
      <c r="C37" s="245">
        <v>0</v>
      </c>
      <c r="D37" s="245">
        <v>0</v>
      </c>
      <c r="E37" s="157">
        <f t="shared" si="0"/>
        <v>7</v>
      </c>
      <c r="F37" s="41"/>
    </row>
    <row r="38" spans="1:6" s="15" customFormat="1" ht="12" customHeight="1">
      <c r="A38" s="81" t="s">
        <v>3457</v>
      </c>
      <c r="B38" s="246">
        <v>86</v>
      </c>
      <c r="C38" s="246">
        <v>0</v>
      </c>
      <c r="D38" s="245">
        <v>0</v>
      </c>
      <c r="E38" s="157">
        <f t="shared" si="0"/>
        <v>86</v>
      </c>
      <c r="F38" s="41"/>
    </row>
    <row r="39" spans="1:6" s="15" customFormat="1" ht="12" customHeight="1">
      <c r="A39" s="81" t="s">
        <v>3458</v>
      </c>
      <c r="B39" s="245">
        <v>2</v>
      </c>
      <c r="C39" s="245">
        <v>0</v>
      </c>
      <c r="D39" s="245">
        <v>0</v>
      </c>
      <c r="E39" s="157">
        <f t="shared" si="0"/>
        <v>2</v>
      </c>
      <c r="F39" s="40"/>
    </row>
    <row r="40" spans="1:6" s="15" customFormat="1" ht="20.399999999999999" customHeight="1">
      <c r="A40" s="81" t="s">
        <v>3459</v>
      </c>
      <c r="B40" s="245">
        <v>36</v>
      </c>
      <c r="C40" s="245">
        <v>2</v>
      </c>
      <c r="D40" s="245">
        <v>1</v>
      </c>
      <c r="E40" s="157">
        <f t="shared" si="0"/>
        <v>39</v>
      </c>
      <c r="F40" s="41"/>
    </row>
    <row r="41" spans="1:6" s="15" customFormat="1" ht="18" customHeight="1">
      <c r="A41" s="81" t="s">
        <v>3460</v>
      </c>
      <c r="B41" s="245">
        <v>3</v>
      </c>
      <c r="C41" s="245">
        <v>0</v>
      </c>
      <c r="D41" s="245">
        <v>0</v>
      </c>
      <c r="E41" s="157">
        <f t="shared" si="0"/>
        <v>3</v>
      </c>
      <c r="F41" s="41"/>
    </row>
    <row r="42" spans="1:6" s="15" customFormat="1" ht="12.6" customHeight="1">
      <c r="A42" s="81" t="s">
        <v>3511</v>
      </c>
      <c r="B42" s="245">
        <v>2</v>
      </c>
      <c r="C42" s="245">
        <v>0</v>
      </c>
      <c r="D42" s="245">
        <v>0</v>
      </c>
      <c r="E42" s="157">
        <f>SUM(B42:D42)</f>
        <v>2</v>
      </c>
      <c r="F42" s="41"/>
    </row>
    <row r="43" spans="1:6" s="15" customFormat="1" ht="12" customHeight="1">
      <c r="A43" s="81" t="s">
        <v>3461</v>
      </c>
      <c r="B43" s="245">
        <v>15</v>
      </c>
      <c r="C43" s="245">
        <v>0</v>
      </c>
      <c r="D43" s="245">
        <v>0</v>
      </c>
      <c r="E43" s="157">
        <f>SUM(B43:D43)</f>
        <v>15</v>
      </c>
      <c r="F43" s="41"/>
    </row>
    <row r="44" spans="1:6" s="15" customFormat="1" ht="12" customHeight="1">
      <c r="A44" s="81" t="s">
        <v>3462</v>
      </c>
      <c r="B44" s="245">
        <v>7</v>
      </c>
      <c r="C44" s="245">
        <v>0</v>
      </c>
      <c r="D44" s="245">
        <v>0</v>
      </c>
      <c r="E44" s="157">
        <f t="shared" ref="E44:E48" si="1">SUM(B44:D44)</f>
        <v>7</v>
      </c>
      <c r="F44" s="41"/>
    </row>
    <row r="45" spans="1:6" s="15" customFormat="1" ht="12" customHeight="1">
      <c r="A45" s="81" t="s">
        <v>3609</v>
      </c>
      <c r="B45" s="245">
        <v>1</v>
      </c>
      <c r="C45" s="245">
        <v>0</v>
      </c>
      <c r="D45" s="245">
        <v>0</v>
      </c>
      <c r="E45" s="157">
        <f t="shared" si="1"/>
        <v>1</v>
      </c>
      <c r="F45" s="41"/>
    </row>
    <row r="46" spans="1:6" s="15" customFormat="1" ht="12" customHeight="1">
      <c r="A46" s="81" t="s">
        <v>3610</v>
      </c>
      <c r="B46" s="245">
        <v>1</v>
      </c>
      <c r="C46" s="245">
        <v>0</v>
      </c>
      <c r="D46" s="245">
        <v>0</v>
      </c>
      <c r="E46" s="157">
        <f t="shared" si="1"/>
        <v>1</v>
      </c>
      <c r="F46" s="41"/>
    </row>
    <row r="47" spans="1:6" s="15" customFormat="1" ht="12" customHeight="1">
      <c r="A47" s="81" t="s">
        <v>3463</v>
      </c>
      <c r="B47" s="246">
        <v>17</v>
      </c>
      <c r="C47" s="246">
        <v>0</v>
      </c>
      <c r="D47" s="245">
        <v>0</v>
      </c>
      <c r="E47" s="157">
        <f t="shared" si="1"/>
        <v>17</v>
      </c>
      <c r="F47" s="41"/>
    </row>
    <row r="48" spans="1:6" s="15" customFormat="1" ht="12" customHeight="1">
      <c r="A48" s="81" t="s">
        <v>3301</v>
      </c>
      <c r="B48" s="245">
        <v>1</v>
      </c>
      <c r="C48" s="245">
        <v>0</v>
      </c>
      <c r="D48" s="245">
        <v>0</v>
      </c>
      <c r="E48" s="157">
        <f t="shared" si="1"/>
        <v>1</v>
      </c>
      <c r="F48" s="40"/>
    </row>
    <row r="49" spans="1:6" s="15" customFormat="1" ht="12" customHeight="1">
      <c r="A49" s="81"/>
      <c r="B49" s="245"/>
      <c r="C49" s="245"/>
      <c r="D49" s="245"/>
      <c r="E49" s="157"/>
      <c r="F49" s="40"/>
    </row>
    <row r="50" spans="1:6" s="15" customFormat="1" ht="12" customHeight="1">
      <c r="A50" s="81"/>
      <c r="B50" s="245"/>
      <c r="C50" s="245"/>
      <c r="D50" s="245"/>
      <c r="E50" s="157"/>
      <c r="F50" s="40"/>
    </row>
    <row r="51" spans="1:6" s="15" customFormat="1" ht="12" customHeight="1">
      <c r="A51" s="81"/>
      <c r="B51" s="245"/>
      <c r="C51" s="245"/>
      <c r="D51" s="245"/>
      <c r="E51" s="157"/>
      <c r="F51" s="40"/>
    </row>
    <row r="52" spans="1:6" s="15" customFormat="1" ht="21.6" customHeight="1">
      <c r="A52" s="81"/>
      <c r="B52" s="245"/>
      <c r="C52" s="245"/>
      <c r="D52" s="245"/>
      <c r="E52" s="157"/>
      <c r="F52" s="40"/>
    </row>
    <row r="53" spans="1:6" s="15" customFormat="1" ht="12" customHeight="1">
      <c r="A53" s="81"/>
      <c r="B53" s="245"/>
      <c r="C53" s="245"/>
      <c r="D53" s="245"/>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1" sqref="A21:XFD21"/>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19" t="s">
        <v>33</v>
      </c>
      <c r="B1" s="332"/>
      <c r="C1" s="332"/>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SUM(B12:B30)</f>
        <v>78</v>
      </c>
      <c r="C9" s="65">
        <f>SUM(C12:C30)</f>
        <v>0</v>
      </c>
      <c r="D9" s="65">
        <f>SUM(D12:D30)</f>
        <v>0</v>
      </c>
      <c r="E9" s="65">
        <f>SUM(E12:E30)</f>
        <v>78</v>
      </c>
      <c r="F9" s="10"/>
    </row>
    <row r="10" spans="1:9" s="8" customFormat="1" ht="9" customHeight="1">
      <c r="A10" s="62"/>
      <c r="C10" s="66"/>
      <c r="D10" s="66"/>
      <c r="E10" s="65"/>
    </row>
    <row r="11" spans="1:9" s="8" customFormat="1" ht="12" customHeight="1">
      <c r="A11" s="54" t="s">
        <v>1</v>
      </c>
      <c r="C11" s="66"/>
      <c r="D11" s="66"/>
      <c r="E11" s="65"/>
    </row>
    <row r="12" spans="1:9" s="88" customFormat="1" ht="15.6" customHeight="1">
      <c r="A12" s="81" t="s">
        <v>3440</v>
      </c>
      <c r="B12" s="96">
        <v>3</v>
      </c>
      <c r="C12" s="96">
        <v>0</v>
      </c>
      <c r="D12" s="96">
        <v>0</v>
      </c>
      <c r="E12" s="65">
        <f t="shared" ref="E12:E18" si="0">SUM(B12:D12)</f>
        <v>3</v>
      </c>
      <c r="F12" s="41"/>
      <c r="G12" s="11"/>
      <c r="H12" s="11"/>
      <c r="I12" s="11"/>
    </row>
    <row r="13" spans="1:9" s="15" customFormat="1" ht="15.6" customHeight="1">
      <c r="A13" s="81" t="s">
        <v>3443</v>
      </c>
      <c r="B13" s="94">
        <v>5</v>
      </c>
      <c r="C13" s="94">
        <v>0</v>
      </c>
      <c r="D13" s="96">
        <v>0</v>
      </c>
      <c r="E13" s="65">
        <f t="shared" si="0"/>
        <v>5</v>
      </c>
      <c r="F13" s="41"/>
      <c r="G13" s="11"/>
      <c r="H13" s="11"/>
      <c r="I13" s="11"/>
    </row>
    <row r="14" spans="1:9" s="15" customFormat="1" ht="15.6" customHeight="1">
      <c r="A14" s="81" t="s">
        <v>3454</v>
      </c>
      <c r="B14" s="94">
        <v>1</v>
      </c>
      <c r="C14" s="94">
        <v>0</v>
      </c>
      <c r="D14" s="96">
        <v>0</v>
      </c>
      <c r="E14" s="65">
        <f t="shared" si="0"/>
        <v>1</v>
      </c>
      <c r="F14" s="41"/>
      <c r="G14" s="11"/>
      <c r="H14" s="11"/>
      <c r="I14" s="11"/>
    </row>
    <row r="15" spans="1:9" s="15" customFormat="1" ht="30" customHeight="1">
      <c r="A15" s="81" t="s">
        <v>3459</v>
      </c>
      <c r="B15" s="94">
        <v>41</v>
      </c>
      <c r="C15" s="94">
        <v>0</v>
      </c>
      <c r="D15" s="96">
        <v>0</v>
      </c>
      <c r="E15" s="65">
        <f t="shared" si="0"/>
        <v>41</v>
      </c>
      <c r="F15" s="41"/>
      <c r="G15" s="11"/>
      <c r="H15" s="11"/>
      <c r="I15" s="11"/>
    </row>
    <row r="16" spans="1:9" s="15" customFormat="1" ht="30" customHeight="1">
      <c r="A16" s="81" t="s">
        <v>3460</v>
      </c>
      <c r="B16" s="94">
        <v>19</v>
      </c>
      <c r="C16" s="94">
        <v>0</v>
      </c>
      <c r="D16" s="96">
        <v>0</v>
      </c>
      <c r="E16" s="65">
        <f t="shared" si="0"/>
        <v>19</v>
      </c>
      <c r="F16" s="41"/>
      <c r="G16" s="11"/>
      <c r="H16" s="11"/>
      <c r="I16" s="11"/>
    </row>
    <row r="17" spans="1:9" s="15" customFormat="1" ht="15.6" customHeight="1">
      <c r="A17" s="81" t="s">
        <v>3511</v>
      </c>
      <c r="B17" s="94">
        <v>2</v>
      </c>
      <c r="C17" s="94">
        <v>0</v>
      </c>
      <c r="D17" s="96">
        <v>0</v>
      </c>
      <c r="E17" s="65">
        <f t="shared" si="0"/>
        <v>2</v>
      </c>
      <c r="F17" s="41"/>
      <c r="G17" s="11"/>
      <c r="H17" s="11"/>
      <c r="I17" s="11"/>
    </row>
    <row r="18" spans="1:9" s="15" customFormat="1" ht="15.6" customHeight="1">
      <c r="A18" s="81" t="s">
        <v>3461</v>
      </c>
      <c r="B18" s="94">
        <v>4</v>
      </c>
      <c r="C18" s="94">
        <v>0</v>
      </c>
      <c r="D18" s="96">
        <v>0</v>
      </c>
      <c r="E18" s="65">
        <f t="shared" si="0"/>
        <v>4</v>
      </c>
      <c r="F18" s="41"/>
      <c r="G18" s="11"/>
      <c r="H18" s="11"/>
      <c r="I18" s="11"/>
    </row>
    <row r="19" spans="1:9" s="15" customFormat="1" ht="15.6" customHeight="1">
      <c r="A19" s="81" t="s">
        <v>3462</v>
      </c>
      <c r="B19" s="94">
        <v>1</v>
      </c>
      <c r="C19" s="94">
        <v>0</v>
      </c>
      <c r="D19" s="96">
        <v>0</v>
      </c>
      <c r="E19" s="65">
        <f t="shared" ref="E19:E21" si="1">SUM(B19:D19)</f>
        <v>1</v>
      </c>
      <c r="F19" s="41"/>
      <c r="G19" s="11"/>
      <c r="H19" s="11"/>
      <c r="I19" s="11"/>
    </row>
    <row r="20" spans="1:9" s="15" customFormat="1" ht="15.6" customHeight="1">
      <c r="A20" s="81" t="s">
        <v>3463</v>
      </c>
      <c r="B20" s="94">
        <v>1</v>
      </c>
      <c r="C20" s="94">
        <v>0</v>
      </c>
      <c r="D20" s="96">
        <v>0</v>
      </c>
      <c r="E20" s="65">
        <f t="shared" si="1"/>
        <v>1</v>
      </c>
      <c r="F20" s="41"/>
      <c r="G20" s="11"/>
      <c r="H20" s="11"/>
      <c r="I20" s="11"/>
    </row>
    <row r="21" spans="1:9" s="15" customFormat="1" ht="15.6" customHeight="1">
      <c r="A21" s="81" t="s">
        <v>3301</v>
      </c>
      <c r="B21" s="94">
        <v>1</v>
      </c>
      <c r="C21" s="94">
        <v>0</v>
      </c>
      <c r="D21" s="96">
        <v>0</v>
      </c>
      <c r="E21" s="65">
        <f t="shared" si="1"/>
        <v>1</v>
      </c>
      <c r="F21" s="41"/>
      <c r="G21" s="11"/>
      <c r="H21" s="11"/>
      <c r="I21" s="11"/>
    </row>
    <row r="22" spans="1:9" s="15" customFormat="1" ht="30" customHeight="1">
      <c r="A22" s="81"/>
      <c r="B22" s="94"/>
      <c r="C22" s="94"/>
      <c r="D22" s="96"/>
      <c r="E22" s="65"/>
      <c r="F22" s="41"/>
      <c r="G22" s="11"/>
      <c r="H22" s="11"/>
      <c r="I22" s="11"/>
    </row>
    <row r="23" spans="1:9" s="15" customFormat="1" ht="30"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1"/>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25" sqref="A25"/>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SUM(B11:B59)</f>
        <v>687</v>
      </c>
      <c r="C9" s="65">
        <f>SUM(C11:C59)</f>
        <v>6</v>
      </c>
      <c r="D9" s="65">
        <f>SUM(D11:D59)</f>
        <v>1</v>
      </c>
      <c r="E9" s="65">
        <f>SUM(E11:E59)</f>
        <v>694</v>
      </c>
      <c r="F9" s="10"/>
    </row>
    <row r="10" spans="1:9" s="8" customFormat="1" ht="9" customHeight="1">
      <c r="A10" s="62"/>
      <c r="B10" s="66"/>
      <c r="C10" s="66"/>
      <c r="D10" s="66"/>
      <c r="E10" s="65"/>
    </row>
    <row r="11" spans="1:9" s="88" customFormat="1" ht="12" customHeight="1">
      <c r="A11" s="82" t="s">
        <v>3573</v>
      </c>
      <c r="B11" s="97">
        <v>3</v>
      </c>
      <c r="C11" s="97">
        <v>0</v>
      </c>
      <c r="D11" s="97">
        <v>0</v>
      </c>
      <c r="E11" s="65">
        <f t="shared" ref="E11:E42" si="0">SUM(B11:D11)</f>
        <v>3</v>
      </c>
      <c r="F11" s="40"/>
      <c r="G11" s="15"/>
      <c r="H11" s="15"/>
      <c r="I11" s="15"/>
    </row>
    <row r="12" spans="1:9" s="88" customFormat="1" ht="12" customHeight="1">
      <c r="A12" s="82" t="s">
        <v>3574</v>
      </c>
      <c r="B12" s="97">
        <v>16</v>
      </c>
      <c r="C12" s="97">
        <v>0</v>
      </c>
      <c r="D12" s="97">
        <v>0</v>
      </c>
      <c r="E12" s="65">
        <f t="shared" si="0"/>
        <v>16</v>
      </c>
      <c r="F12" s="41"/>
      <c r="G12" s="11"/>
      <c r="H12" s="11"/>
      <c r="I12" s="11"/>
    </row>
    <row r="13" spans="1:9" s="88" customFormat="1" ht="12" customHeight="1">
      <c r="A13" s="82" t="s">
        <v>3575</v>
      </c>
      <c r="B13" s="97">
        <v>14</v>
      </c>
      <c r="C13" s="97">
        <v>0</v>
      </c>
      <c r="D13" s="97">
        <v>0</v>
      </c>
      <c r="E13" s="65">
        <f t="shared" si="0"/>
        <v>14</v>
      </c>
      <c r="F13" s="41"/>
      <c r="G13" s="11"/>
      <c r="H13" s="11"/>
      <c r="I13" s="11"/>
    </row>
    <row r="14" spans="1:9" s="88" customFormat="1" ht="12" customHeight="1">
      <c r="A14" s="82" t="s">
        <v>3464</v>
      </c>
      <c r="B14" s="97">
        <v>13</v>
      </c>
      <c r="C14" s="97">
        <v>0</v>
      </c>
      <c r="D14" s="97">
        <v>0</v>
      </c>
      <c r="E14" s="65">
        <f t="shared" si="0"/>
        <v>13</v>
      </c>
      <c r="F14" s="41"/>
      <c r="G14" s="11"/>
      <c r="H14" s="11"/>
      <c r="I14" s="11"/>
    </row>
    <row r="15" spans="1:9" s="88" customFormat="1" ht="12" customHeight="1">
      <c r="A15" s="82" t="s">
        <v>3576</v>
      </c>
      <c r="B15" s="97">
        <v>68</v>
      </c>
      <c r="C15" s="97">
        <v>1</v>
      </c>
      <c r="D15" s="97">
        <v>1</v>
      </c>
      <c r="E15" s="65">
        <f t="shared" si="0"/>
        <v>70</v>
      </c>
      <c r="F15" s="41"/>
      <c r="G15" s="11"/>
      <c r="H15" s="11"/>
      <c r="I15" s="11"/>
    </row>
    <row r="16" spans="1:9" s="88" customFormat="1" ht="12" customHeight="1">
      <c r="A16" s="82" t="s">
        <v>3577</v>
      </c>
      <c r="B16" s="97">
        <v>21</v>
      </c>
      <c r="C16" s="97">
        <v>0</v>
      </c>
      <c r="D16" s="97">
        <v>0</v>
      </c>
      <c r="E16" s="65">
        <f t="shared" si="0"/>
        <v>21</v>
      </c>
      <c r="F16" s="41"/>
      <c r="G16" s="11"/>
      <c r="H16" s="11"/>
      <c r="I16" s="11"/>
    </row>
    <row r="17" spans="1:9" s="88" customFormat="1" ht="12" customHeight="1">
      <c r="A17" s="82" t="s">
        <v>3578</v>
      </c>
      <c r="B17" s="97">
        <v>3</v>
      </c>
      <c r="C17" s="97">
        <v>0</v>
      </c>
      <c r="D17" s="97">
        <v>0</v>
      </c>
      <c r="E17" s="65">
        <f t="shared" si="0"/>
        <v>3</v>
      </c>
      <c r="F17" s="40"/>
      <c r="G17" s="11"/>
      <c r="H17" s="11"/>
      <c r="I17" s="11"/>
    </row>
    <row r="18" spans="1:9" s="88" customFormat="1" ht="12" customHeight="1">
      <c r="A18" s="82" t="s">
        <v>3465</v>
      </c>
      <c r="B18" s="97">
        <v>17</v>
      </c>
      <c r="C18" s="97">
        <v>0</v>
      </c>
      <c r="D18" s="97">
        <v>0</v>
      </c>
      <c r="E18" s="65">
        <f t="shared" si="0"/>
        <v>17</v>
      </c>
      <c r="F18" s="41"/>
      <c r="G18" s="11"/>
      <c r="H18" s="11"/>
      <c r="I18" s="11"/>
    </row>
    <row r="19" spans="1:9" s="88" customFormat="1" ht="12" customHeight="1">
      <c r="A19" s="82" t="s">
        <v>3466</v>
      </c>
      <c r="B19" s="97">
        <v>5</v>
      </c>
      <c r="C19" s="97">
        <v>0</v>
      </c>
      <c r="D19" s="97">
        <v>0</v>
      </c>
      <c r="E19" s="65">
        <f t="shared" si="0"/>
        <v>5</v>
      </c>
      <c r="F19" s="41"/>
      <c r="G19" s="15"/>
      <c r="H19" s="15"/>
      <c r="I19" s="15"/>
    </row>
    <row r="20" spans="1:9" s="88" customFormat="1" ht="12" customHeight="1">
      <c r="A20" s="82" t="s">
        <v>3467</v>
      </c>
      <c r="B20" s="97">
        <v>1</v>
      </c>
      <c r="C20" s="97">
        <v>0</v>
      </c>
      <c r="D20" s="97">
        <v>0</v>
      </c>
      <c r="E20" s="65">
        <f t="shared" si="0"/>
        <v>1</v>
      </c>
      <c r="F20" s="41"/>
      <c r="G20" s="15"/>
      <c r="H20" s="15"/>
      <c r="I20" s="15"/>
    </row>
    <row r="21" spans="1:9" s="88" customFormat="1" ht="12" customHeight="1">
      <c r="A21" s="82" t="s">
        <v>3512</v>
      </c>
      <c r="B21" s="97">
        <v>1</v>
      </c>
      <c r="C21" s="97">
        <v>0</v>
      </c>
      <c r="D21" s="97">
        <v>0</v>
      </c>
      <c r="E21" s="65">
        <f t="shared" si="0"/>
        <v>1</v>
      </c>
      <c r="F21" s="41"/>
      <c r="G21" s="15"/>
      <c r="H21" s="15"/>
      <c r="I21" s="15"/>
    </row>
    <row r="22" spans="1:9" s="88" customFormat="1" ht="12" customHeight="1">
      <c r="A22" s="82" t="s">
        <v>3579</v>
      </c>
      <c r="B22" s="97">
        <v>123</v>
      </c>
      <c r="C22" s="97">
        <v>2</v>
      </c>
      <c r="D22" s="97">
        <v>0</v>
      </c>
      <c r="E22" s="65">
        <f t="shared" si="0"/>
        <v>125</v>
      </c>
      <c r="F22" s="41"/>
      <c r="G22" s="15"/>
      <c r="H22" s="15"/>
      <c r="I22" s="15"/>
    </row>
    <row r="23" spans="1:9" s="88" customFormat="1" ht="12" customHeight="1">
      <c r="A23" s="82" t="s">
        <v>3580</v>
      </c>
      <c r="B23" s="97">
        <v>9</v>
      </c>
      <c r="C23" s="97">
        <v>0</v>
      </c>
      <c r="D23" s="97">
        <v>0</v>
      </c>
      <c r="E23" s="65">
        <f t="shared" si="0"/>
        <v>9</v>
      </c>
      <c r="F23" s="41"/>
      <c r="G23" s="11"/>
      <c r="H23" s="11"/>
      <c r="I23" s="11"/>
    </row>
    <row r="24" spans="1:9" s="88" customFormat="1" ht="12" customHeight="1">
      <c r="A24" s="82" t="s">
        <v>3581</v>
      </c>
      <c r="B24" s="97">
        <v>15</v>
      </c>
      <c r="C24" s="97">
        <v>0</v>
      </c>
      <c r="D24" s="97">
        <v>0</v>
      </c>
      <c r="E24" s="65">
        <f t="shared" si="0"/>
        <v>15</v>
      </c>
      <c r="F24" s="41"/>
      <c r="G24" s="11"/>
      <c r="H24" s="11"/>
      <c r="I24" s="11"/>
    </row>
    <row r="25" spans="1:9" s="88" customFormat="1" ht="12" customHeight="1">
      <c r="A25" s="82" t="s">
        <v>3582</v>
      </c>
      <c r="B25" s="97">
        <v>7</v>
      </c>
      <c r="C25" s="97">
        <v>0</v>
      </c>
      <c r="D25" s="97">
        <v>0</v>
      </c>
      <c r="E25" s="65">
        <f t="shared" si="0"/>
        <v>7</v>
      </c>
      <c r="F25" s="41"/>
      <c r="G25" s="11"/>
      <c r="H25" s="11"/>
      <c r="I25" s="11"/>
    </row>
    <row r="26" spans="1:9" s="88" customFormat="1" ht="12" customHeight="1">
      <c r="A26" s="82" t="s">
        <v>3583</v>
      </c>
      <c r="B26" s="97">
        <v>3</v>
      </c>
      <c r="C26" s="97">
        <v>0</v>
      </c>
      <c r="D26" s="97">
        <v>0</v>
      </c>
      <c r="E26" s="65">
        <f t="shared" si="0"/>
        <v>3</v>
      </c>
      <c r="F26" s="41"/>
      <c r="G26" s="11"/>
      <c r="H26" s="11"/>
      <c r="I26" s="11"/>
    </row>
    <row r="27" spans="1:9" s="15" customFormat="1" ht="12" customHeight="1">
      <c r="A27" s="82" t="s">
        <v>3584</v>
      </c>
      <c r="B27" s="97">
        <v>3</v>
      </c>
      <c r="C27" s="97">
        <v>0</v>
      </c>
      <c r="D27" s="97">
        <v>0</v>
      </c>
      <c r="E27" s="65">
        <f t="shared" si="0"/>
        <v>3</v>
      </c>
      <c r="F27" s="41"/>
      <c r="G27" s="11"/>
      <c r="H27" s="11"/>
      <c r="I27" s="11"/>
    </row>
    <row r="28" spans="1:9" s="15" customFormat="1" ht="12" customHeight="1">
      <c r="A28" s="82" t="s">
        <v>3585</v>
      </c>
      <c r="B28" s="97">
        <v>14</v>
      </c>
      <c r="C28" s="97">
        <v>0</v>
      </c>
      <c r="D28" s="97">
        <v>0</v>
      </c>
      <c r="E28" s="65">
        <f t="shared" si="0"/>
        <v>14</v>
      </c>
      <c r="F28" s="41"/>
      <c r="G28" s="11"/>
      <c r="H28" s="11"/>
      <c r="I28" s="11"/>
    </row>
    <row r="29" spans="1:9" s="15" customFormat="1" ht="12" customHeight="1">
      <c r="A29" s="81" t="s">
        <v>3586</v>
      </c>
      <c r="B29" s="97">
        <v>34</v>
      </c>
      <c r="C29" s="97">
        <v>0</v>
      </c>
      <c r="D29" s="97">
        <v>0</v>
      </c>
      <c r="E29" s="65">
        <f t="shared" si="0"/>
        <v>34</v>
      </c>
      <c r="F29" s="41"/>
      <c r="G29" s="11"/>
      <c r="H29" s="11"/>
      <c r="I29" s="11"/>
    </row>
    <row r="30" spans="1:9" s="15" customFormat="1" ht="12" customHeight="1">
      <c r="A30" s="82" t="s">
        <v>3468</v>
      </c>
      <c r="B30" s="97">
        <v>13</v>
      </c>
      <c r="C30" s="97">
        <v>1</v>
      </c>
      <c r="D30" s="97">
        <v>0</v>
      </c>
      <c r="E30" s="65">
        <f t="shared" si="0"/>
        <v>14</v>
      </c>
      <c r="F30" s="41"/>
      <c r="G30" s="11"/>
      <c r="H30" s="11"/>
      <c r="I30" s="11"/>
    </row>
    <row r="31" spans="1:9" s="15" customFormat="1" ht="12" customHeight="1">
      <c r="A31" s="82" t="s">
        <v>3469</v>
      </c>
      <c r="B31" s="97">
        <v>18</v>
      </c>
      <c r="C31" s="97">
        <v>0</v>
      </c>
      <c r="D31" s="97">
        <v>0</v>
      </c>
      <c r="E31" s="65">
        <f t="shared" si="0"/>
        <v>18</v>
      </c>
      <c r="F31" s="41"/>
      <c r="G31" s="11"/>
      <c r="H31" s="11"/>
      <c r="I31" s="11"/>
    </row>
    <row r="32" spans="1:9" s="15" customFormat="1" ht="12" customHeight="1">
      <c r="A32" s="82" t="s">
        <v>3587</v>
      </c>
      <c r="B32" s="97">
        <v>2</v>
      </c>
      <c r="C32" s="97">
        <v>0</v>
      </c>
      <c r="D32" s="97">
        <v>0</v>
      </c>
      <c r="E32" s="65">
        <f t="shared" si="0"/>
        <v>2</v>
      </c>
      <c r="F32" s="41"/>
      <c r="G32" s="11"/>
      <c r="H32" s="11"/>
      <c r="I32" s="11"/>
    </row>
    <row r="33" spans="1:9" s="15" customFormat="1" ht="12" customHeight="1">
      <c r="A33" s="82" t="s">
        <v>3470</v>
      </c>
      <c r="B33" s="97">
        <v>139</v>
      </c>
      <c r="C33" s="97">
        <v>1</v>
      </c>
      <c r="D33" s="97">
        <v>0</v>
      </c>
      <c r="E33" s="65">
        <f t="shared" si="0"/>
        <v>140</v>
      </c>
      <c r="F33" s="41"/>
      <c r="G33" s="11"/>
      <c r="H33" s="11"/>
      <c r="I33" s="11"/>
    </row>
    <row r="34" spans="1:9" s="15" customFormat="1" ht="12" customHeight="1">
      <c r="A34" s="82" t="s">
        <v>3471</v>
      </c>
      <c r="B34" s="97">
        <v>9</v>
      </c>
      <c r="C34" s="97">
        <v>0</v>
      </c>
      <c r="D34" s="97">
        <v>0</v>
      </c>
      <c r="E34" s="65">
        <f t="shared" si="0"/>
        <v>9</v>
      </c>
      <c r="F34" s="41"/>
      <c r="G34" s="11"/>
      <c r="H34" s="11"/>
      <c r="I34" s="11"/>
    </row>
    <row r="35" spans="1:9" s="15" customFormat="1" ht="12" customHeight="1">
      <c r="A35" s="82" t="s">
        <v>3588</v>
      </c>
      <c r="B35" s="97">
        <v>1</v>
      </c>
      <c r="C35" s="97">
        <v>0</v>
      </c>
      <c r="D35" s="97">
        <v>0</v>
      </c>
      <c r="E35" s="65">
        <f t="shared" si="0"/>
        <v>1</v>
      </c>
      <c r="F35" s="40"/>
      <c r="G35" s="11"/>
      <c r="H35" s="11"/>
      <c r="I35" s="11"/>
    </row>
    <row r="36" spans="1:9" s="15" customFormat="1" ht="12" customHeight="1">
      <c r="A36" s="82" t="s">
        <v>3611</v>
      </c>
      <c r="B36" s="97">
        <v>1</v>
      </c>
      <c r="C36" s="97">
        <v>0</v>
      </c>
      <c r="D36" s="97">
        <v>0</v>
      </c>
      <c r="E36" s="65">
        <f t="shared" si="0"/>
        <v>1</v>
      </c>
      <c r="F36" s="41"/>
      <c r="G36" s="11"/>
      <c r="H36" s="11"/>
      <c r="I36" s="11"/>
    </row>
    <row r="37" spans="1:9" s="15" customFormat="1" ht="12" customHeight="1">
      <c r="A37" s="82" t="s">
        <v>3589</v>
      </c>
      <c r="B37" s="97">
        <v>6</v>
      </c>
      <c r="C37" s="97">
        <v>0</v>
      </c>
      <c r="D37" s="97">
        <v>0</v>
      </c>
      <c r="E37" s="65">
        <f t="shared" si="0"/>
        <v>6</v>
      </c>
      <c r="F37" s="41"/>
      <c r="G37" s="11"/>
      <c r="H37" s="11"/>
      <c r="I37" s="11"/>
    </row>
    <row r="38" spans="1:9" s="15" customFormat="1" ht="12" customHeight="1">
      <c r="A38" s="82" t="s">
        <v>3472</v>
      </c>
      <c r="B38" s="97">
        <v>54</v>
      </c>
      <c r="C38" s="97">
        <v>0</v>
      </c>
      <c r="D38" s="97">
        <v>0</v>
      </c>
      <c r="E38" s="65">
        <f t="shared" si="0"/>
        <v>54</v>
      </c>
      <c r="F38" s="41"/>
      <c r="G38" s="11"/>
      <c r="H38" s="11"/>
      <c r="I38" s="11"/>
    </row>
    <row r="39" spans="1:9" s="15" customFormat="1" ht="12" customHeight="1">
      <c r="A39" s="82" t="s">
        <v>3473</v>
      </c>
      <c r="B39" s="97">
        <v>9</v>
      </c>
      <c r="C39" s="97">
        <v>0</v>
      </c>
      <c r="D39" s="97">
        <v>0</v>
      </c>
      <c r="E39" s="65">
        <f t="shared" si="0"/>
        <v>9</v>
      </c>
      <c r="F39" s="41"/>
      <c r="G39" s="11"/>
      <c r="H39" s="11"/>
      <c r="I39" s="11"/>
    </row>
    <row r="40" spans="1:9" s="15" customFormat="1" ht="12" customHeight="1">
      <c r="A40" s="82" t="s">
        <v>3474</v>
      </c>
      <c r="B40" s="97">
        <v>60</v>
      </c>
      <c r="C40" s="97">
        <v>0</v>
      </c>
      <c r="D40" s="97">
        <v>0</v>
      </c>
      <c r="E40" s="65">
        <f t="shared" si="0"/>
        <v>60</v>
      </c>
      <c r="F40" s="41"/>
      <c r="G40" s="11"/>
      <c r="H40" s="11"/>
      <c r="I40" s="11"/>
    </row>
    <row r="41" spans="1:9" s="15" customFormat="1" ht="12" customHeight="1">
      <c r="A41" s="82" t="s">
        <v>3475</v>
      </c>
      <c r="B41" s="97">
        <v>2</v>
      </c>
      <c r="C41" s="97">
        <v>1</v>
      </c>
      <c r="D41" s="97">
        <v>0</v>
      </c>
      <c r="E41" s="65">
        <f t="shared" si="0"/>
        <v>3</v>
      </c>
      <c r="F41" s="41"/>
      <c r="G41" s="11"/>
      <c r="H41" s="11"/>
      <c r="I41" s="11"/>
    </row>
    <row r="42" spans="1:9" s="15" customFormat="1" ht="12" customHeight="1">
      <c r="A42" s="82" t="s">
        <v>197</v>
      </c>
      <c r="B42" s="97">
        <v>3</v>
      </c>
      <c r="C42" s="97">
        <v>0</v>
      </c>
      <c r="D42" s="97">
        <v>0</v>
      </c>
      <c r="E42" s="65">
        <f t="shared" si="0"/>
        <v>3</v>
      </c>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13" sqref="E13:E14"/>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SUM(B11:B26)</f>
        <v>78</v>
      </c>
      <c r="C9" s="65">
        <f>SUM(C11:C26)</f>
        <v>0</v>
      </c>
      <c r="D9" s="65">
        <f>SUM(D11:D26)</f>
        <v>0</v>
      </c>
      <c r="E9" s="65">
        <f>SUM(E11:E26)</f>
        <v>78</v>
      </c>
      <c r="F9" s="10"/>
    </row>
    <row r="10" spans="1:9" s="8" customFormat="1" ht="9" customHeight="1">
      <c r="A10" s="62"/>
      <c r="B10" s="66"/>
      <c r="C10" s="66"/>
      <c r="D10" s="66"/>
      <c r="E10" s="65"/>
    </row>
    <row r="11" spans="1:9" s="88" customFormat="1" ht="12" customHeight="1">
      <c r="A11" s="82" t="s">
        <v>3465</v>
      </c>
      <c r="B11" s="97">
        <v>23</v>
      </c>
      <c r="C11" s="97">
        <v>0</v>
      </c>
      <c r="D11" s="97">
        <v>0</v>
      </c>
      <c r="E11" s="65">
        <f t="shared" ref="E11:E20" si="0">SUM(B11:D11)</f>
        <v>23</v>
      </c>
      <c r="F11" s="40"/>
      <c r="G11" s="15"/>
      <c r="H11" s="15"/>
      <c r="I11" s="15"/>
    </row>
    <row r="12" spans="1:9" s="88" customFormat="1" ht="12" customHeight="1">
      <c r="A12" s="93" t="s">
        <v>3466</v>
      </c>
      <c r="B12" s="97">
        <v>3</v>
      </c>
      <c r="C12" s="97">
        <v>0</v>
      </c>
      <c r="D12" s="97">
        <v>0</v>
      </c>
      <c r="E12" s="65">
        <f t="shared" si="0"/>
        <v>3</v>
      </c>
      <c r="F12" s="41"/>
      <c r="G12" s="15"/>
      <c r="H12" s="15"/>
      <c r="I12" s="15"/>
    </row>
    <row r="13" spans="1:9" s="88" customFormat="1" ht="12" customHeight="1">
      <c r="A13" s="93" t="s">
        <v>3467</v>
      </c>
      <c r="B13" s="97">
        <v>9</v>
      </c>
      <c r="C13" s="97">
        <v>0</v>
      </c>
      <c r="D13" s="97">
        <v>0</v>
      </c>
      <c r="E13" s="65">
        <f t="shared" si="0"/>
        <v>9</v>
      </c>
      <c r="F13" s="41"/>
      <c r="G13" s="15"/>
      <c r="H13" s="15"/>
      <c r="I13" s="15"/>
    </row>
    <row r="14" spans="1:9" s="88" customFormat="1" ht="12" customHeight="1">
      <c r="A14" s="82" t="s">
        <v>3582</v>
      </c>
      <c r="B14" s="97">
        <v>1</v>
      </c>
      <c r="C14" s="97">
        <v>0</v>
      </c>
      <c r="D14" s="97">
        <v>0</v>
      </c>
      <c r="E14" s="65">
        <f t="shared" si="0"/>
        <v>1</v>
      </c>
      <c r="F14" s="41"/>
      <c r="G14" s="15"/>
      <c r="H14" s="15"/>
      <c r="I14" s="15"/>
    </row>
    <row r="15" spans="1:9" s="88" customFormat="1" ht="12" customHeight="1">
      <c r="A15" s="93" t="s">
        <v>3587</v>
      </c>
      <c r="B15" s="97">
        <v>1</v>
      </c>
      <c r="C15" s="97">
        <v>0</v>
      </c>
      <c r="D15" s="97">
        <v>0</v>
      </c>
      <c r="E15" s="65">
        <f t="shared" si="0"/>
        <v>1</v>
      </c>
      <c r="F15" s="41"/>
      <c r="G15" s="15"/>
      <c r="H15" s="15"/>
      <c r="I15" s="15"/>
    </row>
    <row r="16" spans="1:9" s="88" customFormat="1" ht="12" customHeight="1">
      <c r="A16" s="93" t="s">
        <v>3470</v>
      </c>
      <c r="B16" s="97">
        <v>31</v>
      </c>
      <c r="C16" s="97">
        <v>0</v>
      </c>
      <c r="D16" s="97">
        <v>0</v>
      </c>
      <c r="E16" s="65">
        <f t="shared" si="0"/>
        <v>31</v>
      </c>
      <c r="F16" s="41"/>
      <c r="G16" s="15"/>
      <c r="H16" s="15"/>
      <c r="I16" s="15"/>
    </row>
    <row r="17" spans="1:9" s="15" customFormat="1" ht="12" customHeight="1">
      <c r="A17" s="93" t="s">
        <v>3471</v>
      </c>
      <c r="B17" s="97">
        <v>5</v>
      </c>
      <c r="C17" s="97">
        <v>0</v>
      </c>
      <c r="D17" s="97">
        <v>0</v>
      </c>
      <c r="E17" s="65">
        <f t="shared" si="0"/>
        <v>5</v>
      </c>
      <c r="F17" s="41"/>
      <c r="G17" s="11"/>
      <c r="H17" s="11"/>
      <c r="I17" s="11"/>
    </row>
    <row r="18" spans="1:9" s="15" customFormat="1" ht="12" customHeight="1">
      <c r="A18" s="93" t="s">
        <v>3474</v>
      </c>
      <c r="B18" s="97">
        <v>3</v>
      </c>
      <c r="C18" s="97">
        <v>0</v>
      </c>
      <c r="D18" s="97">
        <v>0</v>
      </c>
      <c r="E18" s="65">
        <f t="shared" si="0"/>
        <v>3</v>
      </c>
      <c r="F18" s="40"/>
      <c r="G18" s="11"/>
      <c r="H18" s="11"/>
      <c r="I18" s="11"/>
    </row>
    <row r="19" spans="1:9" s="15" customFormat="1" ht="12" customHeight="1">
      <c r="A19" s="82" t="s">
        <v>3475</v>
      </c>
      <c r="B19" s="97">
        <v>1</v>
      </c>
      <c r="C19" s="97">
        <v>0</v>
      </c>
      <c r="D19" s="97">
        <v>0</v>
      </c>
      <c r="E19" s="65">
        <f t="shared" si="0"/>
        <v>1</v>
      </c>
      <c r="F19" s="41"/>
      <c r="G19" s="11"/>
      <c r="H19" s="11"/>
      <c r="I19" s="11"/>
    </row>
    <row r="20" spans="1:9" s="15" customFormat="1" ht="12" customHeight="1">
      <c r="A20" s="82" t="s">
        <v>197</v>
      </c>
      <c r="B20" s="97">
        <v>1</v>
      </c>
      <c r="C20" s="97">
        <v>0</v>
      </c>
      <c r="D20" s="97">
        <v>0</v>
      </c>
      <c r="E20" s="65">
        <f t="shared" si="0"/>
        <v>1</v>
      </c>
      <c r="F20" s="41"/>
      <c r="G20" s="11"/>
      <c r="H20" s="11"/>
      <c r="I20" s="11"/>
    </row>
    <row r="21" spans="1:9" s="15" customFormat="1" ht="12" customHeight="1">
      <c r="A21" s="93"/>
      <c r="B21" s="252"/>
      <c r="C21" s="252"/>
      <c r="D21" s="252"/>
      <c r="E21" s="65"/>
      <c r="F21" s="40"/>
      <c r="G21" s="11"/>
      <c r="H21" s="11"/>
      <c r="I21" s="11"/>
    </row>
    <row r="22" spans="1:9" s="15" customFormat="1" ht="12" customHeight="1">
      <c r="A22" s="93"/>
      <c r="B22" s="252"/>
      <c r="C22" s="252"/>
      <c r="D22" s="252"/>
      <c r="E22" s="65"/>
      <c r="F22" s="40"/>
      <c r="G22" s="11"/>
      <c r="H22" s="11"/>
      <c r="I22" s="11"/>
    </row>
    <row r="23" spans="1:9" s="15" customFormat="1" ht="12" customHeight="1">
      <c r="A23" s="93"/>
      <c r="B23" s="252"/>
      <c r="C23" s="252"/>
      <c r="D23" s="252"/>
      <c r="E23" s="65"/>
      <c r="F23" s="40"/>
      <c r="G23" s="11"/>
      <c r="H23" s="11"/>
      <c r="I23" s="11"/>
    </row>
    <row r="24" spans="1:9" s="15" customFormat="1" ht="12" customHeight="1">
      <c r="A24" s="93"/>
      <c r="B24" s="252"/>
      <c r="C24" s="252"/>
      <c r="D24" s="252"/>
      <c r="E24" s="65"/>
      <c r="F24" s="40"/>
      <c r="G24" s="11"/>
      <c r="H24" s="11"/>
      <c r="I24" s="11"/>
    </row>
    <row r="25" spans="1:9" s="15" customFormat="1" ht="12" customHeight="1">
      <c r="A25" s="93"/>
      <c r="B25" s="252"/>
      <c r="C25" s="252"/>
      <c r="D25" s="252"/>
      <c r="E25" s="65"/>
      <c r="F25" s="40"/>
      <c r="G25" s="11"/>
      <c r="H25" s="11"/>
      <c r="I25" s="11"/>
    </row>
    <row r="26" spans="1:9" s="15" customFormat="1" ht="12" customHeight="1">
      <c r="A26" s="93"/>
      <c r="B26" s="252"/>
      <c r="C26" s="252"/>
      <c r="D26" s="252"/>
      <c r="E26" s="65"/>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25" sqref="A25:XFD25"/>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83">
        <f>SUM(B11:B56)</f>
        <v>687</v>
      </c>
      <c r="C9" s="83">
        <f>SUM(C11:C56)</f>
        <v>6</v>
      </c>
      <c r="D9" s="83">
        <f>SUM(D11:D56)</f>
        <v>1</v>
      </c>
      <c r="E9" s="83">
        <f>SUM(E11:E56)</f>
        <v>694</v>
      </c>
    </row>
    <row r="10" spans="1:9" s="8" customFormat="1" ht="9" customHeight="1">
      <c r="A10" s="62"/>
      <c r="B10" s="84"/>
      <c r="C10" s="84"/>
      <c r="D10" s="84"/>
      <c r="E10" s="65"/>
    </row>
    <row r="11" spans="1:9" s="88" customFormat="1" ht="12" customHeight="1">
      <c r="A11" s="81" t="s">
        <v>3300</v>
      </c>
      <c r="B11" s="96">
        <v>11</v>
      </c>
      <c r="C11" s="96">
        <v>1</v>
      </c>
      <c r="D11" s="96">
        <v>0</v>
      </c>
      <c r="E11" s="83">
        <f t="shared" ref="E11:E47" si="0">SUM(B11:D11)</f>
        <v>12</v>
      </c>
      <c r="F11" s="11"/>
      <c r="G11" s="11"/>
      <c r="H11" s="11"/>
      <c r="I11" s="11"/>
    </row>
    <row r="12" spans="1:9" s="88" customFormat="1" ht="12" customHeight="1">
      <c r="A12" s="81" t="s">
        <v>3612</v>
      </c>
      <c r="B12" s="96">
        <v>1</v>
      </c>
      <c r="C12" s="96">
        <v>0</v>
      </c>
      <c r="D12" s="96">
        <v>0</v>
      </c>
      <c r="E12" s="83">
        <f t="shared" si="0"/>
        <v>1</v>
      </c>
      <c r="F12" s="11"/>
      <c r="G12" s="11"/>
      <c r="H12" s="11"/>
      <c r="I12" s="11"/>
    </row>
    <row r="13" spans="1:9" s="88" customFormat="1" ht="12" customHeight="1">
      <c r="A13" s="81" t="s">
        <v>3613</v>
      </c>
      <c r="B13" s="96">
        <v>1</v>
      </c>
      <c r="C13" s="96">
        <v>0</v>
      </c>
      <c r="D13" s="96">
        <v>0</v>
      </c>
      <c r="E13" s="83">
        <f t="shared" si="0"/>
        <v>1</v>
      </c>
      <c r="F13" s="11"/>
      <c r="G13" s="11"/>
      <c r="H13" s="11"/>
      <c r="I13" s="11"/>
    </row>
    <row r="14" spans="1:9" s="88" customFormat="1" ht="12" customHeight="1">
      <c r="A14" s="81" t="s">
        <v>3302</v>
      </c>
      <c r="B14" s="96">
        <v>5</v>
      </c>
      <c r="C14" s="96">
        <v>0</v>
      </c>
      <c r="D14" s="96">
        <v>0</v>
      </c>
      <c r="E14" s="83">
        <f t="shared" si="0"/>
        <v>5</v>
      </c>
      <c r="F14" s="11"/>
      <c r="G14" s="11"/>
      <c r="H14" s="11"/>
      <c r="I14" s="11"/>
    </row>
    <row r="15" spans="1:9" s="88" customFormat="1" ht="12" customHeight="1">
      <c r="A15" s="81" t="s">
        <v>3614</v>
      </c>
      <c r="B15" s="96">
        <v>1</v>
      </c>
      <c r="C15" s="96">
        <v>0</v>
      </c>
      <c r="D15" s="96">
        <v>0</v>
      </c>
      <c r="E15" s="83">
        <f t="shared" si="0"/>
        <v>1</v>
      </c>
      <c r="F15" s="11"/>
      <c r="G15" s="11"/>
      <c r="H15" s="11"/>
      <c r="I15" s="11"/>
    </row>
    <row r="16" spans="1:9" s="88" customFormat="1" ht="12" customHeight="1">
      <c r="A16" s="81" t="s">
        <v>3476</v>
      </c>
      <c r="B16" s="96">
        <v>4</v>
      </c>
      <c r="C16" s="96">
        <v>0</v>
      </c>
      <c r="D16" s="96">
        <v>0</v>
      </c>
      <c r="E16" s="83">
        <f t="shared" si="0"/>
        <v>4</v>
      </c>
      <c r="F16" s="11"/>
      <c r="G16" s="11"/>
      <c r="H16" s="11"/>
      <c r="I16" s="11"/>
    </row>
    <row r="17" spans="1:9" s="88" customFormat="1" ht="12" customHeight="1">
      <c r="A17" s="81" t="s">
        <v>3477</v>
      </c>
      <c r="B17" s="96">
        <v>1</v>
      </c>
      <c r="C17" s="96">
        <v>0</v>
      </c>
      <c r="D17" s="96">
        <v>0</v>
      </c>
      <c r="E17" s="83">
        <f t="shared" si="0"/>
        <v>1</v>
      </c>
      <c r="F17" s="11"/>
      <c r="G17" s="11"/>
      <c r="H17" s="11"/>
      <c r="I17" s="11"/>
    </row>
    <row r="18" spans="1:9" s="88" customFormat="1" ht="12" customHeight="1">
      <c r="A18" s="81" t="s">
        <v>3551</v>
      </c>
      <c r="B18" s="96">
        <v>45</v>
      </c>
      <c r="C18" s="96">
        <v>0</v>
      </c>
      <c r="D18" s="96">
        <v>0</v>
      </c>
      <c r="E18" s="83">
        <f t="shared" si="0"/>
        <v>45</v>
      </c>
      <c r="F18" s="11"/>
      <c r="G18" s="11"/>
      <c r="H18" s="11"/>
      <c r="I18" s="11"/>
    </row>
    <row r="19" spans="1:9" s="88" customFormat="1" ht="12" customHeight="1">
      <c r="A19" s="81" t="s">
        <v>3543</v>
      </c>
      <c r="B19" s="94">
        <v>1</v>
      </c>
      <c r="C19" s="94">
        <v>0</v>
      </c>
      <c r="D19" s="96">
        <v>0</v>
      </c>
      <c r="E19" s="83">
        <f t="shared" si="0"/>
        <v>1</v>
      </c>
      <c r="F19" s="11"/>
      <c r="G19" s="11"/>
      <c r="H19" s="11"/>
      <c r="I19" s="11"/>
    </row>
    <row r="20" spans="1:9" s="88" customFormat="1" ht="12" customHeight="1">
      <c r="A20" s="81" t="s">
        <v>3303</v>
      </c>
      <c r="B20" s="94">
        <v>4</v>
      </c>
      <c r="C20" s="94">
        <v>1</v>
      </c>
      <c r="D20" s="96">
        <v>0</v>
      </c>
      <c r="E20" s="83">
        <f t="shared" si="0"/>
        <v>5</v>
      </c>
      <c r="F20" s="11"/>
      <c r="G20" s="11"/>
      <c r="H20" s="11"/>
      <c r="I20" s="11"/>
    </row>
    <row r="21" spans="1:9" s="88" customFormat="1" ht="12" customHeight="1">
      <c r="A21" s="81" t="s">
        <v>3304</v>
      </c>
      <c r="B21" s="94">
        <v>8</v>
      </c>
      <c r="C21" s="94">
        <v>0</v>
      </c>
      <c r="D21" s="96">
        <v>0</v>
      </c>
      <c r="E21" s="83">
        <f t="shared" si="0"/>
        <v>8</v>
      </c>
      <c r="F21" s="11"/>
      <c r="G21" s="11"/>
      <c r="H21" s="11"/>
      <c r="I21" s="11"/>
    </row>
    <row r="22" spans="1:9" s="88" customFormat="1" ht="12" customHeight="1">
      <c r="A22" s="81" t="s">
        <v>3305</v>
      </c>
      <c r="B22" s="94">
        <v>3</v>
      </c>
      <c r="C22" s="94">
        <v>1</v>
      </c>
      <c r="D22" s="96">
        <v>0</v>
      </c>
      <c r="E22" s="83">
        <f t="shared" si="0"/>
        <v>4</v>
      </c>
      <c r="F22" s="11"/>
      <c r="G22" s="11"/>
      <c r="H22" s="11"/>
      <c r="I22" s="11"/>
    </row>
    <row r="23" spans="1:9" s="88" customFormat="1" ht="12" customHeight="1">
      <c r="A23" s="81" t="s">
        <v>3306</v>
      </c>
      <c r="B23" s="94">
        <v>8</v>
      </c>
      <c r="C23" s="94">
        <v>0</v>
      </c>
      <c r="D23" s="96">
        <v>0</v>
      </c>
      <c r="E23" s="83">
        <f t="shared" si="0"/>
        <v>8</v>
      </c>
      <c r="F23" s="11"/>
      <c r="G23" s="11"/>
      <c r="H23" s="11"/>
      <c r="I23" s="11"/>
    </row>
    <row r="24" spans="1:9" s="88" customFormat="1" ht="12" customHeight="1">
      <c r="A24" s="81" t="s">
        <v>3307</v>
      </c>
      <c r="B24" s="96">
        <v>4</v>
      </c>
      <c r="C24" s="96">
        <v>0</v>
      </c>
      <c r="D24" s="96">
        <v>0</v>
      </c>
      <c r="E24" s="83">
        <f t="shared" si="0"/>
        <v>4</v>
      </c>
      <c r="F24" s="11"/>
      <c r="G24" s="11"/>
      <c r="H24" s="11"/>
      <c r="I24" s="11"/>
    </row>
    <row r="25" spans="1:9" s="15" customFormat="1" ht="19.95" customHeight="1">
      <c r="A25" s="81" t="s">
        <v>3308</v>
      </c>
      <c r="B25" s="96">
        <v>7</v>
      </c>
      <c r="C25" s="96">
        <v>0</v>
      </c>
      <c r="D25" s="96">
        <v>0</v>
      </c>
      <c r="E25" s="83">
        <f t="shared" si="0"/>
        <v>7</v>
      </c>
      <c r="F25" s="11"/>
      <c r="G25" s="11"/>
      <c r="H25" s="11"/>
      <c r="I25" s="11"/>
    </row>
    <row r="26" spans="1:9" s="15" customFormat="1" ht="19.95" customHeight="1">
      <c r="A26" s="81" t="s">
        <v>3309</v>
      </c>
      <c r="B26" s="96">
        <v>9</v>
      </c>
      <c r="C26" s="96">
        <v>0</v>
      </c>
      <c r="D26" s="96">
        <v>0</v>
      </c>
      <c r="E26" s="83">
        <f t="shared" si="0"/>
        <v>9</v>
      </c>
      <c r="F26" s="11"/>
      <c r="G26" s="11"/>
      <c r="H26" s="11"/>
      <c r="I26" s="11"/>
    </row>
    <row r="27" spans="1:9" s="15" customFormat="1" ht="30" customHeight="1">
      <c r="A27" s="81" t="s">
        <v>3310</v>
      </c>
      <c r="B27" s="96">
        <v>32</v>
      </c>
      <c r="C27" s="96">
        <v>0</v>
      </c>
      <c r="D27" s="96">
        <v>0</v>
      </c>
      <c r="E27" s="83">
        <f t="shared" si="0"/>
        <v>32</v>
      </c>
      <c r="F27" s="11"/>
      <c r="G27" s="11"/>
      <c r="H27" s="11"/>
      <c r="I27" s="11"/>
    </row>
    <row r="28" spans="1:9" s="15" customFormat="1" ht="22.2" customHeight="1">
      <c r="A28" s="81" t="s">
        <v>3311</v>
      </c>
      <c r="B28" s="96">
        <v>47</v>
      </c>
      <c r="C28" s="96">
        <v>2</v>
      </c>
      <c r="D28" s="96">
        <v>0</v>
      </c>
      <c r="E28" s="83">
        <f t="shared" si="0"/>
        <v>49</v>
      </c>
      <c r="F28" s="11"/>
      <c r="G28" s="11"/>
      <c r="H28" s="11"/>
      <c r="I28" s="11"/>
    </row>
    <row r="29" spans="1:9" s="15" customFormat="1" ht="12" customHeight="1">
      <c r="A29" s="81" t="s">
        <v>3513</v>
      </c>
      <c r="B29" s="96">
        <v>1</v>
      </c>
      <c r="C29" s="96">
        <v>0</v>
      </c>
      <c r="D29" s="96">
        <v>0</v>
      </c>
      <c r="E29" s="83">
        <f t="shared" si="0"/>
        <v>1</v>
      </c>
      <c r="F29" s="11"/>
      <c r="G29" s="11"/>
      <c r="H29" s="11"/>
      <c r="I29" s="11"/>
    </row>
    <row r="30" spans="1:9" s="15" customFormat="1" ht="12" customHeight="1">
      <c r="A30" s="81" t="s">
        <v>3312</v>
      </c>
      <c r="B30" s="96">
        <v>8</v>
      </c>
      <c r="C30" s="96">
        <v>0</v>
      </c>
      <c r="D30" s="96">
        <v>0</v>
      </c>
      <c r="E30" s="83">
        <f t="shared" si="0"/>
        <v>8</v>
      </c>
      <c r="F30" s="11"/>
      <c r="G30" s="11"/>
      <c r="H30" s="11"/>
      <c r="I30" s="11"/>
    </row>
    <row r="31" spans="1:9" s="15" customFormat="1" ht="12" customHeight="1">
      <c r="A31" s="81" t="s">
        <v>3313</v>
      </c>
      <c r="B31" s="96">
        <v>31</v>
      </c>
      <c r="C31" s="96">
        <v>1</v>
      </c>
      <c r="D31" s="96">
        <v>0</v>
      </c>
      <c r="E31" s="83">
        <f t="shared" si="0"/>
        <v>32</v>
      </c>
      <c r="F31" s="11"/>
      <c r="G31" s="11"/>
      <c r="H31" s="11"/>
      <c r="I31" s="11"/>
    </row>
    <row r="32" spans="1:9" s="15" customFormat="1" ht="12" customHeight="1">
      <c r="A32" s="81" t="s">
        <v>3314</v>
      </c>
      <c r="B32" s="96">
        <v>86</v>
      </c>
      <c r="C32" s="96">
        <v>0</v>
      </c>
      <c r="D32" s="96">
        <v>0</v>
      </c>
      <c r="E32" s="83">
        <f t="shared" si="0"/>
        <v>86</v>
      </c>
      <c r="F32" s="11"/>
      <c r="G32" s="11"/>
      <c r="H32" s="11"/>
      <c r="I32" s="11"/>
    </row>
    <row r="33" spans="1:9" s="15" customFormat="1" ht="12" customHeight="1">
      <c r="A33" s="81" t="s">
        <v>3315</v>
      </c>
      <c r="B33" s="96">
        <v>4</v>
      </c>
      <c r="C33" s="96">
        <v>0</v>
      </c>
      <c r="D33" s="96">
        <v>0</v>
      </c>
      <c r="E33" s="83">
        <f t="shared" si="0"/>
        <v>4</v>
      </c>
      <c r="F33" s="11"/>
      <c r="G33" s="11"/>
      <c r="H33" s="11"/>
      <c r="I33" s="11"/>
    </row>
    <row r="34" spans="1:9" s="15" customFormat="1" ht="12" customHeight="1">
      <c r="A34" s="81" t="s">
        <v>3316</v>
      </c>
      <c r="B34" s="96">
        <v>2</v>
      </c>
      <c r="C34" s="96">
        <v>0</v>
      </c>
      <c r="D34" s="96">
        <v>0</v>
      </c>
      <c r="E34" s="83">
        <f t="shared" si="0"/>
        <v>2</v>
      </c>
      <c r="F34" s="11"/>
      <c r="G34" s="11"/>
      <c r="H34" s="11"/>
      <c r="I34" s="11"/>
    </row>
    <row r="35" spans="1:9" s="15" customFormat="1" ht="12" customHeight="1">
      <c r="A35" s="81" t="s">
        <v>3317</v>
      </c>
      <c r="B35" s="96">
        <v>5</v>
      </c>
      <c r="C35" s="96">
        <v>0</v>
      </c>
      <c r="D35" s="96">
        <v>0</v>
      </c>
      <c r="E35" s="83">
        <f t="shared" si="0"/>
        <v>5</v>
      </c>
      <c r="F35" s="11"/>
      <c r="G35" s="11"/>
      <c r="H35" s="11"/>
      <c r="I35" s="11"/>
    </row>
    <row r="36" spans="1:9" s="15" customFormat="1" ht="12" customHeight="1">
      <c r="A36" s="81" t="s">
        <v>3318</v>
      </c>
      <c r="B36" s="96">
        <v>126</v>
      </c>
      <c r="C36" s="96">
        <v>0</v>
      </c>
      <c r="D36" s="96">
        <v>0</v>
      </c>
      <c r="E36" s="83">
        <f t="shared" si="0"/>
        <v>126</v>
      </c>
      <c r="F36" s="11"/>
      <c r="G36" s="11"/>
      <c r="H36" s="11"/>
      <c r="I36" s="11"/>
    </row>
    <row r="37" spans="1:9" s="15" customFormat="1" ht="12" customHeight="1">
      <c r="A37" s="81" t="s">
        <v>3319</v>
      </c>
      <c r="B37" s="96">
        <v>19</v>
      </c>
      <c r="C37" s="96">
        <v>0</v>
      </c>
      <c r="D37" s="96">
        <v>0</v>
      </c>
      <c r="E37" s="83">
        <f t="shared" si="0"/>
        <v>19</v>
      </c>
      <c r="F37" s="11"/>
      <c r="G37" s="11"/>
      <c r="H37" s="11"/>
      <c r="I37" s="11"/>
    </row>
    <row r="38" spans="1:9" s="15" customFormat="1" ht="12" customHeight="1">
      <c r="A38" s="81" t="s">
        <v>3320</v>
      </c>
      <c r="B38" s="96">
        <v>72</v>
      </c>
      <c r="C38" s="96">
        <v>0</v>
      </c>
      <c r="D38" s="96">
        <v>0</v>
      </c>
      <c r="E38" s="83">
        <f t="shared" si="0"/>
        <v>72</v>
      </c>
      <c r="F38" s="11"/>
      <c r="G38" s="11"/>
      <c r="H38" s="11"/>
      <c r="I38" s="11"/>
    </row>
    <row r="39" spans="1:9" s="15" customFormat="1" ht="12" customHeight="1">
      <c r="A39" s="81" t="s">
        <v>3321</v>
      </c>
      <c r="B39" s="96">
        <v>42</v>
      </c>
      <c r="C39" s="96">
        <v>0</v>
      </c>
      <c r="D39" s="96">
        <v>0</v>
      </c>
      <c r="E39" s="83">
        <f t="shared" si="0"/>
        <v>42</v>
      </c>
      <c r="F39" s="11"/>
      <c r="G39" s="11"/>
      <c r="H39" s="11"/>
      <c r="I39" s="11"/>
    </row>
    <row r="40" spans="1:9" s="15" customFormat="1" ht="12" customHeight="1">
      <c r="A40" s="81" t="s">
        <v>3322</v>
      </c>
      <c r="B40" s="96">
        <v>24</v>
      </c>
      <c r="C40" s="96">
        <v>0</v>
      </c>
      <c r="D40" s="96">
        <v>0</v>
      </c>
      <c r="E40" s="83">
        <f t="shared" si="0"/>
        <v>24</v>
      </c>
      <c r="F40" s="11"/>
      <c r="G40" s="11"/>
      <c r="H40" s="11"/>
      <c r="I40" s="11"/>
    </row>
    <row r="41" spans="1:9" s="15" customFormat="1" ht="12" customHeight="1">
      <c r="A41" s="81" t="s">
        <v>3323</v>
      </c>
      <c r="B41" s="96">
        <v>16</v>
      </c>
      <c r="C41" s="96">
        <v>0</v>
      </c>
      <c r="D41" s="96">
        <v>0</v>
      </c>
      <c r="E41" s="83">
        <f t="shared" si="0"/>
        <v>16</v>
      </c>
      <c r="F41" s="11"/>
      <c r="G41" s="11"/>
      <c r="H41" s="11"/>
      <c r="I41" s="11"/>
    </row>
    <row r="42" spans="1:9" s="15" customFormat="1" ht="12" customHeight="1">
      <c r="A42" s="81" t="s">
        <v>3324</v>
      </c>
      <c r="B42" s="96">
        <v>31</v>
      </c>
      <c r="C42" s="96">
        <v>0</v>
      </c>
      <c r="D42" s="96">
        <v>0</v>
      </c>
      <c r="E42" s="83">
        <f t="shared" si="0"/>
        <v>31</v>
      </c>
      <c r="F42" s="11"/>
      <c r="G42" s="11"/>
      <c r="H42" s="11"/>
      <c r="I42" s="11"/>
    </row>
    <row r="43" spans="1:9" s="15" customFormat="1" ht="12" customHeight="1">
      <c r="A43" s="81" t="s">
        <v>3325</v>
      </c>
      <c r="B43" s="96">
        <v>16</v>
      </c>
      <c r="C43" s="96">
        <v>0</v>
      </c>
      <c r="D43" s="96">
        <v>0</v>
      </c>
      <c r="E43" s="83">
        <f t="shared" si="0"/>
        <v>16</v>
      </c>
      <c r="F43" s="11"/>
      <c r="G43" s="11"/>
      <c r="H43" s="11"/>
      <c r="I43" s="11"/>
    </row>
    <row r="44" spans="1:9" s="15" customFormat="1" ht="12" customHeight="1">
      <c r="A44" s="81" t="s">
        <v>3545</v>
      </c>
      <c r="B44" s="96">
        <v>1</v>
      </c>
      <c r="C44" s="96">
        <v>0</v>
      </c>
      <c r="D44" s="96">
        <v>0</v>
      </c>
      <c r="E44" s="83">
        <f t="shared" si="0"/>
        <v>1</v>
      </c>
      <c r="F44" s="11"/>
      <c r="G44" s="11"/>
      <c r="H44" s="11"/>
      <c r="I44" s="11"/>
    </row>
    <row r="45" spans="1:9" s="15" customFormat="1" ht="22.2" customHeight="1">
      <c r="A45" s="81" t="s">
        <v>3615</v>
      </c>
      <c r="B45" s="96">
        <v>1</v>
      </c>
      <c r="C45" s="96">
        <v>0</v>
      </c>
      <c r="D45" s="96">
        <v>0</v>
      </c>
      <c r="E45" s="83">
        <f t="shared" si="0"/>
        <v>1</v>
      </c>
      <c r="F45" s="11"/>
      <c r="G45" s="11"/>
      <c r="H45" s="11"/>
      <c r="I45" s="11"/>
    </row>
    <row r="46" spans="1:9" s="15" customFormat="1" ht="22.2" customHeight="1">
      <c r="A46" s="81" t="s">
        <v>3616</v>
      </c>
      <c r="B46" s="96">
        <v>2</v>
      </c>
      <c r="C46" s="96">
        <v>0</v>
      </c>
      <c r="D46" s="96">
        <v>0</v>
      </c>
      <c r="E46" s="83">
        <f t="shared" si="0"/>
        <v>2</v>
      </c>
      <c r="F46" s="11"/>
      <c r="G46" s="11"/>
      <c r="H46" s="11"/>
      <c r="I46" s="11"/>
    </row>
    <row r="47" spans="1:9" s="15" customFormat="1" ht="12" customHeight="1">
      <c r="A47" s="81" t="s">
        <v>3617</v>
      </c>
      <c r="B47" s="96">
        <v>1</v>
      </c>
      <c r="C47" s="96">
        <v>0</v>
      </c>
      <c r="D47" s="96">
        <v>0</v>
      </c>
      <c r="E47" s="83">
        <f t="shared" si="0"/>
        <v>1</v>
      </c>
      <c r="F47" s="11"/>
      <c r="G47" s="11"/>
      <c r="H47" s="11"/>
      <c r="I47" s="11"/>
    </row>
    <row r="48" spans="1:9" s="15" customFormat="1" ht="12" customHeight="1">
      <c r="A48" s="81" t="s">
        <v>3326</v>
      </c>
      <c r="B48" s="96">
        <v>7</v>
      </c>
      <c r="C48" s="96">
        <v>0</v>
      </c>
      <c r="D48" s="96">
        <v>1</v>
      </c>
      <c r="E48" s="83">
        <f t="shared" ref="E48" si="1">SUM(B48:D48)</f>
        <v>8</v>
      </c>
      <c r="F48" s="11"/>
      <c r="G48" s="11"/>
      <c r="H48" s="11"/>
      <c r="I48" s="11"/>
    </row>
    <row r="49" spans="1:9" s="15" customFormat="1" ht="12" customHeight="1">
      <c r="A49" s="81"/>
      <c r="B49" s="96"/>
      <c r="C49" s="96"/>
      <c r="D49" s="96"/>
      <c r="E49" s="83"/>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5" sqref="A15:XFD15"/>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83">
        <f>SUM(B11:B50)</f>
        <v>78</v>
      </c>
      <c r="C9" s="83">
        <f>SUM(C11:C50)</f>
        <v>0</v>
      </c>
      <c r="D9" s="83">
        <f>SUM(D11:D50)</f>
        <v>0</v>
      </c>
      <c r="E9" s="83">
        <f>SUM(E11:E50)</f>
        <v>78</v>
      </c>
    </row>
    <row r="10" spans="1:9" s="8" customFormat="1" ht="9" customHeight="1">
      <c r="A10" s="62"/>
      <c r="B10" s="84"/>
      <c r="C10" s="84"/>
      <c r="D10" s="84"/>
      <c r="E10" s="65"/>
    </row>
    <row r="11" spans="1:9" s="88" customFormat="1" ht="12" customHeight="1">
      <c r="A11" s="81" t="s">
        <v>3300</v>
      </c>
      <c r="B11" s="96">
        <v>2</v>
      </c>
      <c r="C11" s="96">
        <v>0</v>
      </c>
      <c r="D11" s="96">
        <v>0</v>
      </c>
      <c r="E11" s="65">
        <f t="shared" ref="E11:E27" si="0">SUM(B11:D11)</f>
        <v>2</v>
      </c>
      <c r="F11" s="11"/>
      <c r="G11" s="11"/>
      <c r="H11" s="11"/>
      <c r="I11" s="11"/>
    </row>
    <row r="12" spans="1:9" s="88" customFormat="1" ht="12" customHeight="1">
      <c r="A12" s="81" t="s">
        <v>3303</v>
      </c>
      <c r="B12" s="96">
        <v>1</v>
      </c>
      <c r="C12" s="96">
        <v>0</v>
      </c>
      <c r="D12" s="96">
        <v>0</v>
      </c>
      <c r="E12" s="65">
        <f t="shared" si="0"/>
        <v>1</v>
      </c>
      <c r="F12" s="11"/>
      <c r="G12" s="11"/>
      <c r="H12" s="11"/>
      <c r="I12" s="11"/>
    </row>
    <row r="13" spans="1:9" s="88" customFormat="1" ht="12" customHeight="1">
      <c r="A13" s="81" t="s">
        <v>3305</v>
      </c>
      <c r="B13" s="96">
        <v>2</v>
      </c>
      <c r="C13" s="96">
        <v>0</v>
      </c>
      <c r="D13" s="96">
        <v>0</v>
      </c>
      <c r="E13" s="65">
        <f t="shared" si="0"/>
        <v>2</v>
      </c>
      <c r="F13" s="11"/>
      <c r="G13" s="11"/>
      <c r="H13" s="11"/>
      <c r="I13" s="11"/>
    </row>
    <row r="14" spans="1:9" s="88" customFormat="1" ht="12" customHeight="1">
      <c r="A14" s="81" t="s">
        <v>3306</v>
      </c>
      <c r="B14" s="96">
        <v>1</v>
      </c>
      <c r="C14" s="96">
        <v>0</v>
      </c>
      <c r="D14" s="96">
        <v>0</v>
      </c>
      <c r="E14" s="65">
        <f t="shared" si="0"/>
        <v>1</v>
      </c>
      <c r="F14" s="11"/>
      <c r="G14" s="11"/>
      <c r="H14" s="11"/>
      <c r="I14" s="11"/>
    </row>
    <row r="15" spans="1:9" s="88" customFormat="1" ht="21.6" customHeight="1">
      <c r="A15" s="81" t="s">
        <v>3308</v>
      </c>
      <c r="B15" s="96">
        <v>1</v>
      </c>
      <c r="C15" s="96">
        <v>0</v>
      </c>
      <c r="D15" s="96">
        <v>0</v>
      </c>
      <c r="E15" s="65">
        <f t="shared" si="0"/>
        <v>1</v>
      </c>
      <c r="F15" s="11"/>
      <c r="G15" s="11"/>
      <c r="H15" s="11"/>
      <c r="I15" s="11"/>
    </row>
    <row r="16" spans="1:9" s="88" customFormat="1" ht="12" customHeight="1">
      <c r="A16" s="81" t="s">
        <v>3309</v>
      </c>
      <c r="B16" s="96">
        <v>23</v>
      </c>
      <c r="C16" s="96">
        <v>0</v>
      </c>
      <c r="D16" s="96">
        <v>0</v>
      </c>
      <c r="E16" s="65">
        <f t="shared" si="0"/>
        <v>23</v>
      </c>
      <c r="F16" s="11"/>
      <c r="G16" s="11"/>
      <c r="H16" s="11"/>
      <c r="I16" s="11"/>
    </row>
    <row r="17" spans="1:9" s="88" customFormat="1" ht="15" customHeight="1">
      <c r="A17" s="81" t="s">
        <v>3311</v>
      </c>
      <c r="B17" s="96">
        <v>1</v>
      </c>
      <c r="C17" s="96">
        <v>0</v>
      </c>
      <c r="D17" s="96">
        <v>0</v>
      </c>
      <c r="E17" s="65">
        <f t="shared" si="0"/>
        <v>1</v>
      </c>
      <c r="F17" s="11"/>
      <c r="G17" s="11"/>
      <c r="H17" s="11"/>
      <c r="I17" s="11"/>
    </row>
    <row r="18" spans="1:9" s="88" customFormat="1" ht="21.6" customHeight="1">
      <c r="A18" s="81" t="s">
        <v>3312</v>
      </c>
      <c r="B18" s="96">
        <v>2</v>
      </c>
      <c r="C18" s="96">
        <v>0</v>
      </c>
      <c r="D18" s="96">
        <v>0</v>
      </c>
      <c r="E18" s="65">
        <f t="shared" si="0"/>
        <v>2</v>
      </c>
      <c r="F18" s="11"/>
      <c r="G18" s="11"/>
      <c r="H18" s="11"/>
      <c r="I18" s="11"/>
    </row>
    <row r="19" spans="1:9" s="88" customFormat="1" ht="13.95" customHeight="1">
      <c r="A19" s="81" t="s">
        <v>3313</v>
      </c>
      <c r="B19" s="96">
        <v>1</v>
      </c>
      <c r="C19" s="96">
        <v>0</v>
      </c>
      <c r="D19" s="96">
        <v>0</v>
      </c>
      <c r="E19" s="65">
        <f t="shared" si="0"/>
        <v>1</v>
      </c>
      <c r="F19" s="11"/>
      <c r="G19" s="11"/>
      <c r="H19" s="11"/>
      <c r="I19" s="11"/>
    </row>
    <row r="20" spans="1:9" s="88" customFormat="1" ht="25.2" customHeight="1">
      <c r="A20" s="81" t="s">
        <v>3314</v>
      </c>
      <c r="B20" s="96">
        <v>27</v>
      </c>
      <c r="C20" s="96">
        <v>0</v>
      </c>
      <c r="D20" s="96">
        <v>0</v>
      </c>
      <c r="E20" s="65">
        <f t="shared" si="0"/>
        <v>27</v>
      </c>
      <c r="F20" s="11"/>
      <c r="G20" s="11"/>
      <c r="H20" s="11"/>
      <c r="I20" s="11"/>
    </row>
    <row r="21" spans="1:9" s="88" customFormat="1" ht="12" customHeight="1">
      <c r="A21" s="81" t="s">
        <v>3315</v>
      </c>
      <c r="B21" s="96">
        <v>2</v>
      </c>
      <c r="C21" s="96">
        <v>0</v>
      </c>
      <c r="D21" s="96">
        <v>0</v>
      </c>
      <c r="E21" s="65">
        <f t="shared" si="0"/>
        <v>2</v>
      </c>
      <c r="F21" s="11"/>
      <c r="G21" s="11"/>
      <c r="H21" s="11"/>
      <c r="I21" s="11"/>
    </row>
    <row r="22" spans="1:9" s="88" customFormat="1" ht="12" customHeight="1">
      <c r="A22" s="81" t="s">
        <v>3317</v>
      </c>
      <c r="B22" s="96">
        <v>2</v>
      </c>
      <c r="C22" s="96">
        <v>0</v>
      </c>
      <c r="D22" s="96">
        <v>0</v>
      </c>
      <c r="E22" s="65">
        <f t="shared" si="0"/>
        <v>2</v>
      </c>
      <c r="F22" s="11"/>
      <c r="G22" s="11"/>
      <c r="H22" s="11"/>
      <c r="I22" s="11"/>
    </row>
    <row r="23" spans="1:9" s="88" customFormat="1" ht="12" customHeight="1">
      <c r="A23" s="81" t="s">
        <v>3318</v>
      </c>
      <c r="B23" s="96">
        <v>7</v>
      </c>
      <c r="C23" s="96">
        <v>0</v>
      </c>
      <c r="D23" s="96">
        <v>0</v>
      </c>
      <c r="E23" s="65">
        <f t="shared" si="0"/>
        <v>7</v>
      </c>
      <c r="F23" s="11"/>
      <c r="G23" s="11"/>
      <c r="H23" s="11"/>
      <c r="I23" s="11"/>
    </row>
    <row r="24" spans="1:9" s="88" customFormat="1" ht="12" customHeight="1">
      <c r="A24" s="81" t="s">
        <v>3322</v>
      </c>
      <c r="B24" s="96">
        <v>1</v>
      </c>
      <c r="C24" s="96">
        <v>0</v>
      </c>
      <c r="D24" s="96">
        <v>0</v>
      </c>
      <c r="E24" s="65">
        <f t="shared" si="0"/>
        <v>1</v>
      </c>
      <c r="F24" s="11"/>
      <c r="G24" s="11"/>
      <c r="H24" s="11"/>
      <c r="I24" s="11"/>
    </row>
    <row r="25" spans="1:9" s="88" customFormat="1" ht="12" customHeight="1">
      <c r="A25" s="81" t="s">
        <v>3324</v>
      </c>
      <c r="B25" s="96">
        <v>2</v>
      </c>
      <c r="C25" s="96">
        <v>0</v>
      </c>
      <c r="D25" s="96">
        <v>0</v>
      </c>
      <c r="E25" s="65">
        <f t="shared" si="0"/>
        <v>2</v>
      </c>
      <c r="F25" s="11"/>
      <c r="G25" s="11"/>
      <c r="H25" s="11"/>
      <c r="I25" s="11"/>
    </row>
    <row r="26" spans="1:9" s="88" customFormat="1" ht="12" customHeight="1">
      <c r="A26" s="81" t="s">
        <v>3545</v>
      </c>
      <c r="B26" s="96">
        <v>1</v>
      </c>
      <c r="C26" s="96">
        <v>0</v>
      </c>
      <c r="D26" s="96">
        <v>0</v>
      </c>
      <c r="E26" s="65">
        <f t="shared" si="0"/>
        <v>1</v>
      </c>
      <c r="F26" s="11"/>
      <c r="G26" s="11"/>
      <c r="H26" s="11"/>
      <c r="I26" s="11"/>
    </row>
    <row r="27" spans="1:9" s="88" customFormat="1" ht="12" customHeight="1">
      <c r="A27" s="81" t="s">
        <v>3618</v>
      </c>
      <c r="B27" s="96">
        <v>1</v>
      </c>
      <c r="C27" s="96">
        <v>0</v>
      </c>
      <c r="D27" s="96">
        <v>0</v>
      </c>
      <c r="E27" s="65">
        <f t="shared" si="0"/>
        <v>1</v>
      </c>
      <c r="F27" s="11"/>
      <c r="G27" s="11"/>
      <c r="H27" s="11"/>
      <c r="I27" s="11"/>
    </row>
    <row r="28" spans="1:9" s="88" customFormat="1" ht="12" customHeight="1">
      <c r="A28" s="81" t="s">
        <v>3326</v>
      </c>
      <c r="B28" s="96">
        <v>1</v>
      </c>
      <c r="C28" s="96">
        <v>0</v>
      </c>
      <c r="D28" s="96">
        <v>0</v>
      </c>
      <c r="E28" s="65">
        <f t="shared" ref="E28" si="1">SUM(B28:D28)</f>
        <v>1</v>
      </c>
      <c r="F28" s="11"/>
      <c r="G28" s="11"/>
      <c r="H28" s="11"/>
      <c r="I28" s="11"/>
    </row>
    <row r="29" spans="1:9" s="88" customFormat="1" ht="12" customHeight="1">
      <c r="A29" s="81"/>
      <c r="B29" s="96"/>
      <c r="C29" s="96"/>
      <c r="D29" s="96"/>
      <c r="E29" s="65"/>
      <c r="F29" s="11"/>
      <c r="G29" s="11"/>
      <c r="H29" s="11"/>
      <c r="I29" s="11"/>
    </row>
    <row r="30" spans="1:9" s="88" customFormat="1" ht="12" customHeight="1">
      <c r="A30" s="81"/>
      <c r="B30" s="96"/>
      <c r="C30" s="96"/>
      <c r="D30" s="96"/>
      <c r="E30" s="65"/>
      <c r="F30" s="11"/>
      <c r="G30" s="11"/>
      <c r="H30" s="11"/>
      <c r="I30" s="11"/>
    </row>
    <row r="31" spans="1:9" s="88" customFormat="1" ht="12" customHeight="1">
      <c r="A31" s="81"/>
      <c r="B31" s="96"/>
      <c r="C31" s="96"/>
      <c r="D31" s="96"/>
      <c r="E31" s="65"/>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5" activePane="bottomLeft" state="frozen"/>
      <selection pane="bottomLeft" activeCell="F20" sqref="F20"/>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114">
        <f>SUM(B11:B50)</f>
        <v>687</v>
      </c>
      <c r="C9" s="114">
        <f>SUM(C11:C50)</f>
        <v>6</v>
      </c>
      <c r="D9" s="114">
        <f>SUM(D11:D50)</f>
        <v>1</v>
      </c>
      <c r="E9" s="114">
        <f>SUM(E11:E50)</f>
        <v>694</v>
      </c>
      <c r="F9" s="10"/>
    </row>
    <row r="10" spans="1:9" s="8" customFormat="1" ht="9" customHeight="1">
      <c r="A10" s="62"/>
      <c r="B10" s="116"/>
      <c r="C10" s="116"/>
      <c r="D10" s="116"/>
      <c r="E10" s="114"/>
    </row>
    <row r="11" spans="1:9" s="88" customFormat="1" ht="12.6" customHeight="1">
      <c r="A11" s="81" t="s">
        <v>3300</v>
      </c>
      <c r="B11" s="145">
        <v>1</v>
      </c>
      <c r="C11" s="145">
        <v>0</v>
      </c>
      <c r="D11" s="145">
        <v>0</v>
      </c>
      <c r="E11" s="114">
        <f t="shared" ref="E11:E38" si="0">SUM(B11:D11)</f>
        <v>1</v>
      </c>
      <c r="F11" s="40"/>
      <c r="G11" s="11"/>
      <c r="H11" s="11"/>
      <c r="I11" s="11"/>
    </row>
    <row r="12" spans="1:9" s="88" customFormat="1" ht="12.6" customHeight="1">
      <c r="A12" s="81" t="s">
        <v>3619</v>
      </c>
      <c r="B12" s="145">
        <v>1</v>
      </c>
      <c r="C12" s="145">
        <v>0</v>
      </c>
      <c r="D12" s="145">
        <v>0</v>
      </c>
      <c r="E12" s="114">
        <f t="shared" si="0"/>
        <v>1</v>
      </c>
      <c r="F12" s="41"/>
      <c r="G12" s="11"/>
      <c r="H12" s="11"/>
      <c r="I12" s="11"/>
    </row>
    <row r="13" spans="1:9" s="88" customFormat="1" ht="12.6" customHeight="1">
      <c r="A13" s="81" t="s">
        <v>3327</v>
      </c>
      <c r="B13" s="145">
        <v>3</v>
      </c>
      <c r="C13" s="145">
        <v>0</v>
      </c>
      <c r="D13" s="145">
        <v>0</v>
      </c>
      <c r="E13" s="114">
        <f t="shared" si="0"/>
        <v>3</v>
      </c>
      <c r="F13" s="41"/>
      <c r="G13" s="11"/>
      <c r="H13" s="11"/>
      <c r="I13" s="11"/>
    </row>
    <row r="14" spans="1:9" s="88" customFormat="1" ht="12.6" customHeight="1">
      <c r="A14" s="81" t="s">
        <v>3495</v>
      </c>
      <c r="B14" s="145">
        <v>46</v>
      </c>
      <c r="C14" s="145">
        <v>0</v>
      </c>
      <c r="D14" s="145">
        <v>0</v>
      </c>
      <c r="E14" s="114">
        <f t="shared" si="0"/>
        <v>46</v>
      </c>
      <c r="F14" s="41"/>
      <c r="G14" s="11"/>
      <c r="H14" s="11"/>
      <c r="I14" s="11"/>
    </row>
    <row r="15" spans="1:9" s="88" customFormat="1" ht="12.6" customHeight="1">
      <c r="A15" s="81" t="s">
        <v>3328</v>
      </c>
      <c r="B15" s="145">
        <v>11</v>
      </c>
      <c r="C15" s="145">
        <v>0</v>
      </c>
      <c r="D15" s="145">
        <v>0</v>
      </c>
      <c r="E15" s="114">
        <f t="shared" si="0"/>
        <v>11</v>
      </c>
      <c r="F15" s="41"/>
      <c r="G15" s="11"/>
      <c r="H15" s="11"/>
      <c r="I15" s="11"/>
    </row>
    <row r="16" spans="1:9" s="88" customFormat="1" ht="12.6" customHeight="1">
      <c r="A16" s="81" t="s">
        <v>3496</v>
      </c>
      <c r="B16" s="145">
        <v>3</v>
      </c>
      <c r="C16" s="145">
        <v>0</v>
      </c>
      <c r="D16" s="145">
        <v>0</v>
      </c>
      <c r="E16" s="114">
        <f t="shared" si="0"/>
        <v>3</v>
      </c>
      <c r="F16" s="41"/>
      <c r="G16" s="11"/>
      <c r="H16" s="11"/>
      <c r="I16" s="11"/>
    </row>
    <row r="17" spans="1:9" s="88" customFormat="1" ht="12.6" customHeight="1">
      <c r="A17" s="81" t="s">
        <v>3329</v>
      </c>
      <c r="B17" s="145">
        <v>115</v>
      </c>
      <c r="C17" s="145">
        <v>2</v>
      </c>
      <c r="D17" s="145">
        <v>0</v>
      </c>
      <c r="E17" s="114">
        <f t="shared" si="0"/>
        <v>117</v>
      </c>
      <c r="F17" s="40"/>
      <c r="G17" s="11"/>
      <c r="H17" s="11"/>
      <c r="I17" s="11"/>
    </row>
    <row r="18" spans="1:9" s="88" customFormat="1" ht="12.6" customHeight="1">
      <c r="A18" s="81" t="s">
        <v>3330</v>
      </c>
      <c r="B18" s="145">
        <v>55</v>
      </c>
      <c r="C18" s="145">
        <v>0</v>
      </c>
      <c r="D18" s="145">
        <v>0</v>
      </c>
      <c r="E18" s="114">
        <f t="shared" si="0"/>
        <v>55</v>
      </c>
      <c r="F18" s="41"/>
      <c r="G18" s="11"/>
      <c r="H18" s="11"/>
      <c r="I18" s="11"/>
    </row>
    <row r="19" spans="1:9" s="88" customFormat="1" ht="12.6" customHeight="1">
      <c r="A19" s="81" t="s">
        <v>3331</v>
      </c>
      <c r="B19" s="145">
        <v>14</v>
      </c>
      <c r="C19" s="145">
        <v>0</v>
      </c>
      <c r="D19" s="145">
        <v>0</v>
      </c>
      <c r="E19" s="114">
        <f t="shared" si="0"/>
        <v>14</v>
      </c>
      <c r="F19" s="41"/>
      <c r="G19" s="11"/>
      <c r="H19" s="11"/>
      <c r="I19" s="11"/>
    </row>
    <row r="20" spans="1:9" s="88" customFormat="1" ht="12.6" customHeight="1">
      <c r="A20" s="81" t="s">
        <v>3332</v>
      </c>
      <c r="B20" s="145">
        <v>11</v>
      </c>
      <c r="C20" s="145">
        <v>0</v>
      </c>
      <c r="D20" s="145">
        <v>0</v>
      </c>
      <c r="E20" s="114">
        <f t="shared" si="0"/>
        <v>11</v>
      </c>
      <c r="F20" s="41"/>
      <c r="G20" s="11"/>
      <c r="H20" s="11"/>
      <c r="I20" s="11"/>
    </row>
    <row r="21" spans="1:9" s="88" customFormat="1" ht="12.6" customHeight="1">
      <c r="A21" s="81" t="s">
        <v>3333</v>
      </c>
      <c r="B21" s="145">
        <v>34</v>
      </c>
      <c r="C21" s="145">
        <v>0</v>
      </c>
      <c r="D21" s="145">
        <v>0</v>
      </c>
      <c r="E21" s="114">
        <f t="shared" si="0"/>
        <v>34</v>
      </c>
      <c r="F21" s="41"/>
      <c r="G21" s="11"/>
      <c r="H21" s="11"/>
      <c r="I21" s="11"/>
    </row>
    <row r="22" spans="1:9" s="88" customFormat="1" ht="12.6" customHeight="1">
      <c r="A22" s="81" t="s">
        <v>3334</v>
      </c>
      <c r="B22" s="145">
        <v>14</v>
      </c>
      <c r="C22" s="145">
        <v>0</v>
      </c>
      <c r="D22" s="145">
        <v>0</v>
      </c>
      <c r="E22" s="114">
        <f t="shared" si="0"/>
        <v>14</v>
      </c>
      <c r="F22" s="41"/>
      <c r="G22" s="11"/>
      <c r="H22" s="11"/>
      <c r="I22" s="11"/>
    </row>
    <row r="23" spans="1:9" s="88" customFormat="1" ht="12.6" customHeight="1">
      <c r="A23" s="81" t="s">
        <v>3335</v>
      </c>
      <c r="B23" s="145">
        <v>9</v>
      </c>
      <c r="C23" s="145">
        <v>0</v>
      </c>
      <c r="D23" s="145">
        <v>0</v>
      </c>
      <c r="E23" s="114">
        <f t="shared" si="0"/>
        <v>9</v>
      </c>
      <c r="F23" s="41"/>
      <c r="G23" s="11"/>
      <c r="H23" s="11"/>
      <c r="I23" s="11"/>
    </row>
    <row r="24" spans="1:9" s="88" customFormat="1" ht="12.6" customHeight="1">
      <c r="A24" s="81" t="s">
        <v>3336</v>
      </c>
      <c r="B24" s="145">
        <v>11</v>
      </c>
      <c r="C24" s="145">
        <v>0</v>
      </c>
      <c r="D24" s="145">
        <v>0</v>
      </c>
      <c r="E24" s="114">
        <f t="shared" si="0"/>
        <v>11</v>
      </c>
      <c r="F24" s="41"/>
      <c r="G24" s="11"/>
      <c r="H24" s="11"/>
      <c r="I24" s="11"/>
    </row>
    <row r="25" spans="1:9" s="88" customFormat="1" ht="12.6" customHeight="1">
      <c r="A25" s="81" t="s">
        <v>3337</v>
      </c>
      <c r="B25" s="145">
        <v>8</v>
      </c>
      <c r="C25" s="145">
        <v>0</v>
      </c>
      <c r="D25" s="145">
        <v>0</v>
      </c>
      <c r="E25" s="114">
        <f t="shared" si="0"/>
        <v>8</v>
      </c>
      <c r="F25" s="41"/>
      <c r="G25" s="11"/>
      <c r="H25" s="11"/>
      <c r="I25" s="11"/>
    </row>
    <row r="26" spans="1:9" s="88" customFormat="1" ht="12.6" customHeight="1">
      <c r="A26" s="81" t="s">
        <v>3338</v>
      </c>
      <c r="B26" s="145">
        <v>38</v>
      </c>
      <c r="C26" s="145">
        <v>0</v>
      </c>
      <c r="D26" s="145">
        <v>0</v>
      </c>
      <c r="E26" s="114">
        <f t="shared" si="0"/>
        <v>38</v>
      </c>
      <c r="F26" s="41"/>
      <c r="G26" s="11"/>
      <c r="H26" s="11"/>
      <c r="I26" s="11"/>
    </row>
    <row r="27" spans="1:9" s="88" customFormat="1" ht="12.6" customHeight="1">
      <c r="A27" s="81" t="s">
        <v>3339</v>
      </c>
      <c r="B27" s="145">
        <v>7</v>
      </c>
      <c r="C27" s="145">
        <v>1</v>
      </c>
      <c r="D27" s="145">
        <v>0</v>
      </c>
      <c r="E27" s="114">
        <f t="shared" si="0"/>
        <v>8</v>
      </c>
      <c r="F27" s="41"/>
      <c r="G27" s="11"/>
      <c r="H27" s="11"/>
      <c r="I27" s="11"/>
    </row>
    <row r="28" spans="1:9" s="88" customFormat="1" ht="12.6" customHeight="1">
      <c r="A28" s="81" t="s">
        <v>3340</v>
      </c>
      <c r="B28" s="145">
        <v>15</v>
      </c>
      <c r="C28" s="145">
        <v>1</v>
      </c>
      <c r="D28" s="145">
        <v>0</v>
      </c>
      <c r="E28" s="114">
        <f t="shared" si="0"/>
        <v>16</v>
      </c>
      <c r="F28" s="41"/>
      <c r="G28" s="11"/>
      <c r="H28" s="11"/>
      <c r="I28" s="11"/>
    </row>
    <row r="29" spans="1:9" s="88" customFormat="1" ht="12.6" customHeight="1">
      <c r="A29" s="81" t="s">
        <v>3341</v>
      </c>
      <c r="B29" s="145">
        <v>4</v>
      </c>
      <c r="C29" s="145">
        <v>1</v>
      </c>
      <c r="D29" s="145">
        <v>0</v>
      </c>
      <c r="E29" s="114">
        <f t="shared" si="0"/>
        <v>5</v>
      </c>
      <c r="F29" s="41"/>
      <c r="G29" s="11"/>
      <c r="H29" s="11"/>
      <c r="I29" s="11"/>
    </row>
    <row r="30" spans="1:9" s="88" customFormat="1" ht="12.6" customHeight="1">
      <c r="A30" s="81" t="s">
        <v>3514</v>
      </c>
      <c r="B30" s="145">
        <v>3</v>
      </c>
      <c r="C30" s="145">
        <v>0</v>
      </c>
      <c r="D30" s="145">
        <v>0</v>
      </c>
      <c r="E30" s="114">
        <f t="shared" si="0"/>
        <v>3</v>
      </c>
      <c r="F30" s="41"/>
      <c r="G30" s="11"/>
      <c r="H30" s="11"/>
      <c r="I30" s="11"/>
    </row>
    <row r="31" spans="1:9" s="88" customFormat="1" ht="12.6" customHeight="1">
      <c r="A31" s="81" t="s">
        <v>3342</v>
      </c>
      <c r="B31" s="145">
        <v>13</v>
      </c>
      <c r="C31" s="145">
        <v>0</v>
      </c>
      <c r="D31" s="145">
        <v>0</v>
      </c>
      <c r="E31" s="114">
        <f t="shared" si="0"/>
        <v>13</v>
      </c>
      <c r="F31" s="41"/>
      <c r="G31" s="11"/>
      <c r="H31" s="11"/>
      <c r="I31" s="11"/>
    </row>
    <row r="32" spans="1:9" s="88" customFormat="1" ht="12.6" customHeight="1">
      <c r="A32" s="81" t="s">
        <v>3620</v>
      </c>
      <c r="B32" s="145">
        <v>0</v>
      </c>
      <c r="C32" s="145">
        <v>1</v>
      </c>
      <c r="D32" s="145">
        <v>0</v>
      </c>
      <c r="E32" s="114">
        <f t="shared" si="0"/>
        <v>1</v>
      </c>
      <c r="F32" s="41"/>
      <c r="G32" s="11"/>
      <c r="H32" s="11"/>
      <c r="I32" s="11"/>
    </row>
    <row r="33" spans="1:9" s="88" customFormat="1" ht="12.6" customHeight="1">
      <c r="A33" s="81" t="s">
        <v>3621</v>
      </c>
      <c r="B33" s="145">
        <v>2</v>
      </c>
      <c r="C33" s="145">
        <v>0</v>
      </c>
      <c r="D33" s="145">
        <v>0</v>
      </c>
      <c r="E33" s="114">
        <f t="shared" si="0"/>
        <v>2</v>
      </c>
      <c r="F33" s="41"/>
      <c r="G33" s="11"/>
      <c r="H33" s="11"/>
      <c r="I33" s="11"/>
    </row>
    <row r="34" spans="1:9" s="88" customFormat="1" ht="12.6" customHeight="1">
      <c r="A34" s="81" t="s">
        <v>3343</v>
      </c>
      <c r="B34" s="145">
        <v>261</v>
      </c>
      <c r="C34" s="145">
        <v>0</v>
      </c>
      <c r="D34" s="145">
        <v>0</v>
      </c>
      <c r="E34" s="114">
        <f t="shared" si="0"/>
        <v>261</v>
      </c>
      <c r="F34" s="41"/>
      <c r="G34" s="11"/>
      <c r="H34" s="11"/>
      <c r="I34" s="11"/>
    </row>
    <row r="35" spans="1:9" s="88" customFormat="1" ht="12.6" customHeight="1">
      <c r="A35" s="81" t="s">
        <v>3515</v>
      </c>
      <c r="B35" s="145">
        <v>1</v>
      </c>
      <c r="C35" s="145">
        <v>0</v>
      </c>
      <c r="D35" s="145">
        <v>0</v>
      </c>
      <c r="E35" s="114">
        <f t="shared" si="0"/>
        <v>1</v>
      </c>
      <c r="F35" s="41"/>
      <c r="G35" s="11"/>
      <c r="H35" s="11"/>
      <c r="I35" s="11"/>
    </row>
    <row r="36" spans="1:9" s="88" customFormat="1" ht="12.6" customHeight="1">
      <c r="A36" s="81" t="s">
        <v>3622</v>
      </c>
      <c r="B36" s="145">
        <v>5</v>
      </c>
      <c r="C36" s="145">
        <v>0</v>
      </c>
      <c r="D36" s="145">
        <v>0</v>
      </c>
      <c r="E36" s="114">
        <f t="shared" si="0"/>
        <v>5</v>
      </c>
      <c r="F36" s="41"/>
      <c r="G36" s="11"/>
      <c r="H36" s="11"/>
      <c r="I36" s="11"/>
    </row>
    <row r="37" spans="1:9" s="88" customFormat="1" ht="12.6" customHeight="1">
      <c r="A37" s="81" t="s">
        <v>3547</v>
      </c>
      <c r="B37" s="145">
        <v>1</v>
      </c>
      <c r="C37" s="145">
        <v>0</v>
      </c>
      <c r="D37" s="145">
        <v>1</v>
      </c>
      <c r="E37" s="114">
        <f t="shared" si="0"/>
        <v>2</v>
      </c>
      <c r="F37" s="41"/>
      <c r="G37" s="11"/>
      <c r="H37" s="11"/>
      <c r="I37" s="11"/>
    </row>
    <row r="38" spans="1:9" s="88" customFormat="1" ht="12.6" customHeight="1">
      <c r="A38" s="81" t="s">
        <v>3546</v>
      </c>
      <c r="B38" s="145">
        <v>1</v>
      </c>
      <c r="C38" s="145">
        <v>0</v>
      </c>
      <c r="D38" s="145">
        <v>0</v>
      </c>
      <c r="E38" s="114">
        <f t="shared" si="0"/>
        <v>1</v>
      </c>
      <c r="F38" s="41"/>
      <c r="G38" s="11"/>
      <c r="H38" s="11"/>
      <c r="I38" s="11"/>
    </row>
    <row r="39" spans="1:9" s="88" customFormat="1" ht="12.6" customHeight="1">
      <c r="A39" s="81"/>
      <c r="B39" s="145"/>
      <c r="C39" s="145"/>
      <c r="D39" s="145"/>
      <c r="E39" s="114"/>
      <c r="F39" s="41"/>
      <c r="G39" s="11"/>
      <c r="H39" s="11"/>
      <c r="I39" s="11"/>
    </row>
    <row r="40" spans="1:9" s="88" customFormat="1" ht="12.6" customHeight="1">
      <c r="A40" s="81"/>
      <c r="B40" s="145"/>
      <c r="C40" s="145"/>
      <c r="D40" s="145"/>
      <c r="E40" s="114"/>
      <c r="F40" s="41"/>
      <c r="G40" s="11"/>
      <c r="H40" s="11"/>
      <c r="I40" s="11"/>
    </row>
    <row r="41" spans="1:9" s="88" customFormat="1" ht="12.6" customHeight="1">
      <c r="A41" s="81"/>
      <c r="B41" s="145"/>
      <c r="C41" s="145"/>
      <c r="D41" s="145"/>
      <c r="E41" s="114"/>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12" sqref="A12:XFD13"/>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48" customFormat="1" ht="21.75" customHeight="1">
      <c r="A8" s="330"/>
      <c r="B8" s="45" t="s">
        <v>35</v>
      </c>
      <c r="C8" s="45" t="s">
        <v>36</v>
      </c>
      <c r="D8" s="45" t="s">
        <v>37</v>
      </c>
      <c r="E8" s="45" t="s">
        <v>38</v>
      </c>
    </row>
    <row r="9" spans="1:9" s="88" customFormat="1" ht="21" customHeight="1">
      <c r="A9" s="54" t="s">
        <v>38</v>
      </c>
      <c r="B9" s="65">
        <f>SUM(B11:B31)</f>
        <v>78</v>
      </c>
      <c r="C9" s="65">
        <f>SUM(C11:C31)</f>
        <v>0</v>
      </c>
      <c r="D9" s="65">
        <f>SUM(D11:D31)</f>
        <v>0</v>
      </c>
      <c r="E9" s="65">
        <f>SUM(E11:E31)</f>
        <v>78</v>
      </c>
      <c r="F9" s="117"/>
    </row>
    <row r="10" spans="1:9" s="8" customFormat="1" ht="9" customHeight="1">
      <c r="A10" s="62"/>
      <c r="B10" s="66"/>
      <c r="C10" s="66"/>
      <c r="D10" s="66"/>
      <c r="E10" s="65"/>
    </row>
    <row r="11" spans="1:9" s="88" customFormat="1" ht="12.6" customHeight="1">
      <c r="A11" s="81" t="s">
        <v>3300</v>
      </c>
      <c r="B11" s="98">
        <v>1</v>
      </c>
      <c r="C11" s="98">
        <v>0</v>
      </c>
      <c r="D11" s="98">
        <v>0</v>
      </c>
      <c r="E11" s="65">
        <f t="shared" ref="E11:E20" si="0">SUM(B11:D11)</f>
        <v>1</v>
      </c>
      <c r="F11" s="40"/>
      <c r="G11" s="11"/>
      <c r="H11" s="11"/>
      <c r="I11" s="11"/>
    </row>
    <row r="12" spans="1:9" s="88" customFormat="1" ht="12.6" customHeight="1">
      <c r="A12" s="81" t="s">
        <v>3329</v>
      </c>
      <c r="B12" s="98">
        <v>32</v>
      </c>
      <c r="C12" s="98">
        <v>0</v>
      </c>
      <c r="D12" s="98">
        <v>0</v>
      </c>
      <c r="E12" s="65">
        <f t="shared" si="0"/>
        <v>32</v>
      </c>
      <c r="F12" s="40"/>
      <c r="G12" s="11"/>
      <c r="H12" s="11"/>
      <c r="I12" s="11"/>
    </row>
    <row r="13" spans="1:9" s="88" customFormat="1" ht="12.6" customHeight="1">
      <c r="A13" s="81" t="s">
        <v>3330</v>
      </c>
      <c r="B13" s="98">
        <v>4</v>
      </c>
      <c r="C13" s="98">
        <v>0</v>
      </c>
      <c r="D13" s="98">
        <v>0</v>
      </c>
      <c r="E13" s="65">
        <f t="shared" si="0"/>
        <v>4</v>
      </c>
      <c r="F13" s="40"/>
      <c r="G13" s="11"/>
      <c r="H13" s="11"/>
      <c r="I13" s="11"/>
    </row>
    <row r="14" spans="1:9" s="88" customFormat="1" ht="12.6" customHeight="1">
      <c r="A14" s="81" t="s">
        <v>3332</v>
      </c>
      <c r="B14" s="98">
        <v>1</v>
      </c>
      <c r="C14" s="98">
        <v>0</v>
      </c>
      <c r="D14" s="98">
        <v>0</v>
      </c>
      <c r="E14" s="65">
        <f t="shared" ref="E14" si="1">SUM(B14:D14)</f>
        <v>1</v>
      </c>
      <c r="F14" s="40"/>
      <c r="G14" s="11"/>
      <c r="H14" s="11"/>
      <c r="I14" s="11"/>
    </row>
    <row r="15" spans="1:9" s="88" customFormat="1" ht="12.6" customHeight="1">
      <c r="A15" s="81" t="s">
        <v>3335</v>
      </c>
      <c r="B15" s="98">
        <v>22</v>
      </c>
      <c r="C15" s="98">
        <v>0</v>
      </c>
      <c r="D15" s="98">
        <v>0</v>
      </c>
      <c r="E15" s="65">
        <f t="shared" si="0"/>
        <v>22</v>
      </c>
      <c r="F15" s="40"/>
      <c r="G15" s="11"/>
      <c r="H15" s="11"/>
      <c r="I15" s="11"/>
    </row>
    <row r="16" spans="1:9" s="88" customFormat="1" ht="12.6" customHeight="1">
      <c r="A16" s="81" t="s">
        <v>3336</v>
      </c>
      <c r="B16" s="98">
        <v>11</v>
      </c>
      <c r="C16" s="98">
        <v>0</v>
      </c>
      <c r="D16" s="98">
        <v>0</v>
      </c>
      <c r="E16" s="65">
        <f t="shared" si="0"/>
        <v>11</v>
      </c>
      <c r="F16" s="40"/>
      <c r="G16" s="11"/>
      <c r="H16" s="11"/>
      <c r="I16" s="11"/>
    </row>
    <row r="17" spans="1:9" s="88" customFormat="1" ht="12.6" customHeight="1">
      <c r="A17" s="81" t="s">
        <v>3337</v>
      </c>
      <c r="B17" s="98">
        <v>1</v>
      </c>
      <c r="C17" s="98">
        <v>0</v>
      </c>
      <c r="D17" s="98">
        <v>0</v>
      </c>
      <c r="E17" s="65">
        <f t="shared" si="0"/>
        <v>1</v>
      </c>
      <c r="F17" s="40"/>
      <c r="G17" s="11"/>
      <c r="H17" s="11"/>
      <c r="I17" s="11"/>
    </row>
    <row r="18" spans="1:9" s="88" customFormat="1" ht="12.6" customHeight="1">
      <c r="A18" s="81" t="s">
        <v>3342</v>
      </c>
      <c r="B18" s="98">
        <v>1</v>
      </c>
      <c r="C18" s="98">
        <v>0</v>
      </c>
      <c r="D18" s="98">
        <v>0</v>
      </c>
      <c r="E18" s="65">
        <f t="shared" si="0"/>
        <v>1</v>
      </c>
      <c r="F18" s="40"/>
      <c r="G18" s="11"/>
      <c r="H18" s="11"/>
      <c r="I18" s="11"/>
    </row>
    <row r="19" spans="1:9" s="88" customFormat="1" ht="12.6" customHeight="1">
      <c r="A19" s="81" t="s">
        <v>3343</v>
      </c>
      <c r="B19" s="98">
        <v>4</v>
      </c>
      <c r="C19" s="98">
        <v>0</v>
      </c>
      <c r="D19" s="98">
        <v>0</v>
      </c>
      <c r="E19" s="65">
        <f t="shared" si="0"/>
        <v>4</v>
      </c>
      <c r="F19" s="40"/>
      <c r="G19" s="11"/>
      <c r="H19" s="11"/>
      <c r="I19" s="11"/>
    </row>
    <row r="20" spans="1:9" s="88" customFormat="1" ht="12.6" customHeight="1">
      <c r="A20" s="81" t="s">
        <v>3515</v>
      </c>
      <c r="B20" s="98">
        <v>1</v>
      </c>
      <c r="C20" s="98">
        <v>0</v>
      </c>
      <c r="D20" s="98">
        <v>0</v>
      </c>
      <c r="E20" s="65">
        <f t="shared" si="0"/>
        <v>1</v>
      </c>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1" sqref="A11:D3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t="s">
        <v>34</v>
      </c>
      <c r="C7" s="331"/>
      <c r="D7" s="331"/>
      <c r="E7" s="132"/>
    </row>
    <row r="8" spans="1:9" s="67" customFormat="1" ht="21.75" customHeight="1">
      <c r="A8" s="330"/>
      <c r="B8" s="45" t="s">
        <v>35</v>
      </c>
      <c r="C8" s="45" t="s">
        <v>36</v>
      </c>
      <c r="D8" s="45" t="s">
        <v>37</v>
      </c>
      <c r="E8" s="45" t="s">
        <v>38</v>
      </c>
    </row>
    <row r="9" spans="1:9" s="8" customFormat="1" ht="21" customHeight="1">
      <c r="A9" s="54" t="s">
        <v>38</v>
      </c>
      <c r="B9" s="65">
        <f>SUM(B11:B42)</f>
        <v>687</v>
      </c>
      <c r="C9" s="65">
        <f>SUM(C11:C42)</f>
        <v>6</v>
      </c>
      <c r="D9" s="65">
        <f>SUM(D11:D42)</f>
        <v>1</v>
      </c>
      <c r="E9" s="65">
        <f>SUM(E11:E42)</f>
        <v>694</v>
      </c>
      <c r="F9" s="10"/>
    </row>
    <row r="10" spans="1:9" s="8" customFormat="1" ht="9" customHeight="1">
      <c r="A10" s="62"/>
      <c r="B10" s="66"/>
      <c r="C10" s="66"/>
      <c r="D10" s="66"/>
      <c r="E10" s="65"/>
    </row>
    <row r="11" spans="1:9" s="88" customFormat="1" ht="12" customHeight="1">
      <c r="A11" s="85" t="s">
        <v>3344</v>
      </c>
      <c r="B11" s="96">
        <v>22</v>
      </c>
      <c r="C11" s="96">
        <v>0</v>
      </c>
      <c r="D11" s="96">
        <v>0</v>
      </c>
      <c r="E11" s="65">
        <f t="shared" ref="E11:E31" si="0">SUM(B11:D11)</f>
        <v>22</v>
      </c>
      <c r="F11" s="40"/>
      <c r="G11" s="15"/>
      <c r="H11" s="15"/>
      <c r="I11" s="15"/>
    </row>
    <row r="12" spans="1:9" s="88" customFormat="1" ht="12" customHeight="1">
      <c r="A12" s="85" t="s">
        <v>3345</v>
      </c>
      <c r="B12" s="96">
        <v>91</v>
      </c>
      <c r="C12" s="96">
        <v>0</v>
      </c>
      <c r="D12" s="96">
        <v>0</v>
      </c>
      <c r="E12" s="65">
        <f t="shared" si="0"/>
        <v>91</v>
      </c>
      <c r="F12" s="41"/>
      <c r="G12" s="15"/>
      <c r="H12" s="15"/>
      <c r="I12" s="15"/>
    </row>
    <row r="13" spans="1:9" s="88" customFormat="1" ht="12" customHeight="1">
      <c r="A13" s="85" t="s">
        <v>3346</v>
      </c>
      <c r="B13" s="96">
        <v>63</v>
      </c>
      <c r="C13" s="96">
        <v>1</v>
      </c>
      <c r="D13" s="96">
        <v>0</v>
      </c>
      <c r="E13" s="65">
        <f t="shared" si="0"/>
        <v>64</v>
      </c>
      <c r="F13" s="41"/>
      <c r="G13" s="11"/>
      <c r="H13" s="11"/>
      <c r="I13" s="11"/>
    </row>
    <row r="14" spans="1:9" s="88" customFormat="1" ht="12" customHeight="1">
      <c r="A14" s="85" t="s">
        <v>3347</v>
      </c>
      <c r="B14" s="96">
        <v>91</v>
      </c>
      <c r="C14" s="96">
        <v>0</v>
      </c>
      <c r="D14" s="96">
        <v>0</v>
      </c>
      <c r="E14" s="65">
        <f t="shared" si="0"/>
        <v>91</v>
      </c>
      <c r="F14" s="41"/>
      <c r="G14" s="15"/>
      <c r="H14" s="15"/>
      <c r="I14" s="15"/>
    </row>
    <row r="15" spans="1:9" s="88" customFormat="1" ht="12" customHeight="1">
      <c r="A15" s="85" t="s">
        <v>3348</v>
      </c>
      <c r="B15" s="96">
        <v>32</v>
      </c>
      <c r="C15" s="96">
        <v>0</v>
      </c>
      <c r="D15" s="96">
        <v>0</v>
      </c>
      <c r="E15" s="65">
        <f t="shared" si="0"/>
        <v>32</v>
      </c>
      <c r="F15" s="41"/>
      <c r="G15" s="15"/>
      <c r="H15" s="15"/>
      <c r="I15" s="15"/>
    </row>
    <row r="16" spans="1:9" s="88" customFormat="1" ht="12" customHeight="1">
      <c r="A16" s="93" t="s">
        <v>3349</v>
      </c>
      <c r="B16" s="96">
        <v>5</v>
      </c>
      <c r="C16" s="96">
        <v>0</v>
      </c>
      <c r="D16" s="96">
        <v>0</v>
      </c>
      <c r="E16" s="65">
        <f t="shared" si="0"/>
        <v>5</v>
      </c>
      <c r="F16" s="41"/>
      <c r="G16" s="15"/>
      <c r="H16" s="15"/>
      <c r="I16" s="15"/>
    </row>
    <row r="17" spans="1:11" s="88" customFormat="1" ht="12" customHeight="1">
      <c r="A17" s="85" t="s">
        <v>3350</v>
      </c>
      <c r="B17" s="96">
        <v>8</v>
      </c>
      <c r="C17" s="96">
        <v>0</v>
      </c>
      <c r="D17" s="96">
        <v>0</v>
      </c>
      <c r="E17" s="65">
        <f t="shared" si="0"/>
        <v>8</v>
      </c>
      <c r="F17" s="41"/>
      <c r="G17" s="11"/>
      <c r="H17" s="11"/>
      <c r="I17" s="11"/>
    </row>
    <row r="18" spans="1:11" s="88" customFormat="1" ht="12" customHeight="1">
      <c r="A18" s="85" t="s">
        <v>3351</v>
      </c>
      <c r="B18" s="96">
        <v>47</v>
      </c>
      <c r="C18" s="96">
        <v>0</v>
      </c>
      <c r="D18" s="96">
        <v>0</v>
      </c>
      <c r="E18" s="65">
        <f t="shared" si="0"/>
        <v>47</v>
      </c>
      <c r="F18" s="40"/>
      <c r="G18" s="11"/>
      <c r="H18" s="11"/>
      <c r="I18" s="11"/>
    </row>
    <row r="19" spans="1:11" s="88" customFormat="1" ht="12" customHeight="1">
      <c r="A19" s="85" t="s">
        <v>3352</v>
      </c>
      <c r="B19" s="96">
        <v>127</v>
      </c>
      <c r="C19" s="96">
        <v>0</v>
      </c>
      <c r="D19" s="96">
        <v>0</v>
      </c>
      <c r="E19" s="65">
        <f t="shared" si="0"/>
        <v>127</v>
      </c>
      <c r="F19" s="41"/>
      <c r="G19" s="15"/>
      <c r="H19" s="15"/>
      <c r="I19" s="15"/>
    </row>
    <row r="20" spans="1:11" s="88" customFormat="1" ht="12" customHeight="1">
      <c r="A20" s="85" t="s">
        <v>3353</v>
      </c>
      <c r="B20" s="96">
        <v>84</v>
      </c>
      <c r="C20" s="96">
        <v>0</v>
      </c>
      <c r="D20" s="96">
        <v>0</v>
      </c>
      <c r="E20" s="65">
        <f t="shared" si="0"/>
        <v>84</v>
      </c>
      <c r="F20" s="41"/>
      <c r="G20" s="15"/>
      <c r="H20" s="15"/>
      <c r="I20" s="15"/>
    </row>
    <row r="21" spans="1:11" s="88" customFormat="1" ht="12" customHeight="1">
      <c r="A21" s="93" t="s">
        <v>3516</v>
      </c>
      <c r="B21" s="96">
        <v>2</v>
      </c>
      <c r="C21" s="96">
        <v>2</v>
      </c>
      <c r="D21" s="96">
        <v>0</v>
      </c>
      <c r="E21" s="65">
        <f t="shared" si="0"/>
        <v>4</v>
      </c>
      <c r="F21" s="41"/>
      <c r="G21" s="15"/>
      <c r="H21" s="15"/>
      <c r="I21" s="15"/>
    </row>
    <row r="22" spans="1:11" s="88" customFormat="1" ht="12" customHeight="1">
      <c r="A22" s="85" t="s">
        <v>3354</v>
      </c>
      <c r="B22" s="96">
        <v>51</v>
      </c>
      <c r="C22" s="96">
        <v>1</v>
      </c>
      <c r="D22" s="96">
        <v>0</v>
      </c>
      <c r="E22" s="65">
        <f t="shared" si="0"/>
        <v>52</v>
      </c>
      <c r="F22" s="41"/>
      <c r="G22" s="11"/>
      <c r="H22" s="11"/>
      <c r="I22" s="11"/>
    </row>
    <row r="23" spans="1:11" s="88" customFormat="1" ht="12" customHeight="1">
      <c r="A23" s="85" t="s">
        <v>3355</v>
      </c>
      <c r="B23" s="96">
        <v>6</v>
      </c>
      <c r="C23" s="96">
        <v>0</v>
      </c>
      <c r="D23" s="96">
        <v>0</v>
      </c>
      <c r="E23" s="65">
        <f t="shared" si="0"/>
        <v>6</v>
      </c>
      <c r="F23" s="41"/>
      <c r="G23" s="11"/>
      <c r="H23" s="11"/>
      <c r="I23" s="11"/>
    </row>
    <row r="24" spans="1:11" s="88" customFormat="1" ht="12" customHeight="1">
      <c r="A24" s="85" t="s">
        <v>3356</v>
      </c>
      <c r="B24" s="96">
        <v>3</v>
      </c>
      <c r="C24" s="96">
        <v>0</v>
      </c>
      <c r="D24" s="96">
        <v>0</v>
      </c>
      <c r="E24" s="65">
        <f t="shared" si="0"/>
        <v>3</v>
      </c>
      <c r="F24" s="41"/>
      <c r="G24" s="11"/>
      <c r="H24" s="11"/>
      <c r="I24" s="11"/>
    </row>
    <row r="25" spans="1:11" s="88" customFormat="1" ht="12" customHeight="1">
      <c r="A25" s="85" t="s">
        <v>3548</v>
      </c>
      <c r="B25" s="96">
        <v>1</v>
      </c>
      <c r="C25" s="96">
        <v>0</v>
      </c>
      <c r="D25" s="96">
        <v>0</v>
      </c>
      <c r="E25" s="65">
        <f t="shared" si="0"/>
        <v>1</v>
      </c>
      <c r="F25" s="41"/>
      <c r="G25" s="15"/>
      <c r="H25" s="15"/>
      <c r="I25" s="15"/>
    </row>
    <row r="26" spans="1:11" s="88" customFormat="1" ht="12" customHeight="1">
      <c r="A26" s="85" t="s">
        <v>3552</v>
      </c>
      <c r="B26" s="96">
        <v>2</v>
      </c>
      <c r="C26" s="96">
        <v>0</v>
      </c>
      <c r="D26" s="96">
        <v>0</v>
      </c>
      <c r="E26" s="65">
        <f t="shared" si="0"/>
        <v>2</v>
      </c>
      <c r="F26" s="41"/>
      <c r="G26" s="11"/>
      <c r="H26" s="11"/>
      <c r="I26" s="11"/>
      <c r="K26" s="15"/>
    </row>
    <row r="27" spans="1:11" s="88" customFormat="1" ht="12" customHeight="1">
      <c r="A27" s="85" t="s">
        <v>3590</v>
      </c>
      <c r="B27" s="96">
        <v>43</v>
      </c>
      <c r="C27" s="96">
        <v>0</v>
      </c>
      <c r="D27" s="96">
        <v>0</v>
      </c>
      <c r="E27" s="65">
        <f t="shared" si="0"/>
        <v>43</v>
      </c>
      <c r="F27" s="41"/>
      <c r="G27" s="11"/>
      <c r="H27" s="11"/>
      <c r="I27" s="11"/>
      <c r="K27" s="15"/>
    </row>
    <row r="28" spans="1:11" s="88" customFormat="1" ht="12" customHeight="1">
      <c r="A28" s="137" t="s">
        <v>3592</v>
      </c>
      <c r="B28" s="96">
        <v>1</v>
      </c>
      <c r="C28" s="96">
        <v>0</v>
      </c>
      <c r="D28" s="96">
        <v>0</v>
      </c>
      <c r="E28" s="65">
        <f t="shared" si="0"/>
        <v>1</v>
      </c>
      <c r="F28" s="41"/>
      <c r="G28" s="11"/>
      <c r="H28" s="11"/>
      <c r="I28" s="11"/>
      <c r="K28" s="15"/>
    </row>
    <row r="29" spans="1:11" s="15" customFormat="1" ht="12" customHeight="1">
      <c r="A29" s="85" t="s">
        <v>3357</v>
      </c>
      <c r="B29" s="96">
        <v>4</v>
      </c>
      <c r="C29" s="96">
        <v>2</v>
      </c>
      <c r="D29" s="96">
        <v>0</v>
      </c>
      <c r="E29" s="65">
        <f t="shared" si="0"/>
        <v>6</v>
      </c>
      <c r="F29" s="40"/>
      <c r="G29" s="11"/>
      <c r="H29" s="11"/>
      <c r="I29" s="11"/>
    </row>
    <row r="30" spans="1:11" s="15" customFormat="1" ht="12" customHeight="1">
      <c r="A30" s="93" t="s">
        <v>3549</v>
      </c>
      <c r="B30" s="96">
        <v>0</v>
      </c>
      <c r="C30" s="96">
        <v>0</v>
      </c>
      <c r="D30" s="96">
        <v>1</v>
      </c>
      <c r="E30" s="65">
        <f t="shared" si="0"/>
        <v>1</v>
      </c>
      <c r="F30" s="41"/>
      <c r="G30" s="11"/>
      <c r="H30" s="11"/>
      <c r="I30" s="11"/>
    </row>
    <row r="31" spans="1:11" s="15" customFormat="1" ht="12" customHeight="1">
      <c r="A31" s="93" t="s">
        <v>3358</v>
      </c>
      <c r="B31" s="96">
        <v>4</v>
      </c>
      <c r="C31" s="96">
        <v>0</v>
      </c>
      <c r="D31" s="96">
        <v>0</v>
      </c>
      <c r="E31" s="65">
        <f t="shared" si="0"/>
        <v>4</v>
      </c>
      <c r="F31" s="41"/>
      <c r="G31" s="11"/>
      <c r="H31" s="11"/>
      <c r="I31" s="11"/>
    </row>
    <row r="32" spans="1:11" s="15" customFormat="1" ht="12" customHeight="1">
      <c r="A32" s="85"/>
      <c r="B32" s="96"/>
      <c r="C32" s="96"/>
      <c r="D32" s="96"/>
      <c r="E32" s="65"/>
      <c r="F32" s="41"/>
      <c r="G32" s="11"/>
      <c r="H32" s="11"/>
      <c r="I32" s="11"/>
    </row>
    <row r="33" spans="1:9" s="15" customFormat="1" ht="12" customHeight="1">
      <c r="A33" s="85"/>
      <c r="B33" s="96"/>
      <c r="C33" s="96"/>
      <c r="D33" s="96"/>
      <c r="E33" s="65"/>
      <c r="F33" s="41"/>
      <c r="G33" s="11"/>
      <c r="H33" s="11"/>
      <c r="I33" s="11"/>
    </row>
    <row r="34" spans="1:9" s="15" customFormat="1" ht="19.95" customHeight="1">
      <c r="A34" s="85"/>
      <c r="B34" s="96"/>
      <c r="C34" s="96"/>
      <c r="D34" s="96"/>
      <c r="E34" s="65"/>
      <c r="F34" s="41"/>
      <c r="G34" s="11"/>
      <c r="H34" s="11"/>
      <c r="I34" s="11"/>
    </row>
    <row r="35" spans="1:9" s="15" customFormat="1" ht="12" customHeight="1">
      <c r="A35" s="85"/>
      <c r="B35" s="96"/>
      <c r="C35" s="96"/>
      <c r="D35" s="96"/>
      <c r="E35" s="65"/>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22" zoomScaleNormal="100" workbookViewId="0">
      <selection activeCell="H54" sqref="H54"/>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19" t="s">
        <v>33</v>
      </c>
      <c r="B1" s="320"/>
      <c r="C1" s="320"/>
      <c r="D1" s="321"/>
      <c r="E1" s="1"/>
      <c r="F1" s="322" t="s">
        <v>102</v>
      </c>
      <c r="G1" s="322"/>
    </row>
    <row r="2" spans="1:7" s="2" customFormat="1" ht="5.25" customHeight="1">
      <c r="A2" s="146"/>
      <c r="B2" s="48"/>
      <c r="C2" s="48"/>
      <c r="D2" s="1"/>
      <c r="E2" s="1"/>
      <c r="F2" s="1"/>
      <c r="G2" s="1"/>
    </row>
    <row r="3" spans="1:7" s="2" customFormat="1" ht="15" customHeight="1">
      <c r="A3" s="147" t="s">
        <v>3389</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23" t="s">
        <v>3598</v>
      </c>
      <c r="B6" s="324"/>
      <c r="C6" s="324"/>
      <c r="D6" s="150"/>
      <c r="E6" s="150"/>
      <c r="F6" s="151"/>
    </row>
    <row r="7" spans="1:7" s="2" customFormat="1" ht="31.5" customHeight="1">
      <c r="A7" s="46"/>
      <c r="B7" s="46"/>
      <c r="C7" s="325" t="s">
        <v>3390</v>
      </c>
      <c r="D7" s="325"/>
      <c r="E7" s="326" t="s">
        <v>3391</v>
      </c>
      <c r="F7" s="326"/>
      <c r="G7" s="152"/>
    </row>
    <row r="8" spans="1:7" s="2" customFormat="1" ht="15.75" customHeight="1" thickBot="1">
      <c r="A8" s="153"/>
      <c r="B8" s="153"/>
      <c r="C8" s="154">
        <v>2020</v>
      </c>
      <c r="D8" s="154">
        <v>2021</v>
      </c>
      <c r="E8" s="155" t="s">
        <v>3392</v>
      </c>
      <c r="F8" s="155" t="s">
        <v>3393</v>
      </c>
      <c r="G8" s="46"/>
    </row>
    <row r="9" spans="1:7" s="8" customFormat="1" ht="24.9" customHeight="1">
      <c r="A9" s="156" t="s">
        <v>3394</v>
      </c>
      <c r="B9" s="54"/>
      <c r="D9" s="157"/>
      <c r="E9" s="157"/>
      <c r="F9" s="157"/>
      <c r="G9" s="114"/>
    </row>
    <row r="10" spans="1:7" s="8" customFormat="1" ht="24.9" customHeight="1">
      <c r="A10" s="234" t="s">
        <v>3423</v>
      </c>
      <c r="C10" s="157">
        <v>759</v>
      </c>
      <c r="D10" s="114">
        <f>SUM(D11:D12)</f>
        <v>772</v>
      </c>
      <c r="E10" s="114">
        <f>D10-C10</f>
        <v>13</v>
      </c>
      <c r="F10" s="160">
        <f>((D10/C10)-1)</f>
        <v>1.7127799736495364E-2</v>
      </c>
      <c r="G10" s="114"/>
    </row>
    <row r="11" spans="1:7" s="8" customFormat="1" ht="15" customHeight="1">
      <c r="A11" s="158"/>
      <c r="B11" s="159" t="s">
        <v>3395</v>
      </c>
      <c r="C11" s="114">
        <v>709</v>
      </c>
      <c r="D11" s="114">
        <f>'ATR-A2.1'!F9</f>
        <v>694</v>
      </c>
      <c r="E11" s="114">
        <f>D11-C11</f>
        <v>-15</v>
      </c>
      <c r="F11" s="160">
        <f>((D11/C11)-1)</f>
        <v>-2.1156558533145242E-2</v>
      </c>
      <c r="G11" s="161"/>
    </row>
    <row r="12" spans="1:7" s="8" customFormat="1" ht="15" customHeight="1">
      <c r="A12" s="158"/>
      <c r="B12" s="159" t="s">
        <v>3396</v>
      </c>
      <c r="C12" s="114">
        <v>50</v>
      </c>
      <c r="D12" s="114">
        <f>'ATR-A2_II'!F9</f>
        <v>78</v>
      </c>
      <c r="E12" s="114">
        <f>D12-C12</f>
        <v>28</v>
      </c>
      <c r="F12" s="160">
        <f>((D12/C12)-1)</f>
        <v>0.56000000000000005</v>
      </c>
      <c r="G12" s="161"/>
    </row>
    <row r="13" spans="1:7" s="8" customFormat="1" ht="8.4" customHeight="1">
      <c r="A13" s="158"/>
      <c r="B13" s="159"/>
      <c r="C13" s="114"/>
      <c r="D13" s="114"/>
      <c r="E13" s="114"/>
      <c r="F13" s="160"/>
      <c r="G13" s="161"/>
    </row>
    <row r="14" spans="1:7" s="8" customFormat="1" ht="15" customHeight="1">
      <c r="A14" s="158"/>
      <c r="B14" s="159" t="s">
        <v>3571</v>
      </c>
      <c r="C14" s="114">
        <v>653</v>
      </c>
      <c r="D14" s="250">
        <f>'ATR-A2.2'!F9</f>
        <v>656</v>
      </c>
      <c r="E14" s="114">
        <f>D14-C14</f>
        <v>3</v>
      </c>
      <c r="F14" s="160">
        <f>((D14/C14)-1)</f>
        <v>4.5941807044409533E-3</v>
      </c>
      <c r="G14" s="161"/>
    </row>
    <row r="15" spans="1:7" s="8" customFormat="1" ht="15" customHeight="1">
      <c r="A15" s="158"/>
      <c r="B15" s="159" t="s">
        <v>3572</v>
      </c>
      <c r="C15" s="114">
        <v>56</v>
      </c>
      <c r="D15" s="250">
        <f>D11-D14</f>
        <v>38</v>
      </c>
      <c r="E15" s="114">
        <f>D15-C15</f>
        <v>-18</v>
      </c>
      <c r="F15" s="160">
        <f>((D15/C15)-1)</f>
        <v>-0.3214285714285714</v>
      </c>
      <c r="G15" s="161"/>
    </row>
    <row r="16" spans="1:7" s="8" customFormat="1" ht="9.9" customHeight="1">
      <c r="A16" s="162"/>
      <c r="B16" s="57"/>
      <c r="C16" s="114"/>
      <c r="D16" s="157"/>
      <c r="E16" s="163"/>
      <c r="F16" s="163"/>
      <c r="G16" s="116"/>
    </row>
    <row r="17" spans="1:7" s="8" customFormat="1" ht="15" customHeight="1">
      <c r="A17" s="164" t="s">
        <v>3397</v>
      </c>
      <c r="B17" s="57"/>
      <c r="C17" s="114"/>
      <c r="D17" s="157"/>
      <c r="E17" s="163"/>
      <c r="F17" s="163"/>
      <c r="G17" s="116"/>
    </row>
    <row r="18" spans="1:7" s="8" customFormat="1" ht="15" customHeight="1">
      <c r="A18" s="164" t="s">
        <v>3398</v>
      </c>
      <c r="B18" s="57"/>
      <c r="C18" s="114"/>
      <c r="D18" s="157"/>
      <c r="E18" s="163"/>
      <c r="F18" s="163"/>
      <c r="G18" s="116"/>
    </row>
    <row r="19" spans="1:7" s="8" customFormat="1" ht="15" customHeight="1">
      <c r="A19" s="162"/>
      <c r="B19" s="57" t="s">
        <v>35</v>
      </c>
      <c r="C19" s="114">
        <v>697</v>
      </c>
      <c r="D19" s="157">
        <f>'ATR-A2.1'!C9</f>
        <v>687</v>
      </c>
      <c r="E19" s="114">
        <f>D19-C19</f>
        <v>-10</v>
      </c>
      <c r="F19" s="160">
        <f>((D19/C19)-1)</f>
        <v>-1.4347202295552419E-2</v>
      </c>
      <c r="G19" s="116"/>
    </row>
    <row r="20" spans="1:7" s="8" customFormat="1" ht="15" customHeight="1">
      <c r="A20" s="162"/>
      <c r="B20" s="57" t="s">
        <v>36</v>
      </c>
      <c r="C20" s="114">
        <v>8</v>
      </c>
      <c r="D20" s="157">
        <f>'ATR-A2.1'!D9</f>
        <v>6</v>
      </c>
      <c r="E20" s="114">
        <f>D20-C20</f>
        <v>-2</v>
      </c>
      <c r="F20" s="160">
        <f>((D20/C20)-1)</f>
        <v>-0.25</v>
      </c>
      <c r="G20" s="116"/>
    </row>
    <row r="21" spans="1:7" s="8" customFormat="1" ht="15" customHeight="1">
      <c r="A21" s="162"/>
      <c r="B21" s="57" t="s">
        <v>3399</v>
      </c>
      <c r="C21" s="114">
        <v>4</v>
      </c>
      <c r="D21" s="157">
        <f>'ATR-A2.1'!E9</f>
        <v>1</v>
      </c>
      <c r="E21" s="114">
        <f>D21-C21</f>
        <v>-3</v>
      </c>
      <c r="F21" s="160">
        <f>((D21/C21)-1)</f>
        <v>-0.75</v>
      </c>
      <c r="G21" s="116"/>
    </row>
    <row r="22" spans="1:7" s="8" customFormat="1" ht="9.9" customHeight="1">
      <c r="A22" s="164"/>
      <c r="B22" s="55"/>
      <c r="C22" s="114"/>
      <c r="D22" s="157"/>
      <c r="E22" s="163"/>
      <c r="F22" s="163"/>
      <c r="G22" s="116"/>
    </row>
    <row r="23" spans="1:7" s="88" customFormat="1" ht="15" customHeight="1">
      <c r="A23" s="165" t="s">
        <v>3400</v>
      </c>
      <c r="B23" s="166"/>
      <c r="C23" s="114"/>
      <c r="D23" s="157"/>
      <c r="E23" s="163"/>
      <c r="F23" s="163"/>
      <c r="G23" s="116"/>
    </row>
    <row r="24" spans="1:7" s="88" customFormat="1" ht="15" customHeight="1">
      <c r="A24" s="167"/>
      <c r="B24" s="168" t="s">
        <v>3401</v>
      </c>
      <c r="C24" s="114">
        <v>498</v>
      </c>
      <c r="D24" s="157">
        <f>'ATR-A3'!E23</f>
        <v>481</v>
      </c>
      <c r="E24" s="114">
        <f>D24-C24</f>
        <v>-17</v>
      </c>
      <c r="F24" s="160">
        <f>((D24/C24)-1)</f>
        <v>-3.4136546184738936E-2</v>
      </c>
      <c r="G24" s="116"/>
    </row>
    <row r="25" spans="1:7" s="88" customFormat="1" ht="15" customHeight="1">
      <c r="A25" s="167"/>
      <c r="B25" s="169" t="s">
        <v>3402</v>
      </c>
      <c r="C25" s="114">
        <v>211</v>
      </c>
      <c r="D25" s="157">
        <f>'ATR-A3'!E37</f>
        <v>213</v>
      </c>
      <c r="E25" s="114">
        <f>D25-C25</f>
        <v>2</v>
      </c>
      <c r="F25" s="160">
        <f>((D25/C25)-1)</f>
        <v>9.4786729857820884E-3</v>
      </c>
      <c r="G25" s="116"/>
    </row>
    <row r="26" spans="1:7" s="88" customFormat="1" ht="9.9" customHeight="1">
      <c r="A26" s="164"/>
      <c r="B26" s="55"/>
      <c r="C26" s="114"/>
      <c r="D26" s="157"/>
      <c r="E26" s="163"/>
      <c r="F26" s="163"/>
      <c r="G26" s="116"/>
    </row>
    <row r="27" spans="1:7" s="88" customFormat="1" ht="15" customHeight="1">
      <c r="A27" s="165" t="s">
        <v>3403</v>
      </c>
      <c r="B27" s="170"/>
      <c r="C27" s="114"/>
      <c r="D27" s="157"/>
      <c r="E27" s="163"/>
      <c r="F27" s="163"/>
      <c r="G27" s="116"/>
    </row>
    <row r="28" spans="1:7" s="88" customFormat="1" ht="15" customHeight="1">
      <c r="A28" s="164"/>
      <c r="B28" s="169" t="s">
        <v>3404</v>
      </c>
      <c r="C28" s="114">
        <v>303</v>
      </c>
      <c r="D28" s="114">
        <v>261</v>
      </c>
      <c r="E28" s="114">
        <f>D28-C28</f>
        <v>-42</v>
      </c>
      <c r="F28" s="160">
        <f>((D28/C28)-1)</f>
        <v>-0.13861386138613863</v>
      </c>
      <c r="G28" s="116"/>
    </row>
    <row r="29" spans="1:7" s="88" customFormat="1" ht="15" customHeight="1">
      <c r="A29" s="167"/>
      <c r="B29" s="169" t="s">
        <v>3405</v>
      </c>
      <c r="C29" s="114">
        <v>181</v>
      </c>
      <c r="D29" s="114">
        <v>186</v>
      </c>
      <c r="E29" s="114">
        <f>D29-C29</f>
        <v>5</v>
      </c>
      <c r="F29" s="160">
        <f>((D29/C29)-1)</f>
        <v>2.7624309392265234E-2</v>
      </c>
      <c r="G29" s="116"/>
    </row>
    <row r="30" spans="1:7" s="88" customFormat="1" ht="15" customHeight="1">
      <c r="A30" s="167"/>
      <c r="B30" s="169" t="s">
        <v>3406</v>
      </c>
      <c r="C30" s="114">
        <v>102</v>
      </c>
      <c r="D30" s="114">
        <v>87</v>
      </c>
      <c r="E30" s="114">
        <f>D30-C30</f>
        <v>-15</v>
      </c>
      <c r="F30" s="160">
        <f>((D30/C30)-1)</f>
        <v>-0.1470588235294118</v>
      </c>
      <c r="G30" s="116"/>
    </row>
    <row r="31" spans="1:7" s="88" customFormat="1" ht="15" customHeight="1">
      <c r="A31" s="167"/>
      <c r="B31" s="169" t="s">
        <v>3407</v>
      </c>
      <c r="C31" s="114">
        <v>74</v>
      </c>
      <c r="D31" s="114">
        <v>62</v>
      </c>
      <c r="E31" s="114">
        <f>D31-C31</f>
        <v>-12</v>
      </c>
      <c r="F31" s="160">
        <f>((D31/C31)-1)</f>
        <v>-0.16216216216216217</v>
      </c>
      <c r="G31" s="116"/>
    </row>
    <row r="32" spans="1:7" s="88" customFormat="1" ht="15" customHeight="1">
      <c r="A32" s="167"/>
      <c r="B32" s="169" t="s">
        <v>3408</v>
      </c>
      <c r="C32" s="114">
        <v>49</v>
      </c>
      <c r="D32" s="250">
        <f>D11-SUM(D28:D31)</f>
        <v>98</v>
      </c>
      <c r="E32" s="114">
        <f>D32-C32</f>
        <v>49</v>
      </c>
      <c r="F32" s="160">
        <f>((D32/C32)-1)</f>
        <v>1</v>
      </c>
      <c r="G32" s="116"/>
    </row>
    <row r="33" spans="1:7" s="88" customFormat="1" ht="9.9" customHeight="1">
      <c r="A33" s="167"/>
      <c r="B33" s="169"/>
      <c r="D33" s="157"/>
      <c r="E33" s="163"/>
      <c r="F33" s="163"/>
      <c r="G33" s="116"/>
    </row>
    <row r="34" spans="1:7" s="88" customFormat="1" ht="15" customHeight="1">
      <c r="A34" s="165" t="s">
        <v>3409</v>
      </c>
      <c r="B34" s="169"/>
      <c r="D34" s="157"/>
      <c r="E34" s="163"/>
      <c r="F34" s="163"/>
      <c r="G34" s="116"/>
    </row>
    <row r="35" spans="1:7" s="88" customFormat="1" ht="15" customHeight="1">
      <c r="A35" s="167"/>
      <c r="B35" s="169" t="s">
        <v>3410</v>
      </c>
      <c r="C35" s="157">
        <v>46</v>
      </c>
      <c r="D35" s="157">
        <f>'ATR-I2.1'!D18</f>
        <v>41</v>
      </c>
      <c r="E35" s="114">
        <f t="shared" ref="E35:E46" si="0">D35-C35</f>
        <v>-5</v>
      </c>
      <c r="F35" s="160">
        <f t="shared" ref="F35:F46" si="1">((D35/C35)-1)</f>
        <v>-0.10869565217391308</v>
      </c>
      <c r="G35" s="116"/>
    </row>
    <row r="36" spans="1:7" s="88" customFormat="1" ht="15" customHeight="1">
      <c r="A36" s="167"/>
      <c r="B36" s="169" t="s">
        <v>3411</v>
      </c>
      <c r="C36" s="157">
        <v>1</v>
      </c>
      <c r="D36" s="157">
        <f>'ATR-I2.1'!D19</f>
        <v>2</v>
      </c>
      <c r="E36" s="114">
        <f t="shared" si="0"/>
        <v>1</v>
      </c>
      <c r="F36" s="160">
        <f t="shared" si="1"/>
        <v>1</v>
      </c>
      <c r="G36" s="116"/>
    </row>
    <row r="37" spans="1:7" s="88" customFormat="1" ht="15" customHeight="1">
      <c r="A37" s="167"/>
      <c r="B37" s="169" t="s">
        <v>3412</v>
      </c>
      <c r="C37" s="157">
        <v>234</v>
      </c>
      <c r="D37" s="157">
        <f>'ATR-I2.1'!D20</f>
        <v>213</v>
      </c>
      <c r="E37" s="114">
        <f t="shared" si="0"/>
        <v>-21</v>
      </c>
      <c r="F37" s="160">
        <f t="shared" si="1"/>
        <v>-8.9743589743589758E-2</v>
      </c>
      <c r="G37" s="116"/>
    </row>
    <row r="38" spans="1:7" s="88" customFormat="1" ht="15" customHeight="1">
      <c r="A38" s="167"/>
      <c r="B38" s="169" t="s">
        <v>3413</v>
      </c>
      <c r="C38" s="157">
        <v>12</v>
      </c>
      <c r="D38" s="157">
        <f>'ATR-I2.1'!D22</f>
        <v>12</v>
      </c>
      <c r="E38" s="114">
        <f t="shared" si="0"/>
        <v>0</v>
      </c>
      <c r="F38" s="160">
        <f t="shared" si="1"/>
        <v>0</v>
      </c>
      <c r="G38" s="116"/>
    </row>
    <row r="39" spans="1:7" s="88" customFormat="1" ht="15" customHeight="1">
      <c r="A39" s="167"/>
      <c r="B39" s="169" t="s">
        <v>3414</v>
      </c>
      <c r="C39" s="157">
        <v>89</v>
      </c>
      <c r="D39" s="157">
        <f>'ATR-I2.1'!D23</f>
        <v>94</v>
      </c>
      <c r="E39" s="114">
        <f t="shared" si="0"/>
        <v>5</v>
      </c>
      <c r="F39" s="160">
        <f t="shared" si="1"/>
        <v>5.6179775280898792E-2</v>
      </c>
      <c r="G39" s="116"/>
    </row>
    <row r="40" spans="1:7" s="88" customFormat="1" ht="15" customHeight="1">
      <c r="A40" s="167"/>
      <c r="B40" s="169" t="s">
        <v>3415</v>
      </c>
      <c r="C40" s="157">
        <v>80</v>
      </c>
      <c r="D40" s="157">
        <f>'ATR-I2.1'!D24</f>
        <v>75</v>
      </c>
      <c r="E40" s="114">
        <f t="shared" si="0"/>
        <v>-5</v>
      </c>
      <c r="F40" s="160">
        <f t="shared" si="1"/>
        <v>-6.25E-2</v>
      </c>
      <c r="G40" s="116"/>
    </row>
    <row r="41" spans="1:7" s="88" customFormat="1" ht="15" customHeight="1">
      <c r="A41" s="167"/>
      <c r="B41" s="168" t="s">
        <v>3416</v>
      </c>
      <c r="C41" s="157">
        <v>36</v>
      </c>
      <c r="D41" s="157">
        <f>'ATR-I2.1'!D25</f>
        <v>32</v>
      </c>
      <c r="E41" s="114">
        <f t="shared" si="0"/>
        <v>-4</v>
      </c>
      <c r="F41" s="160">
        <f t="shared" si="1"/>
        <v>-0.11111111111111116</v>
      </c>
      <c r="G41" s="116"/>
    </row>
    <row r="42" spans="1:7" s="88" customFormat="1" ht="15" customHeight="1">
      <c r="A42" s="167"/>
      <c r="B42" s="169" t="s">
        <v>3417</v>
      </c>
      <c r="C42" s="157">
        <v>41</v>
      </c>
      <c r="D42" s="157">
        <f>'ATR-I2.1'!D26</f>
        <v>16</v>
      </c>
      <c r="E42" s="114">
        <f t="shared" si="0"/>
        <v>-25</v>
      </c>
      <c r="F42" s="160">
        <f t="shared" si="1"/>
        <v>-0.6097560975609756</v>
      </c>
      <c r="G42" s="116"/>
    </row>
    <row r="43" spans="1:7" s="88" customFormat="1" ht="15" customHeight="1">
      <c r="A43" s="167"/>
      <c r="B43" s="168" t="s">
        <v>3418</v>
      </c>
      <c r="C43" s="157">
        <v>33</v>
      </c>
      <c r="D43" s="157">
        <f>'ATR-I2.1'!D31</f>
        <v>64</v>
      </c>
      <c r="E43" s="114">
        <f t="shared" si="0"/>
        <v>31</v>
      </c>
      <c r="F43" s="160">
        <f t="shared" si="1"/>
        <v>0.93939393939393945</v>
      </c>
      <c r="G43" s="116"/>
    </row>
    <row r="44" spans="1:7" s="88" customFormat="1" ht="15" customHeight="1">
      <c r="A44" s="167"/>
      <c r="B44" s="169" t="s">
        <v>3419</v>
      </c>
      <c r="C44" s="157">
        <v>23</v>
      </c>
      <c r="D44" s="157">
        <f>'ATR-I2.1'!D32</f>
        <v>22</v>
      </c>
      <c r="E44" s="114">
        <f t="shared" si="0"/>
        <v>-1</v>
      </c>
      <c r="F44" s="160">
        <f t="shared" si="1"/>
        <v>-4.3478260869565188E-2</v>
      </c>
      <c r="G44" s="116"/>
    </row>
    <row r="45" spans="1:7" s="88" customFormat="1" ht="15" customHeight="1">
      <c r="A45" s="167"/>
      <c r="B45" s="62" t="s">
        <v>3420</v>
      </c>
      <c r="C45" s="157">
        <v>65</v>
      </c>
      <c r="D45" s="157">
        <f>'ATR-I2.1'!D34</f>
        <v>95</v>
      </c>
      <c r="E45" s="114">
        <f t="shared" si="0"/>
        <v>30</v>
      </c>
      <c r="F45" s="160">
        <f t="shared" si="1"/>
        <v>0.46153846153846145</v>
      </c>
      <c r="G45" s="116"/>
    </row>
    <row r="46" spans="1:7" s="88" customFormat="1" ht="15" customHeight="1">
      <c r="A46" s="167"/>
      <c r="B46" s="169" t="s">
        <v>3421</v>
      </c>
      <c r="C46" s="157">
        <v>49</v>
      </c>
      <c r="D46" s="157">
        <f>D11-SUM(D35:D45)</f>
        <v>28</v>
      </c>
      <c r="E46" s="114">
        <f t="shared" si="0"/>
        <v>-21</v>
      </c>
      <c r="F46" s="160">
        <f t="shared" si="1"/>
        <v>-0.4285714285714286</v>
      </c>
      <c r="G46" s="116"/>
    </row>
    <row r="47" spans="1:7" s="88" customFormat="1" ht="9.9" customHeight="1">
      <c r="A47" s="167"/>
      <c r="B47" s="169"/>
      <c r="D47" s="157"/>
      <c r="E47" s="163"/>
      <c r="F47" s="163"/>
      <c r="G47" s="116"/>
    </row>
    <row r="48" spans="1:7" s="88" customFormat="1" ht="15" customHeight="1">
      <c r="A48" s="164" t="s">
        <v>3422</v>
      </c>
      <c r="B48" s="55"/>
      <c r="D48" s="157"/>
      <c r="E48" s="163"/>
      <c r="F48" s="163"/>
      <c r="G48" s="116"/>
    </row>
    <row r="49" spans="1:211" s="88" customFormat="1" ht="15" customHeight="1">
      <c r="A49" s="165" t="s">
        <v>3409</v>
      </c>
      <c r="B49" s="169"/>
      <c r="D49" s="157"/>
      <c r="E49" s="163"/>
      <c r="F49" s="163"/>
      <c r="G49" s="116"/>
    </row>
    <row r="50" spans="1:211" s="88" customFormat="1" ht="15" customHeight="1">
      <c r="A50" s="164"/>
      <c r="B50" s="159" t="s">
        <v>3423</v>
      </c>
      <c r="C50" s="312">
        <v>280.72759524544858</v>
      </c>
      <c r="D50" s="312">
        <f>'ATR-I2.1'!I9</f>
        <v>279.00955627831809</v>
      </c>
      <c r="E50" s="114">
        <f t="shared" ref="E50:E61" si="2">D50-C50</f>
        <v>-1.7180389671304965</v>
      </c>
      <c r="F50" s="160">
        <f t="shared" ref="F50:F61" si="3">((D50/C50)-1)</f>
        <v>-6.1199504296268747E-3</v>
      </c>
      <c r="G50" s="116"/>
    </row>
    <row r="51" spans="1:211" s="88" customFormat="1" ht="15" customHeight="1">
      <c r="A51" s="167"/>
      <c r="B51" s="168" t="s">
        <v>3410</v>
      </c>
      <c r="C51" s="312">
        <v>326.40317888313348</v>
      </c>
      <c r="D51" s="312">
        <f>'ATR-I2.1'!I18</f>
        <v>290.01909881870267</v>
      </c>
      <c r="E51" s="114">
        <f t="shared" si="2"/>
        <v>-36.384080064430805</v>
      </c>
      <c r="F51" s="160">
        <f t="shared" si="3"/>
        <v>-0.11146974790174424</v>
      </c>
      <c r="G51" s="116"/>
    </row>
    <row r="52" spans="1:211" s="88" customFormat="1" ht="15" customHeight="1">
      <c r="A52" s="167"/>
      <c r="B52" s="168" t="s">
        <v>3411</v>
      </c>
      <c r="C52" s="312">
        <v>348.43205574912889</v>
      </c>
      <c r="D52" s="312">
        <f>'ATR-I2.1'!I19</f>
        <v>724.63768115942025</v>
      </c>
      <c r="E52" s="114">
        <f t="shared" si="2"/>
        <v>376.20562541029136</v>
      </c>
      <c r="F52" s="160">
        <f t="shared" si="3"/>
        <v>1.0797101449275361</v>
      </c>
      <c r="G52" s="116"/>
    </row>
    <row r="53" spans="1:211" s="88" customFormat="1" ht="15" customHeight="1">
      <c r="A53" s="167"/>
      <c r="B53" s="168" t="s">
        <v>3412</v>
      </c>
      <c r="C53" s="312">
        <v>460.01415428167019</v>
      </c>
      <c r="D53" s="312">
        <f>'ATR-I2.1'!I20</f>
        <v>434.04723575082022</v>
      </c>
      <c r="E53" s="114">
        <f t="shared" si="2"/>
        <v>-25.966918530849966</v>
      </c>
      <c r="F53" s="160">
        <f t="shared" si="3"/>
        <v>-5.6448085975524642E-2</v>
      </c>
      <c r="G53" s="116"/>
    </row>
    <row r="54" spans="1:211" s="88" customFormat="1" ht="15" customHeight="1">
      <c r="A54" s="164"/>
      <c r="B54" s="159" t="s">
        <v>3413</v>
      </c>
      <c r="C54" s="312">
        <v>593.17844784972817</v>
      </c>
      <c r="D54" s="312">
        <f>'ATR-I2.1'!I22</f>
        <v>589.68058968058972</v>
      </c>
      <c r="E54" s="114">
        <f t="shared" si="2"/>
        <v>-3.4978581691384534</v>
      </c>
      <c r="F54" s="160">
        <f t="shared" si="3"/>
        <v>-5.8968058968058568E-3</v>
      </c>
      <c r="G54" s="116"/>
    </row>
    <row r="55" spans="1:211" s="88" customFormat="1" ht="15" customHeight="1">
      <c r="A55" s="167"/>
      <c r="B55" s="169" t="s">
        <v>3414</v>
      </c>
      <c r="C55" s="312">
        <v>531.75598972336741</v>
      </c>
      <c r="D55" s="312">
        <f>'ATR-I2.1'!I23</f>
        <v>559.35733412674801</v>
      </c>
      <c r="E55" s="114">
        <f t="shared" si="2"/>
        <v>27.601344403380608</v>
      </c>
      <c r="F55" s="160">
        <f t="shared" si="3"/>
        <v>5.1906033851615963E-2</v>
      </c>
      <c r="G55" s="116"/>
    </row>
    <row r="56" spans="1:211" s="88" customFormat="1" ht="15" customHeight="1">
      <c r="A56" s="167"/>
      <c r="B56" s="169" t="s">
        <v>3415</v>
      </c>
      <c r="C56" s="312">
        <v>206.71300483191649</v>
      </c>
      <c r="D56" s="312">
        <f>'ATR-I2.1'!I24</f>
        <v>198.92843880961223</v>
      </c>
      <c r="E56" s="114">
        <f t="shared" si="2"/>
        <v>-7.7845660223042614</v>
      </c>
      <c r="F56" s="160">
        <f t="shared" si="3"/>
        <v>-3.7658811203649667E-2</v>
      </c>
      <c r="G56" s="116"/>
    </row>
    <row r="57" spans="1:211" s="88" customFormat="1" ht="15" customHeight="1">
      <c r="A57" s="167"/>
      <c r="B57" s="168" t="s">
        <v>3416</v>
      </c>
      <c r="C57" s="312">
        <v>395.12676983865657</v>
      </c>
      <c r="D57" s="312">
        <f>'ATR-I2.1'!I25</f>
        <v>344.75328592975654</v>
      </c>
      <c r="E57" s="114">
        <f t="shared" si="2"/>
        <v>-50.373483908900027</v>
      </c>
      <c r="F57" s="160">
        <f t="shared" si="3"/>
        <v>-0.12748689219277454</v>
      </c>
      <c r="G57" s="116"/>
    </row>
    <row r="58" spans="1:211" s="88" customFormat="1" ht="15" customHeight="1">
      <c r="A58" s="164"/>
      <c r="B58" s="159" t="s">
        <v>3417</v>
      </c>
      <c r="C58" s="312">
        <v>208.43924758515504</v>
      </c>
      <c r="D58" s="312">
        <f>'ATR-I2.1'!I26</f>
        <v>101.0802956598648</v>
      </c>
      <c r="E58" s="114">
        <f t="shared" si="2"/>
        <v>-107.35895192529024</v>
      </c>
      <c r="F58" s="160">
        <f t="shared" si="3"/>
        <v>-0.51506111813913646</v>
      </c>
      <c r="G58" s="116"/>
    </row>
    <row r="59" spans="1:211" s="88" customFormat="1" ht="15" customHeight="1">
      <c r="A59" s="167"/>
      <c r="B59" s="169" t="s">
        <v>3418</v>
      </c>
      <c r="C59" s="312">
        <v>240.9286705117909</v>
      </c>
      <c r="D59" s="312">
        <f>'ATR-I2.1'!I31</f>
        <v>463.06345416395339</v>
      </c>
      <c r="E59" s="114">
        <f t="shared" si="2"/>
        <v>222.1347836521625</v>
      </c>
      <c r="F59" s="160">
        <f t="shared" si="3"/>
        <v>0.9219939792980818</v>
      </c>
      <c r="G59" s="116"/>
    </row>
    <row r="60" spans="1:211" s="88" customFormat="1" ht="15" customHeight="1">
      <c r="A60" s="167"/>
      <c r="B60" s="169" t="s">
        <v>3419</v>
      </c>
      <c r="C60" s="312">
        <v>175.6127357410094</v>
      </c>
      <c r="D60" s="312">
        <f>'ATR-I2.1'!I32</f>
        <v>158.70725725003606</v>
      </c>
      <c r="E60" s="114">
        <f t="shared" si="2"/>
        <v>-16.905478490973337</v>
      </c>
      <c r="F60" s="160">
        <f t="shared" si="3"/>
        <v>-9.6265674694033798E-2</v>
      </c>
      <c r="G60" s="116"/>
    </row>
    <row r="61" spans="1:211" s="88" customFormat="1" ht="15" customHeight="1">
      <c r="A61" s="167"/>
      <c r="B61" s="62" t="s">
        <v>3420</v>
      </c>
      <c r="C61" s="312">
        <v>282.1058113797144</v>
      </c>
      <c r="D61" s="312">
        <f>'ATR-I2.1'!I34</f>
        <v>400.01684281443431</v>
      </c>
      <c r="E61" s="114">
        <f t="shared" si="2"/>
        <v>117.91103143471992</v>
      </c>
      <c r="F61" s="160">
        <f t="shared" si="3"/>
        <v>0.41796739619805878</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3424</v>
      </c>
      <c r="B63" s="169"/>
      <c r="D63" s="157"/>
      <c r="E63" s="163"/>
      <c r="F63" s="163"/>
      <c r="G63" s="116"/>
    </row>
    <row r="64" spans="1:211" s="88" customFormat="1" ht="15" customHeight="1">
      <c r="A64" s="173" t="s">
        <v>3398</v>
      </c>
      <c r="B64" s="168"/>
      <c r="D64" s="157"/>
      <c r="E64" s="163"/>
      <c r="F64" s="163"/>
      <c r="G64" s="116"/>
    </row>
    <row r="65" spans="1:7" s="88" customFormat="1" ht="15" customHeight="1">
      <c r="A65" s="174"/>
      <c r="B65" s="168" t="s">
        <v>35</v>
      </c>
      <c r="C65" s="157">
        <v>50</v>
      </c>
      <c r="D65" s="157">
        <f>'ATR-A2_II'!C9</f>
        <v>78</v>
      </c>
      <c r="E65" s="114">
        <f>D65-C65</f>
        <v>28</v>
      </c>
      <c r="F65" s="160">
        <f>((D65/C65)-1)</f>
        <v>0.56000000000000005</v>
      </c>
      <c r="G65" s="116"/>
    </row>
    <row r="66" spans="1:7" s="88" customFormat="1" ht="15" customHeight="1">
      <c r="A66" s="164"/>
      <c r="B66" s="168" t="s">
        <v>36</v>
      </c>
      <c r="C66" s="157">
        <v>0</v>
      </c>
      <c r="D66" s="157">
        <f>'ATR-A2_II'!D9</f>
        <v>0</v>
      </c>
      <c r="E66" s="114">
        <f>D66-C66</f>
        <v>0</v>
      </c>
      <c r="F66" s="160" t="e">
        <f>((D66/C66)-1)</f>
        <v>#DIV/0!</v>
      </c>
      <c r="G66" s="116"/>
    </row>
    <row r="67" spans="1:7" s="88" customFormat="1" ht="15" customHeight="1">
      <c r="A67" s="174"/>
      <c r="B67" s="168" t="s">
        <v>3399</v>
      </c>
      <c r="C67" s="157">
        <v>0</v>
      </c>
      <c r="D67" s="157">
        <f>'ATR-A2_II'!E9</f>
        <v>0</v>
      </c>
      <c r="E67" s="114">
        <v>0</v>
      </c>
      <c r="F67" s="163"/>
      <c r="G67" s="115"/>
    </row>
    <row r="68" spans="1:7" s="88" customFormat="1" ht="9.9" customHeight="1">
      <c r="A68" s="167"/>
      <c r="B68" s="169"/>
      <c r="D68" s="157"/>
      <c r="E68" s="163"/>
      <c r="F68" s="163"/>
      <c r="G68" s="116"/>
    </row>
    <row r="69" spans="1:7" s="88" customFormat="1" ht="15" customHeight="1">
      <c r="A69" s="164" t="s">
        <v>3400</v>
      </c>
      <c r="B69" s="55"/>
      <c r="D69" s="157"/>
      <c r="E69" s="163"/>
      <c r="F69" s="163"/>
      <c r="G69" s="116"/>
    </row>
    <row r="70" spans="1:7" s="88" customFormat="1" ht="15" customHeight="1">
      <c r="A70" s="167"/>
      <c r="B70" s="169" t="s">
        <v>3401</v>
      </c>
      <c r="C70" s="157">
        <v>22</v>
      </c>
      <c r="D70" s="157">
        <f>'ATR-A3_II'!E22</f>
        <v>37</v>
      </c>
      <c r="E70" s="114">
        <f>D70-C70</f>
        <v>15</v>
      </c>
      <c r="F70" s="160">
        <f>((D70/C70)-1)</f>
        <v>0.68181818181818188</v>
      </c>
      <c r="G70" s="116"/>
    </row>
    <row r="71" spans="1:7" s="88" customFormat="1" ht="15" customHeight="1">
      <c r="A71" s="167"/>
      <c r="B71" s="168" t="s">
        <v>3402</v>
      </c>
      <c r="C71" s="157">
        <v>28</v>
      </c>
      <c r="D71" s="157">
        <f>'ATR-A3_II'!E35</f>
        <v>41</v>
      </c>
      <c r="E71" s="114">
        <f>D71-C71</f>
        <v>13</v>
      </c>
      <c r="F71" s="160">
        <f>((D71/C71)-1)</f>
        <v>0.46428571428571419</v>
      </c>
      <c r="G71" s="116"/>
    </row>
    <row r="72" spans="1:7" s="88" customFormat="1" ht="9.9" customHeight="1">
      <c r="A72" s="164"/>
      <c r="B72" s="55"/>
      <c r="D72" s="157"/>
      <c r="E72" s="163"/>
      <c r="F72" s="163"/>
      <c r="G72" s="116"/>
    </row>
    <row r="73" spans="1:7" s="88" customFormat="1" ht="15" customHeight="1">
      <c r="A73" s="165" t="s">
        <v>3403</v>
      </c>
      <c r="B73" s="168"/>
      <c r="D73" s="157"/>
      <c r="E73" s="163"/>
      <c r="F73" s="163"/>
      <c r="G73" s="116"/>
    </row>
    <row r="74" spans="1:7" s="88" customFormat="1" ht="15" customHeight="1">
      <c r="A74" s="167"/>
      <c r="B74" s="168" t="s">
        <v>3425</v>
      </c>
      <c r="C74" s="157">
        <v>16</v>
      </c>
      <c r="D74" s="157">
        <v>36</v>
      </c>
      <c r="E74" s="114">
        <f>D74-C74</f>
        <v>20</v>
      </c>
      <c r="F74" s="160">
        <f>((D74/C74)-1)</f>
        <v>1.25</v>
      </c>
      <c r="G74" s="116"/>
    </row>
    <row r="75" spans="1:7" s="88" customFormat="1" ht="15" customHeight="1">
      <c r="A75" s="164"/>
      <c r="B75" s="168" t="s">
        <v>3404</v>
      </c>
      <c r="C75" s="157">
        <v>5</v>
      </c>
      <c r="D75" s="157">
        <v>4</v>
      </c>
      <c r="E75" s="114">
        <f>D75-C75</f>
        <v>-1</v>
      </c>
      <c r="F75" s="160">
        <f>((D75/C75)-1)</f>
        <v>-0.19999999999999996</v>
      </c>
      <c r="G75" s="116"/>
    </row>
    <row r="76" spans="1:7" s="88" customFormat="1" ht="15" customHeight="1">
      <c r="A76" s="167"/>
      <c r="B76" s="168" t="s">
        <v>3406</v>
      </c>
      <c r="C76" s="157">
        <v>27</v>
      </c>
      <c r="D76" s="157">
        <v>35</v>
      </c>
      <c r="E76" s="114">
        <f>D76-C76</f>
        <v>8</v>
      </c>
      <c r="F76" s="160">
        <f>((D76/C76)-1)</f>
        <v>0.29629629629629628</v>
      </c>
      <c r="G76" s="116"/>
    </row>
    <row r="77" spans="1:7" s="88" customFormat="1" ht="15" customHeight="1">
      <c r="A77" s="167"/>
      <c r="B77" s="168" t="s">
        <v>3408</v>
      </c>
      <c r="C77" s="157">
        <v>2</v>
      </c>
      <c r="D77" s="311">
        <f>D12-SUM(D74:D76)</f>
        <v>3</v>
      </c>
      <c r="E77" s="114">
        <f>D77-C77</f>
        <v>1</v>
      </c>
      <c r="F77" s="160">
        <f>((D77/C77)-1)</f>
        <v>0.5</v>
      </c>
      <c r="G77" s="116"/>
    </row>
    <row r="78" spans="1:7" s="2" customFormat="1" ht="9.9" customHeight="1">
      <c r="A78" s="175"/>
      <c r="B78" s="76"/>
      <c r="C78" s="76"/>
      <c r="D78" s="76"/>
      <c r="E78" s="76"/>
      <c r="F78" s="76"/>
      <c r="G78" s="76"/>
    </row>
    <row r="79" spans="1:7" s="2" customFormat="1" ht="21" customHeight="1">
      <c r="A79" s="317" t="s">
        <v>3426</v>
      </c>
      <c r="B79" s="318"/>
      <c r="C79" s="318"/>
      <c r="D79" s="318"/>
      <c r="E79" s="318"/>
      <c r="F79" s="318"/>
      <c r="G79" s="318"/>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F24" sqref="F24"/>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SUM(B11:B28)</f>
        <v>78</v>
      </c>
      <c r="C9" s="65">
        <f>SUM(C11:C28)</f>
        <v>0</v>
      </c>
      <c r="D9" s="65">
        <f>SUM(D11:D28)</f>
        <v>0</v>
      </c>
      <c r="E9" s="65">
        <f>SUM(E11:E28)</f>
        <v>78</v>
      </c>
      <c r="F9" s="10"/>
    </row>
    <row r="10" spans="1:9" s="8" customFormat="1" ht="9" customHeight="1">
      <c r="A10" s="62"/>
      <c r="B10" s="66"/>
      <c r="C10" s="66"/>
      <c r="D10" s="66"/>
      <c r="E10" s="65"/>
    </row>
    <row r="11" spans="1:9" s="88" customFormat="1" ht="12" customHeight="1">
      <c r="A11" s="85" t="s">
        <v>3344</v>
      </c>
      <c r="B11" s="96">
        <v>1</v>
      </c>
      <c r="C11" s="96">
        <v>0</v>
      </c>
      <c r="D11" s="96">
        <v>0</v>
      </c>
      <c r="E11" s="65">
        <f t="shared" ref="E11:E24" si="0">SUM(B11:D11)</f>
        <v>1</v>
      </c>
      <c r="F11" s="41"/>
      <c r="G11" s="15"/>
      <c r="H11" s="15"/>
      <c r="I11" s="15"/>
    </row>
    <row r="12" spans="1:9" s="88" customFormat="1" ht="12" customHeight="1">
      <c r="A12" s="85" t="s">
        <v>3345</v>
      </c>
      <c r="B12" s="96">
        <v>3</v>
      </c>
      <c r="C12" s="96">
        <v>0</v>
      </c>
      <c r="D12" s="96">
        <v>0</v>
      </c>
      <c r="E12" s="65">
        <f t="shared" si="0"/>
        <v>3</v>
      </c>
      <c r="F12" s="41"/>
      <c r="G12" s="15"/>
      <c r="H12" s="15"/>
      <c r="I12" s="15"/>
    </row>
    <row r="13" spans="1:9" s="88" customFormat="1" ht="12" customHeight="1">
      <c r="A13" s="85" t="s">
        <v>3346</v>
      </c>
      <c r="B13" s="96">
        <v>1</v>
      </c>
      <c r="C13" s="96">
        <v>0</v>
      </c>
      <c r="D13" s="96">
        <v>0</v>
      </c>
      <c r="E13" s="65">
        <f t="shared" si="0"/>
        <v>1</v>
      </c>
      <c r="F13" s="41"/>
      <c r="G13" s="15"/>
      <c r="H13" s="15"/>
      <c r="I13" s="15"/>
    </row>
    <row r="14" spans="1:9" s="88" customFormat="1" ht="12" customHeight="1">
      <c r="A14" s="85" t="s">
        <v>3347</v>
      </c>
      <c r="B14" s="96">
        <v>18</v>
      </c>
      <c r="C14" s="96">
        <v>0</v>
      </c>
      <c r="D14" s="96">
        <v>0</v>
      </c>
      <c r="E14" s="65">
        <f t="shared" si="0"/>
        <v>18</v>
      </c>
      <c r="F14" s="41"/>
      <c r="G14" s="15"/>
      <c r="H14" s="15"/>
      <c r="I14" s="15"/>
    </row>
    <row r="15" spans="1:9" s="88" customFormat="1" ht="12" customHeight="1">
      <c r="A15" s="85" t="s">
        <v>3348</v>
      </c>
      <c r="B15" s="96">
        <v>7</v>
      </c>
      <c r="C15" s="96">
        <v>0</v>
      </c>
      <c r="D15" s="96">
        <v>0</v>
      </c>
      <c r="E15" s="65">
        <f t="shared" si="0"/>
        <v>7</v>
      </c>
      <c r="F15" s="41"/>
      <c r="G15" s="15"/>
      <c r="H15" s="15"/>
      <c r="I15" s="15"/>
    </row>
    <row r="16" spans="1:9" s="88" customFormat="1" ht="12" customHeight="1">
      <c r="A16" s="85" t="s">
        <v>3349</v>
      </c>
      <c r="B16" s="96">
        <v>1</v>
      </c>
      <c r="C16" s="96">
        <v>0</v>
      </c>
      <c r="D16" s="96">
        <v>0</v>
      </c>
      <c r="E16" s="65">
        <f t="shared" si="0"/>
        <v>1</v>
      </c>
      <c r="F16" s="41"/>
      <c r="G16" s="15"/>
      <c r="H16" s="15"/>
      <c r="I16" s="15"/>
    </row>
    <row r="17" spans="1:9" s="88" customFormat="1" ht="12" customHeight="1">
      <c r="A17" s="85" t="s">
        <v>3350</v>
      </c>
      <c r="B17" s="96">
        <v>1</v>
      </c>
      <c r="C17" s="96">
        <v>0</v>
      </c>
      <c r="D17" s="96">
        <v>0</v>
      </c>
      <c r="E17" s="65">
        <f t="shared" si="0"/>
        <v>1</v>
      </c>
      <c r="F17" s="41"/>
      <c r="G17" s="15"/>
      <c r="H17" s="15"/>
      <c r="I17" s="15"/>
    </row>
    <row r="18" spans="1:9" s="88" customFormat="1" ht="12" customHeight="1">
      <c r="A18" s="85" t="s">
        <v>3351</v>
      </c>
      <c r="B18" s="96">
        <v>5</v>
      </c>
      <c r="C18" s="96">
        <v>0</v>
      </c>
      <c r="D18" s="96">
        <v>0</v>
      </c>
      <c r="E18" s="65">
        <f t="shared" si="0"/>
        <v>5</v>
      </c>
      <c r="F18" s="41"/>
      <c r="G18" s="15"/>
      <c r="H18" s="15"/>
      <c r="I18" s="15"/>
    </row>
    <row r="19" spans="1:9" s="88" customFormat="1" ht="12" customHeight="1">
      <c r="A19" s="85" t="s">
        <v>3352</v>
      </c>
      <c r="B19" s="96">
        <v>18</v>
      </c>
      <c r="C19" s="96">
        <v>0</v>
      </c>
      <c r="D19" s="96">
        <v>0</v>
      </c>
      <c r="E19" s="65">
        <f t="shared" si="0"/>
        <v>18</v>
      </c>
      <c r="F19" s="41"/>
      <c r="G19" s="15"/>
      <c r="H19" s="15"/>
      <c r="I19" s="15"/>
    </row>
    <row r="20" spans="1:9" s="88" customFormat="1" ht="12" customHeight="1">
      <c r="A20" s="85" t="s">
        <v>3353</v>
      </c>
      <c r="B20" s="96">
        <v>7</v>
      </c>
      <c r="C20" s="96">
        <v>0</v>
      </c>
      <c r="D20" s="96">
        <v>0</v>
      </c>
      <c r="E20" s="65">
        <f t="shared" si="0"/>
        <v>7</v>
      </c>
      <c r="F20" s="41"/>
      <c r="G20" s="15"/>
      <c r="H20" s="15"/>
      <c r="I20" s="15"/>
    </row>
    <row r="21" spans="1:9" s="88" customFormat="1" ht="12" customHeight="1">
      <c r="A21" s="85" t="s">
        <v>3354</v>
      </c>
      <c r="B21" s="96">
        <v>11</v>
      </c>
      <c r="C21" s="96">
        <v>0</v>
      </c>
      <c r="D21" s="96">
        <v>0</v>
      </c>
      <c r="E21" s="65">
        <f t="shared" si="0"/>
        <v>11</v>
      </c>
      <c r="F21" s="41"/>
      <c r="G21" s="15"/>
      <c r="H21" s="15"/>
      <c r="I21" s="15"/>
    </row>
    <row r="22" spans="1:9" s="88" customFormat="1" ht="12" customHeight="1">
      <c r="A22" s="85" t="s">
        <v>3355</v>
      </c>
      <c r="B22" s="96">
        <v>1</v>
      </c>
      <c r="C22" s="217">
        <v>0</v>
      </c>
      <c r="D22" s="96">
        <v>0</v>
      </c>
      <c r="E22" s="65">
        <f t="shared" si="0"/>
        <v>1</v>
      </c>
      <c r="F22" s="218"/>
      <c r="G22" s="219"/>
      <c r="H22" s="219"/>
      <c r="I22" s="219"/>
    </row>
    <row r="23" spans="1:9" s="88" customFormat="1" ht="12" customHeight="1">
      <c r="A23" s="85" t="s">
        <v>3357</v>
      </c>
      <c r="B23" s="96">
        <v>3</v>
      </c>
      <c r="C23" s="96">
        <v>0</v>
      </c>
      <c r="D23" s="96">
        <v>0</v>
      </c>
      <c r="E23" s="65">
        <f t="shared" si="0"/>
        <v>3</v>
      </c>
      <c r="F23" s="41"/>
      <c r="G23" s="15"/>
      <c r="H23" s="15"/>
      <c r="I23" s="15"/>
    </row>
    <row r="24" spans="1:9" s="88" customFormat="1" ht="12" customHeight="1">
      <c r="A24" s="85" t="s">
        <v>3358</v>
      </c>
      <c r="B24" s="96">
        <v>1</v>
      </c>
      <c r="C24" s="96">
        <v>0</v>
      </c>
      <c r="D24" s="96">
        <v>0</v>
      </c>
      <c r="E24" s="65">
        <f t="shared" si="0"/>
        <v>1</v>
      </c>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E38" sqref="E38:E4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SUM(B11:B45)</f>
        <v>687</v>
      </c>
      <c r="C9" s="65">
        <f>SUM(C11:C45)</f>
        <v>6</v>
      </c>
      <c r="D9" s="65">
        <f>SUM(D11:D45)</f>
        <v>1</v>
      </c>
      <c r="E9" s="65">
        <f>SUM(E11:E45)</f>
        <v>694</v>
      </c>
      <c r="F9" s="10"/>
    </row>
    <row r="10" spans="1:9" s="8" customFormat="1" ht="9" customHeight="1">
      <c r="A10" s="62"/>
      <c r="B10" s="66"/>
      <c r="C10" s="66"/>
      <c r="D10" s="66"/>
      <c r="E10" s="65"/>
    </row>
    <row r="11" spans="1:9" s="88" customFormat="1" ht="12" customHeight="1">
      <c r="A11" s="82" t="s">
        <v>3359</v>
      </c>
      <c r="B11" s="96">
        <v>5</v>
      </c>
      <c r="C11" s="96">
        <v>1</v>
      </c>
      <c r="D11" s="96">
        <v>0</v>
      </c>
      <c r="E11" s="65">
        <f t="shared" ref="E11:E41" si="0">SUM(B11:D11)</f>
        <v>6</v>
      </c>
      <c r="F11" s="40"/>
      <c r="G11" s="11"/>
      <c r="H11" s="11"/>
      <c r="I11" s="11"/>
    </row>
    <row r="12" spans="1:9" s="88" customFormat="1" ht="12" customHeight="1">
      <c r="A12" s="82" t="s">
        <v>3360</v>
      </c>
      <c r="B12" s="96">
        <v>7</v>
      </c>
      <c r="C12" s="96">
        <v>0</v>
      </c>
      <c r="D12" s="96">
        <v>0</v>
      </c>
      <c r="E12" s="65">
        <f t="shared" si="0"/>
        <v>7</v>
      </c>
      <c r="F12" s="41"/>
      <c r="G12" s="11"/>
      <c r="H12" s="11"/>
      <c r="I12" s="11"/>
    </row>
    <row r="13" spans="1:9" s="88" customFormat="1" ht="12" customHeight="1">
      <c r="A13" s="82" t="s">
        <v>3361</v>
      </c>
      <c r="B13" s="96">
        <v>17</v>
      </c>
      <c r="C13" s="96">
        <v>1</v>
      </c>
      <c r="D13" s="96">
        <v>0</v>
      </c>
      <c r="E13" s="65">
        <f t="shared" si="0"/>
        <v>18</v>
      </c>
      <c r="F13" s="41"/>
      <c r="G13" s="11"/>
      <c r="H13" s="11"/>
      <c r="I13" s="11"/>
    </row>
    <row r="14" spans="1:9" s="88" customFormat="1" ht="12" customHeight="1">
      <c r="A14" s="82" t="s">
        <v>3362</v>
      </c>
      <c r="B14" s="96">
        <v>2</v>
      </c>
      <c r="C14" s="96">
        <v>0</v>
      </c>
      <c r="D14" s="96">
        <v>0</v>
      </c>
      <c r="E14" s="65">
        <f t="shared" si="0"/>
        <v>2</v>
      </c>
      <c r="F14" s="41"/>
      <c r="G14" s="11"/>
      <c r="H14" s="11"/>
      <c r="I14" s="11"/>
    </row>
    <row r="15" spans="1:9" s="88" customFormat="1" ht="12" customHeight="1">
      <c r="A15" s="82" t="s">
        <v>3363</v>
      </c>
      <c r="B15" s="96">
        <v>9</v>
      </c>
      <c r="C15" s="96">
        <v>0</v>
      </c>
      <c r="D15" s="96">
        <v>0</v>
      </c>
      <c r="E15" s="65">
        <f t="shared" si="0"/>
        <v>9</v>
      </c>
      <c r="F15" s="41"/>
      <c r="G15" s="11"/>
      <c r="H15" s="11"/>
      <c r="I15" s="11"/>
    </row>
    <row r="16" spans="1:9" s="88" customFormat="1" ht="12" customHeight="1">
      <c r="A16" s="82" t="s">
        <v>3364</v>
      </c>
      <c r="B16" s="96">
        <v>8</v>
      </c>
      <c r="C16" s="96">
        <v>0</v>
      </c>
      <c r="D16" s="96">
        <v>0</v>
      </c>
      <c r="E16" s="65">
        <f t="shared" si="0"/>
        <v>8</v>
      </c>
      <c r="F16" s="41"/>
      <c r="G16" s="11"/>
      <c r="H16" s="11"/>
      <c r="I16" s="11"/>
    </row>
    <row r="17" spans="1:9" s="88" customFormat="1" ht="12" customHeight="1">
      <c r="A17" s="82" t="s">
        <v>3365</v>
      </c>
      <c r="B17" s="96">
        <v>6</v>
      </c>
      <c r="C17" s="96">
        <v>0</v>
      </c>
      <c r="D17" s="96">
        <v>0</v>
      </c>
      <c r="E17" s="65">
        <f t="shared" si="0"/>
        <v>6</v>
      </c>
      <c r="F17" s="40"/>
      <c r="G17" s="11"/>
      <c r="H17" s="11"/>
      <c r="I17" s="11"/>
    </row>
    <row r="18" spans="1:9" s="88" customFormat="1" ht="12" customHeight="1">
      <c r="A18" s="82" t="s">
        <v>3366</v>
      </c>
      <c r="B18" s="96">
        <v>58</v>
      </c>
      <c r="C18" s="96">
        <v>0</v>
      </c>
      <c r="D18" s="96">
        <v>0</v>
      </c>
      <c r="E18" s="65">
        <f t="shared" si="0"/>
        <v>58</v>
      </c>
      <c r="F18" s="41"/>
      <c r="G18" s="11"/>
      <c r="H18" s="11"/>
      <c r="I18" s="11"/>
    </row>
    <row r="19" spans="1:9" s="88" customFormat="1" ht="12" customHeight="1">
      <c r="A19" s="82" t="s">
        <v>3367</v>
      </c>
      <c r="B19" s="96">
        <v>45</v>
      </c>
      <c r="C19" s="96">
        <v>0</v>
      </c>
      <c r="D19" s="96">
        <v>0</v>
      </c>
      <c r="E19" s="65">
        <f t="shared" si="0"/>
        <v>45</v>
      </c>
      <c r="F19" s="41"/>
      <c r="G19" s="11"/>
      <c r="H19" s="11"/>
      <c r="I19" s="11"/>
    </row>
    <row r="20" spans="1:9" s="88" customFormat="1" ht="12" customHeight="1">
      <c r="A20" s="82" t="s">
        <v>3368</v>
      </c>
      <c r="B20" s="96">
        <v>25</v>
      </c>
      <c r="C20" s="96">
        <v>0</v>
      </c>
      <c r="D20" s="96">
        <v>0</v>
      </c>
      <c r="E20" s="65">
        <f t="shared" si="0"/>
        <v>25</v>
      </c>
      <c r="F20" s="41"/>
      <c r="G20" s="11"/>
      <c r="H20" s="11"/>
      <c r="I20" s="11"/>
    </row>
    <row r="21" spans="1:9" s="88" customFormat="1" ht="12" customHeight="1">
      <c r="A21" s="82" t="s">
        <v>3369</v>
      </c>
      <c r="B21" s="96">
        <v>4</v>
      </c>
      <c r="C21" s="96">
        <v>0</v>
      </c>
      <c r="D21" s="96">
        <v>1</v>
      </c>
      <c r="E21" s="65">
        <f t="shared" si="0"/>
        <v>5</v>
      </c>
      <c r="F21" s="41"/>
      <c r="G21" s="11"/>
      <c r="H21" s="11"/>
      <c r="I21" s="11"/>
    </row>
    <row r="22" spans="1:9" s="88" customFormat="1" ht="12" customHeight="1">
      <c r="A22" s="81" t="s">
        <v>3623</v>
      </c>
      <c r="B22" s="96">
        <v>1</v>
      </c>
      <c r="C22" s="96">
        <v>0</v>
      </c>
      <c r="D22" s="96">
        <v>0</v>
      </c>
      <c r="E22" s="65">
        <f t="shared" si="0"/>
        <v>1</v>
      </c>
      <c r="F22" s="41"/>
      <c r="G22" s="11"/>
      <c r="H22" s="11"/>
      <c r="I22" s="11"/>
    </row>
    <row r="23" spans="1:9" s="88" customFormat="1" ht="12" customHeight="1">
      <c r="A23" s="82" t="s">
        <v>3624</v>
      </c>
      <c r="B23" s="96">
        <v>1</v>
      </c>
      <c r="C23" s="96">
        <v>0</v>
      </c>
      <c r="D23" s="96">
        <v>0</v>
      </c>
      <c r="E23" s="65">
        <f t="shared" si="0"/>
        <v>1</v>
      </c>
      <c r="F23" s="41"/>
      <c r="G23" s="11"/>
      <c r="H23" s="11"/>
      <c r="I23" s="11"/>
    </row>
    <row r="24" spans="1:9" s="88" customFormat="1" ht="12" customHeight="1">
      <c r="A24" s="82" t="s">
        <v>3370</v>
      </c>
      <c r="B24" s="96">
        <v>2</v>
      </c>
      <c r="C24" s="96">
        <v>0</v>
      </c>
      <c r="D24" s="96">
        <v>0</v>
      </c>
      <c r="E24" s="65">
        <f t="shared" si="0"/>
        <v>2</v>
      </c>
      <c r="F24" s="41"/>
      <c r="G24" s="11"/>
      <c r="H24" s="11"/>
      <c r="I24" s="11"/>
    </row>
    <row r="25" spans="1:9" s="88" customFormat="1" ht="12" customHeight="1">
      <c r="A25" s="82" t="s">
        <v>3371</v>
      </c>
      <c r="B25" s="96">
        <v>55</v>
      </c>
      <c r="C25" s="96">
        <v>0</v>
      </c>
      <c r="D25" s="96">
        <v>0</v>
      </c>
      <c r="E25" s="65">
        <f t="shared" si="0"/>
        <v>55</v>
      </c>
      <c r="F25" s="41"/>
      <c r="G25" s="11"/>
      <c r="H25" s="11"/>
      <c r="I25" s="11"/>
    </row>
    <row r="26" spans="1:9" s="15" customFormat="1" ht="12" customHeight="1">
      <c r="A26" s="82" t="s">
        <v>3372</v>
      </c>
      <c r="B26" s="96">
        <v>29</v>
      </c>
      <c r="C26" s="96">
        <v>0</v>
      </c>
      <c r="D26" s="96">
        <v>0</v>
      </c>
      <c r="E26" s="65">
        <f t="shared" si="0"/>
        <v>29</v>
      </c>
      <c r="F26" s="40"/>
      <c r="G26" s="11"/>
      <c r="H26" s="11"/>
      <c r="I26" s="11"/>
    </row>
    <row r="27" spans="1:9" s="15" customFormat="1" ht="12" customHeight="1">
      <c r="A27" s="82" t="s">
        <v>3373</v>
      </c>
      <c r="B27" s="96">
        <v>47</v>
      </c>
      <c r="C27" s="96">
        <v>0</v>
      </c>
      <c r="D27" s="96">
        <v>0</v>
      </c>
      <c r="E27" s="65">
        <f t="shared" si="0"/>
        <v>47</v>
      </c>
      <c r="F27" s="41"/>
      <c r="G27" s="11"/>
      <c r="H27" s="11"/>
      <c r="I27" s="11"/>
    </row>
    <row r="28" spans="1:9" s="15" customFormat="1" ht="12" customHeight="1">
      <c r="A28" s="82" t="s">
        <v>3374</v>
      </c>
      <c r="B28" s="96">
        <v>88</v>
      </c>
      <c r="C28" s="96">
        <v>2</v>
      </c>
      <c r="D28" s="96">
        <v>0</v>
      </c>
      <c r="E28" s="65">
        <f t="shared" si="0"/>
        <v>90</v>
      </c>
      <c r="F28" s="41"/>
      <c r="G28" s="11"/>
      <c r="H28" s="11"/>
      <c r="I28" s="11"/>
    </row>
    <row r="29" spans="1:9" s="15" customFormat="1" ht="12" customHeight="1">
      <c r="A29" s="82" t="s">
        <v>3375</v>
      </c>
      <c r="B29" s="96">
        <v>36</v>
      </c>
      <c r="C29" s="96">
        <v>0</v>
      </c>
      <c r="D29" s="96">
        <v>0</v>
      </c>
      <c r="E29" s="65">
        <f t="shared" si="0"/>
        <v>36</v>
      </c>
      <c r="F29" s="41"/>
      <c r="G29" s="11"/>
      <c r="H29" s="11"/>
      <c r="I29" s="11"/>
    </row>
    <row r="30" spans="1:9" s="15" customFormat="1" ht="12" customHeight="1">
      <c r="A30" s="82" t="s">
        <v>3625</v>
      </c>
      <c r="B30" s="96">
        <v>1</v>
      </c>
      <c r="C30" s="96">
        <v>0</v>
      </c>
      <c r="D30" s="96">
        <v>0</v>
      </c>
      <c r="E30" s="65">
        <f t="shared" si="0"/>
        <v>1</v>
      </c>
      <c r="F30" s="41"/>
      <c r="G30" s="11"/>
      <c r="H30" s="11"/>
      <c r="I30" s="11"/>
    </row>
    <row r="31" spans="1:9" s="15" customFormat="1" ht="12" customHeight="1">
      <c r="A31" s="82" t="s">
        <v>3376</v>
      </c>
      <c r="B31" s="96">
        <v>5</v>
      </c>
      <c r="C31" s="96">
        <v>0</v>
      </c>
      <c r="D31" s="96">
        <v>0</v>
      </c>
      <c r="E31" s="65">
        <f t="shared" si="0"/>
        <v>5</v>
      </c>
      <c r="F31" s="41"/>
      <c r="G31" s="11"/>
      <c r="H31" s="11"/>
      <c r="I31" s="11"/>
    </row>
    <row r="32" spans="1:9" s="15" customFormat="1" ht="12" customHeight="1">
      <c r="A32" s="82" t="s">
        <v>3377</v>
      </c>
      <c r="B32" s="96">
        <v>2</v>
      </c>
      <c r="C32" s="96">
        <v>0</v>
      </c>
      <c r="D32" s="96">
        <v>0</v>
      </c>
      <c r="E32" s="65">
        <f t="shared" si="0"/>
        <v>2</v>
      </c>
      <c r="F32" s="41"/>
      <c r="G32" s="11"/>
      <c r="H32" s="11"/>
      <c r="I32" s="11"/>
    </row>
    <row r="33" spans="1:9" s="15" customFormat="1" ht="12" customHeight="1">
      <c r="A33" s="82" t="s">
        <v>3378</v>
      </c>
      <c r="B33" s="96">
        <v>93</v>
      </c>
      <c r="C33" s="96">
        <v>0</v>
      </c>
      <c r="D33" s="96">
        <v>0</v>
      </c>
      <c r="E33" s="65">
        <f t="shared" si="0"/>
        <v>93</v>
      </c>
      <c r="F33" s="41"/>
      <c r="G33" s="11"/>
      <c r="H33" s="11"/>
      <c r="I33" s="11"/>
    </row>
    <row r="34" spans="1:9" s="15" customFormat="1" ht="12" customHeight="1">
      <c r="A34" s="82" t="s">
        <v>3379</v>
      </c>
      <c r="B34" s="96">
        <v>38</v>
      </c>
      <c r="C34" s="96">
        <v>0</v>
      </c>
      <c r="D34" s="96">
        <v>0</v>
      </c>
      <c r="E34" s="65">
        <f t="shared" si="0"/>
        <v>38</v>
      </c>
      <c r="F34" s="41"/>
      <c r="G34" s="11"/>
      <c r="H34" s="11"/>
      <c r="I34" s="11"/>
    </row>
    <row r="35" spans="1:9" s="15" customFormat="1" ht="12" customHeight="1">
      <c r="A35" s="82" t="s">
        <v>3380</v>
      </c>
      <c r="B35" s="96">
        <v>30</v>
      </c>
      <c r="C35" s="96">
        <v>0</v>
      </c>
      <c r="D35" s="96">
        <v>0</v>
      </c>
      <c r="E35" s="65">
        <f t="shared" si="0"/>
        <v>30</v>
      </c>
      <c r="F35" s="40"/>
      <c r="G35" s="11"/>
      <c r="H35" s="11"/>
      <c r="I35" s="11"/>
    </row>
    <row r="36" spans="1:9" s="15" customFormat="1" ht="12" customHeight="1">
      <c r="A36" s="82" t="s">
        <v>3381</v>
      </c>
      <c r="B36" s="96">
        <v>2</v>
      </c>
      <c r="C36" s="96">
        <v>0</v>
      </c>
      <c r="D36" s="96">
        <v>0</v>
      </c>
      <c r="E36" s="65">
        <f t="shared" si="0"/>
        <v>2</v>
      </c>
      <c r="F36" s="41"/>
      <c r="G36" s="11"/>
      <c r="H36" s="11"/>
      <c r="I36" s="11"/>
    </row>
    <row r="37" spans="1:9" s="15" customFormat="1" ht="12" customHeight="1">
      <c r="A37" s="82" t="s">
        <v>3382</v>
      </c>
      <c r="B37" s="96">
        <v>4</v>
      </c>
      <c r="C37" s="96">
        <v>1</v>
      </c>
      <c r="D37" s="96">
        <v>0</v>
      </c>
      <c r="E37" s="65">
        <f t="shared" si="0"/>
        <v>5</v>
      </c>
      <c r="F37" s="41"/>
      <c r="G37" s="11"/>
      <c r="H37" s="11"/>
      <c r="I37" s="11"/>
    </row>
    <row r="38" spans="1:9" s="15" customFormat="1" ht="12" customHeight="1">
      <c r="A38" s="81" t="s">
        <v>3383</v>
      </c>
      <c r="B38" s="96">
        <v>7</v>
      </c>
      <c r="C38" s="96">
        <v>0</v>
      </c>
      <c r="D38" s="96">
        <v>0</v>
      </c>
      <c r="E38" s="65">
        <f t="shared" si="0"/>
        <v>7</v>
      </c>
      <c r="F38" s="41"/>
      <c r="G38" s="11"/>
      <c r="H38" s="11"/>
      <c r="I38" s="11"/>
    </row>
    <row r="39" spans="1:9" s="15" customFormat="1" ht="12" customHeight="1">
      <c r="A39" s="82" t="s">
        <v>3544</v>
      </c>
      <c r="B39" s="96">
        <v>45</v>
      </c>
      <c r="C39" s="96">
        <v>0</v>
      </c>
      <c r="D39" s="96">
        <v>0</v>
      </c>
      <c r="E39" s="65">
        <f t="shared" si="0"/>
        <v>45</v>
      </c>
      <c r="F39" s="41"/>
      <c r="G39" s="11"/>
      <c r="H39" s="11"/>
      <c r="I39" s="11"/>
    </row>
    <row r="40" spans="1:9" s="15" customFormat="1" ht="12" customHeight="1">
      <c r="A40" s="82" t="s">
        <v>3384</v>
      </c>
      <c r="B40" s="96">
        <v>14</v>
      </c>
      <c r="C40" s="96">
        <v>1</v>
      </c>
      <c r="D40" s="96">
        <v>0</v>
      </c>
      <c r="E40" s="65">
        <f t="shared" si="0"/>
        <v>15</v>
      </c>
      <c r="F40" s="41"/>
      <c r="G40" s="11"/>
      <c r="H40" s="11"/>
      <c r="I40" s="11"/>
    </row>
    <row r="41" spans="1:9" s="15" customFormat="1" ht="12" customHeight="1">
      <c r="A41" s="82" t="s">
        <v>3499</v>
      </c>
      <c r="B41" s="96">
        <v>1</v>
      </c>
      <c r="C41" s="96">
        <v>0</v>
      </c>
      <c r="D41" s="96">
        <v>0</v>
      </c>
      <c r="E41" s="65">
        <f t="shared" si="0"/>
        <v>1</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28" sqref="E28:E29"/>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19" t="s">
        <v>33</v>
      </c>
      <c r="B1" s="332"/>
      <c r="C1" s="332"/>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SUM(B11:B38)</f>
        <v>78</v>
      </c>
      <c r="C9" s="65">
        <f>SUM(C11:C38)</f>
        <v>0</v>
      </c>
      <c r="D9" s="65">
        <f>SUM(D11:D38)</f>
        <v>0</v>
      </c>
      <c r="E9" s="65">
        <f>SUM(E11:E38)</f>
        <v>78</v>
      </c>
      <c r="F9" s="10"/>
    </row>
    <row r="10" spans="1:9" s="8" customFormat="1" ht="9" customHeight="1">
      <c r="A10" s="62"/>
      <c r="B10" s="66"/>
      <c r="C10" s="66"/>
      <c r="D10" s="66"/>
      <c r="E10" s="65"/>
    </row>
    <row r="11" spans="1:9" s="88" customFormat="1" ht="12" customHeight="1">
      <c r="A11" s="82" t="s">
        <v>3359</v>
      </c>
      <c r="B11" s="96">
        <v>1</v>
      </c>
      <c r="C11" s="96">
        <v>0</v>
      </c>
      <c r="D11" s="96">
        <v>0</v>
      </c>
      <c r="E11" s="65">
        <f t="shared" ref="E11:E29" si="0">SUM(B11:D11)</f>
        <v>1</v>
      </c>
      <c r="F11" s="40"/>
      <c r="G11" s="11"/>
      <c r="H11" s="11"/>
      <c r="I11" s="11"/>
    </row>
    <row r="12" spans="1:9" s="88" customFormat="1" ht="12" customHeight="1">
      <c r="A12" s="82" t="s">
        <v>3360</v>
      </c>
      <c r="B12" s="96">
        <v>1</v>
      </c>
      <c r="C12" s="96">
        <v>0</v>
      </c>
      <c r="D12" s="96">
        <v>0</v>
      </c>
      <c r="E12" s="65">
        <f t="shared" si="0"/>
        <v>1</v>
      </c>
      <c r="F12" s="40"/>
      <c r="G12" s="11"/>
      <c r="H12" s="11"/>
      <c r="I12" s="11"/>
    </row>
    <row r="13" spans="1:9" s="88" customFormat="1" ht="12" customHeight="1">
      <c r="A13" s="82" t="s">
        <v>3364</v>
      </c>
      <c r="B13" s="96">
        <v>13</v>
      </c>
      <c r="C13" s="96">
        <v>0</v>
      </c>
      <c r="D13" s="96">
        <v>0</v>
      </c>
      <c r="E13" s="65">
        <f t="shared" si="0"/>
        <v>13</v>
      </c>
      <c r="F13" s="40"/>
      <c r="G13" s="11"/>
      <c r="H13" s="11"/>
      <c r="I13" s="11"/>
    </row>
    <row r="14" spans="1:9" s="88" customFormat="1" ht="12" customHeight="1">
      <c r="A14" s="82" t="s">
        <v>3365</v>
      </c>
      <c r="B14" s="96">
        <v>6</v>
      </c>
      <c r="C14" s="96">
        <v>0</v>
      </c>
      <c r="D14" s="96">
        <v>0</v>
      </c>
      <c r="E14" s="65">
        <f t="shared" si="0"/>
        <v>6</v>
      </c>
      <c r="F14" s="40"/>
      <c r="G14" s="11"/>
      <c r="H14" s="11"/>
      <c r="I14" s="11"/>
    </row>
    <row r="15" spans="1:9" s="88" customFormat="1" ht="12" customHeight="1">
      <c r="A15" s="82" t="s">
        <v>3366</v>
      </c>
      <c r="B15" s="96">
        <v>8</v>
      </c>
      <c r="C15" s="96">
        <v>0</v>
      </c>
      <c r="D15" s="96">
        <v>0</v>
      </c>
      <c r="E15" s="65">
        <f t="shared" si="0"/>
        <v>8</v>
      </c>
      <c r="F15" s="40"/>
      <c r="G15" s="11"/>
      <c r="H15" s="11"/>
      <c r="I15" s="11"/>
    </row>
    <row r="16" spans="1:9" s="88" customFormat="1" ht="12" customHeight="1">
      <c r="A16" s="82" t="s">
        <v>3367</v>
      </c>
      <c r="B16" s="96">
        <v>5</v>
      </c>
      <c r="C16" s="96">
        <v>0</v>
      </c>
      <c r="D16" s="96">
        <v>0</v>
      </c>
      <c r="E16" s="65">
        <f t="shared" si="0"/>
        <v>5</v>
      </c>
      <c r="F16" s="40"/>
      <c r="G16" s="11"/>
      <c r="H16" s="11"/>
      <c r="I16" s="11"/>
    </row>
    <row r="17" spans="1:9" s="88" customFormat="1" ht="12" customHeight="1">
      <c r="A17" s="82" t="s">
        <v>3368</v>
      </c>
      <c r="B17" s="96">
        <v>3</v>
      </c>
      <c r="C17" s="96">
        <v>0</v>
      </c>
      <c r="D17" s="96">
        <v>0</v>
      </c>
      <c r="E17" s="65">
        <f t="shared" si="0"/>
        <v>3</v>
      </c>
      <c r="F17" s="40"/>
      <c r="G17" s="11"/>
      <c r="H17" s="11"/>
      <c r="I17" s="11"/>
    </row>
    <row r="18" spans="1:9" s="88" customFormat="1" ht="12" customHeight="1">
      <c r="A18" s="82" t="s">
        <v>3371</v>
      </c>
      <c r="B18" s="96">
        <v>1</v>
      </c>
      <c r="C18" s="96">
        <v>0</v>
      </c>
      <c r="D18" s="96">
        <v>0</v>
      </c>
      <c r="E18" s="65">
        <f t="shared" si="0"/>
        <v>1</v>
      </c>
      <c r="F18" s="40"/>
      <c r="G18" s="11"/>
      <c r="H18" s="11"/>
      <c r="I18" s="11"/>
    </row>
    <row r="19" spans="1:9" s="88" customFormat="1" ht="12" customHeight="1">
      <c r="A19" s="82" t="s">
        <v>3372</v>
      </c>
      <c r="B19" s="96">
        <v>7</v>
      </c>
      <c r="C19" s="96">
        <v>0</v>
      </c>
      <c r="D19" s="96">
        <v>0</v>
      </c>
      <c r="E19" s="65">
        <f t="shared" si="0"/>
        <v>7</v>
      </c>
      <c r="F19" s="40"/>
      <c r="G19" s="11"/>
      <c r="H19" s="11"/>
      <c r="I19" s="11"/>
    </row>
    <row r="20" spans="1:9" s="88" customFormat="1" ht="12" customHeight="1">
      <c r="A20" s="82" t="s">
        <v>3373</v>
      </c>
      <c r="B20" s="96">
        <v>1</v>
      </c>
      <c r="C20" s="96">
        <v>0</v>
      </c>
      <c r="D20" s="96">
        <v>0</v>
      </c>
      <c r="E20" s="65">
        <f t="shared" si="0"/>
        <v>1</v>
      </c>
      <c r="F20" s="40"/>
      <c r="G20" s="11"/>
      <c r="H20" s="11"/>
      <c r="I20" s="11"/>
    </row>
    <row r="21" spans="1:9" s="88" customFormat="1" ht="12" customHeight="1">
      <c r="A21" s="82" t="s">
        <v>3374</v>
      </c>
      <c r="B21" s="96">
        <v>3</v>
      </c>
      <c r="C21" s="96">
        <v>0</v>
      </c>
      <c r="D21" s="96">
        <v>0</v>
      </c>
      <c r="E21" s="65">
        <f t="shared" si="0"/>
        <v>3</v>
      </c>
      <c r="F21" s="40"/>
      <c r="G21" s="11"/>
      <c r="H21" s="11"/>
      <c r="I21" s="11"/>
    </row>
    <row r="22" spans="1:9" s="88" customFormat="1" ht="12" customHeight="1">
      <c r="A22" s="82" t="s">
        <v>3375</v>
      </c>
      <c r="B22" s="96">
        <v>5</v>
      </c>
      <c r="C22" s="96">
        <v>0</v>
      </c>
      <c r="D22" s="96">
        <v>0</v>
      </c>
      <c r="E22" s="65">
        <f t="shared" si="0"/>
        <v>5</v>
      </c>
      <c r="F22" s="40"/>
      <c r="G22" s="11"/>
      <c r="H22" s="11"/>
      <c r="I22" s="11"/>
    </row>
    <row r="23" spans="1:9" s="88" customFormat="1" ht="12" customHeight="1">
      <c r="A23" s="82" t="s">
        <v>3376</v>
      </c>
      <c r="B23" s="96">
        <v>1</v>
      </c>
      <c r="C23" s="96">
        <v>0</v>
      </c>
      <c r="D23" s="96">
        <v>0</v>
      </c>
      <c r="E23" s="65">
        <f t="shared" si="0"/>
        <v>1</v>
      </c>
      <c r="F23" s="40"/>
      <c r="G23" s="11"/>
      <c r="H23" s="11"/>
      <c r="I23" s="11"/>
    </row>
    <row r="24" spans="1:9" s="88" customFormat="1" ht="12" customHeight="1">
      <c r="A24" s="82" t="s">
        <v>3377</v>
      </c>
      <c r="B24" s="96">
        <v>1</v>
      </c>
      <c r="C24" s="96">
        <v>0</v>
      </c>
      <c r="D24" s="96">
        <v>0</v>
      </c>
      <c r="E24" s="65">
        <f t="shared" si="0"/>
        <v>1</v>
      </c>
      <c r="F24" s="40"/>
      <c r="G24" s="11"/>
      <c r="H24" s="11"/>
      <c r="I24" s="11"/>
    </row>
    <row r="25" spans="1:9" s="88" customFormat="1" ht="12" customHeight="1">
      <c r="A25" s="82" t="s">
        <v>3378</v>
      </c>
      <c r="B25" s="96">
        <v>8</v>
      </c>
      <c r="C25" s="96">
        <v>0</v>
      </c>
      <c r="D25" s="96">
        <v>0</v>
      </c>
      <c r="E25" s="65">
        <f t="shared" si="0"/>
        <v>8</v>
      </c>
      <c r="F25" s="40"/>
      <c r="G25" s="11"/>
      <c r="H25" s="11"/>
      <c r="I25" s="11"/>
    </row>
    <row r="26" spans="1:9" s="88" customFormat="1" ht="12" customHeight="1">
      <c r="A26" s="82" t="s">
        <v>3379</v>
      </c>
      <c r="B26" s="96">
        <v>4</v>
      </c>
      <c r="C26" s="96">
        <v>0</v>
      </c>
      <c r="D26" s="96">
        <v>0</v>
      </c>
      <c r="E26" s="65">
        <f t="shared" si="0"/>
        <v>4</v>
      </c>
      <c r="F26" s="40"/>
      <c r="G26" s="11"/>
      <c r="H26" s="11"/>
      <c r="I26" s="11"/>
    </row>
    <row r="27" spans="1:9" s="88" customFormat="1" ht="12" customHeight="1">
      <c r="A27" s="82" t="s">
        <v>3381</v>
      </c>
      <c r="B27" s="96">
        <v>1</v>
      </c>
      <c r="C27" s="96">
        <v>0</v>
      </c>
      <c r="D27" s="96">
        <v>0</v>
      </c>
      <c r="E27" s="65">
        <f t="shared" si="0"/>
        <v>1</v>
      </c>
      <c r="F27" s="40"/>
      <c r="G27" s="11"/>
      <c r="H27" s="11"/>
      <c r="I27" s="11"/>
    </row>
    <row r="28" spans="1:9" s="88" customFormat="1" ht="12" customHeight="1">
      <c r="A28" s="82" t="s">
        <v>3382</v>
      </c>
      <c r="B28" s="96">
        <v>1</v>
      </c>
      <c r="C28" s="96">
        <v>0</v>
      </c>
      <c r="D28" s="96">
        <v>0</v>
      </c>
      <c r="E28" s="65">
        <f t="shared" si="0"/>
        <v>1</v>
      </c>
      <c r="F28" s="40"/>
      <c r="G28" s="11"/>
      <c r="H28" s="11"/>
      <c r="I28" s="11"/>
    </row>
    <row r="29" spans="1:9" s="88" customFormat="1" ht="12" customHeight="1">
      <c r="A29" s="82" t="s">
        <v>3384</v>
      </c>
      <c r="B29" s="96">
        <v>8</v>
      </c>
      <c r="C29" s="96">
        <v>0</v>
      </c>
      <c r="D29" s="96">
        <v>0</v>
      </c>
      <c r="E29" s="65">
        <f t="shared" si="0"/>
        <v>8</v>
      </c>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C12" sqref="C12"/>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SUM(B11:B41)</f>
        <v>687</v>
      </c>
      <c r="C9" s="65">
        <f>SUM(C11:C41)</f>
        <v>6</v>
      </c>
      <c r="D9" s="65">
        <f>SUM(D11:D41)</f>
        <v>1</v>
      </c>
      <c r="E9" s="65">
        <f>SUM(B9:D9)</f>
        <v>694</v>
      </c>
      <c r="F9" s="10"/>
    </row>
    <row r="10" spans="1:9" s="8" customFormat="1" ht="9" customHeight="1">
      <c r="A10" s="62"/>
      <c r="B10" s="66"/>
      <c r="C10" s="66"/>
      <c r="D10" s="66"/>
      <c r="E10" s="65"/>
    </row>
    <row r="11" spans="1:9" s="88" customFormat="1" ht="12" customHeight="1">
      <c r="A11" s="82" t="s">
        <v>3385</v>
      </c>
      <c r="B11" s="96">
        <v>406</v>
      </c>
      <c r="C11" s="96">
        <v>4</v>
      </c>
      <c r="D11" s="96">
        <v>1</v>
      </c>
      <c r="E11" s="65">
        <f t="shared" ref="E11:E16" si="0">SUM(B11:D11)</f>
        <v>411</v>
      </c>
      <c r="F11" s="40"/>
      <c r="G11" s="11"/>
      <c r="H11" s="11"/>
      <c r="I11" s="11"/>
    </row>
    <row r="12" spans="1:9" s="88" customFormat="1" ht="12" customHeight="1">
      <c r="A12" s="82" t="s">
        <v>3386</v>
      </c>
      <c r="B12" s="96">
        <v>21</v>
      </c>
      <c r="C12" s="96">
        <v>1</v>
      </c>
      <c r="D12" s="96">
        <v>0</v>
      </c>
      <c r="E12" s="65">
        <f t="shared" si="0"/>
        <v>22</v>
      </c>
      <c r="F12" s="41"/>
      <c r="G12" s="11"/>
      <c r="H12" s="11"/>
      <c r="I12" s="11"/>
    </row>
    <row r="13" spans="1:9" s="88" customFormat="1" ht="12" customHeight="1">
      <c r="A13" s="82" t="s">
        <v>3387</v>
      </c>
      <c r="B13" s="96">
        <v>188</v>
      </c>
      <c r="C13" s="96">
        <v>1</v>
      </c>
      <c r="D13" s="96">
        <v>0</v>
      </c>
      <c r="E13" s="65">
        <f t="shared" si="0"/>
        <v>189</v>
      </c>
      <c r="F13" s="41"/>
      <c r="G13" s="11"/>
      <c r="H13" s="11"/>
      <c r="I13" s="11"/>
    </row>
    <row r="14" spans="1:9" s="88" customFormat="1" ht="12" customHeight="1">
      <c r="A14" s="82" t="s">
        <v>3388</v>
      </c>
      <c r="B14" s="96">
        <v>26</v>
      </c>
      <c r="C14" s="96">
        <v>0</v>
      </c>
      <c r="D14" s="96">
        <v>0</v>
      </c>
      <c r="E14" s="65">
        <f t="shared" si="0"/>
        <v>26</v>
      </c>
      <c r="F14" s="41"/>
      <c r="G14" s="11"/>
      <c r="H14" s="11"/>
      <c r="I14" s="11"/>
    </row>
    <row r="15" spans="1:9" s="88" customFormat="1" ht="12" customHeight="1">
      <c r="A15" s="82" t="s">
        <v>3481</v>
      </c>
      <c r="B15" s="96">
        <v>8</v>
      </c>
      <c r="C15" s="96">
        <v>0</v>
      </c>
      <c r="D15" s="96">
        <v>0</v>
      </c>
      <c r="E15" s="65">
        <f t="shared" si="0"/>
        <v>8</v>
      </c>
      <c r="F15" s="41"/>
      <c r="G15" s="11"/>
      <c r="H15" s="11"/>
      <c r="I15" s="11"/>
    </row>
    <row r="16" spans="1:9" s="88" customFormat="1" ht="12" customHeight="1">
      <c r="A16" s="82" t="s">
        <v>3482</v>
      </c>
      <c r="B16" s="96">
        <v>38</v>
      </c>
      <c r="C16" s="96">
        <v>0</v>
      </c>
      <c r="D16" s="96">
        <v>0</v>
      </c>
      <c r="E16" s="65">
        <f t="shared" si="0"/>
        <v>38</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82"/>
      <c r="B24" s="96"/>
      <c r="C24" s="96"/>
      <c r="D24" s="96"/>
      <c r="E24" s="95"/>
      <c r="F24" s="40"/>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6"/>
      <c r="F29" s="41"/>
      <c r="G29" s="11"/>
      <c r="H29" s="11"/>
      <c r="I29" s="11"/>
    </row>
    <row r="30" spans="1:9" s="15" customFormat="1" ht="12" customHeight="1">
      <c r="A30" s="82"/>
      <c r="B30" s="96"/>
      <c r="C30" s="96"/>
      <c r="D30" s="96"/>
      <c r="E30" s="94"/>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49"/>
      <c r="B43" s="350"/>
      <c r="C43" s="350"/>
      <c r="D43" s="350"/>
      <c r="E43" s="350"/>
    </row>
    <row r="44" spans="1:9" s="15" customFormat="1" ht="12" customHeight="1">
      <c r="A44" s="347"/>
      <c r="B44" s="348"/>
      <c r="C44" s="348"/>
      <c r="D44" s="348"/>
      <c r="E44" s="348"/>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7" sqref="B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132"/>
    </row>
    <row r="8" spans="1:9" s="67" customFormat="1" ht="21.75" customHeight="1">
      <c r="A8" s="330"/>
      <c r="B8" s="45" t="s">
        <v>35</v>
      </c>
      <c r="C8" s="45" t="s">
        <v>36</v>
      </c>
      <c r="D8" s="45" t="s">
        <v>37</v>
      </c>
      <c r="E8" s="45" t="s">
        <v>38</v>
      </c>
    </row>
    <row r="9" spans="1:9" s="8" customFormat="1" ht="21" customHeight="1">
      <c r="A9" s="54" t="s">
        <v>38</v>
      </c>
      <c r="B9" s="65">
        <f>SUM(B11:B38)</f>
        <v>78</v>
      </c>
      <c r="C9" s="65">
        <f>SUM(C11:C38)</f>
        <v>0</v>
      </c>
      <c r="D9" s="65">
        <f>SUM(D11:D38)</f>
        <v>0</v>
      </c>
      <c r="E9" s="65">
        <f>SUM(B9:D9)</f>
        <v>78</v>
      </c>
      <c r="F9" s="10"/>
    </row>
    <row r="10" spans="1:9" s="8" customFormat="1" ht="9" customHeight="1">
      <c r="A10" s="62"/>
      <c r="B10" s="66"/>
      <c r="C10" s="66"/>
      <c r="D10" s="66"/>
      <c r="E10" s="65"/>
    </row>
    <row r="11" spans="1:9" s="88" customFormat="1" ht="12" customHeight="1">
      <c r="A11" s="82" t="s">
        <v>3385</v>
      </c>
      <c r="B11" s="96">
        <v>41</v>
      </c>
      <c r="C11" s="96">
        <v>0</v>
      </c>
      <c r="D11" s="96">
        <v>0</v>
      </c>
      <c r="E11" s="65">
        <f t="shared" ref="E11:E16" si="0">SUM(B11:D11)</f>
        <v>41</v>
      </c>
      <c r="F11" s="40"/>
      <c r="G11" s="11"/>
      <c r="H11" s="11"/>
      <c r="I11" s="11"/>
    </row>
    <row r="12" spans="1:9" s="88" customFormat="1" ht="12" customHeight="1">
      <c r="A12" s="82" t="s">
        <v>3386</v>
      </c>
      <c r="B12" s="96">
        <v>6</v>
      </c>
      <c r="C12" s="96">
        <v>0</v>
      </c>
      <c r="D12" s="96">
        <v>0</v>
      </c>
      <c r="E12" s="65">
        <f t="shared" si="0"/>
        <v>6</v>
      </c>
      <c r="F12" s="41"/>
      <c r="G12" s="11"/>
      <c r="H12" s="11"/>
      <c r="I12" s="11"/>
    </row>
    <row r="13" spans="1:9" s="88" customFormat="1" ht="12" customHeight="1">
      <c r="A13" s="82" t="s">
        <v>3387</v>
      </c>
      <c r="B13" s="96">
        <v>23</v>
      </c>
      <c r="C13" s="96">
        <v>0</v>
      </c>
      <c r="D13" s="96">
        <v>0</v>
      </c>
      <c r="E13" s="65">
        <f t="shared" si="0"/>
        <v>23</v>
      </c>
      <c r="F13" s="41"/>
      <c r="G13" s="11"/>
      <c r="H13" s="11"/>
      <c r="I13" s="11"/>
    </row>
    <row r="14" spans="1:9" s="88" customFormat="1" ht="12" customHeight="1">
      <c r="A14" s="82" t="s">
        <v>3388</v>
      </c>
      <c r="B14" s="96">
        <v>2</v>
      </c>
      <c r="C14" s="96">
        <v>0</v>
      </c>
      <c r="D14" s="96">
        <v>0</v>
      </c>
      <c r="E14" s="65">
        <f t="shared" si="0"/>
        <v>2</v>
      </c>
      <c r="F14" s="41"/>
      <c r="G14" s="11"/>
      <c r="H14" s="11"/>
      <c r="I14" s="11"/>
    </row>
    <row r="15" spans="1:9" s="88" customFormat="1" ht="12" customHeight="1">
      <c r="A15" s="82" t="s">
        <v>3481</v>
      </c>
      <c r="B15" s="96">
        <v>2</v>
      </c>
      <c r="C15" s="96">
        <v>0</v>
      </c>
      <c r="D15" s="96">
        <v>0</v>
      </c>
      <c r="E15" s="65">
        <f t="shared" si="0"/>
        <v>2</v>
      </c>
      <c r="F15" s="41"/>
      <c r="G15" s="11"/>
      <c r="H15" s="11"/>
      <c r="I15" s="11"/>
    </row>
    <row r="16" spans="1:9" s="88" customFormat="1" ht="12" customHeight="1">
      <c r="A16" s="82" t="s">
        <v>3482</v>
      </c>
      <c r="B16" s="96">
        <v>4</v>
      </c>
      <c r="C16" s="96">
        <v>0</v>
      </c>
      <c r="D16" s="96">
        <v>0</v>
      </c>
      <c r="E16" s="65">
        <f t="shared" si="0"/>
        <v>4</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6"/>
      <c r="F26" s="41"/>
      <c r="G26" s="11"/>
      <c r="H26" s="11"/>
      <c r="I26" s="11"/>
    </row>
    <row r="27" spans="1:9" s="15" customFormat="1" ht="12" customHeight="1">
      <c r="A27" s="82"/>
      <c r="B27" s="96"/>
      <c r="C27" s="96"/>
      <c r="D27" s="96"/>
      <c r="E27" s="94"/>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49"/>
      <c r="B40" s="350"/>
      <c r="C40" s="350"/>
      <c r="D40" s="350"/>
      <c r="E40" s="350"/>
    </row>
    <row r="41" spans="1:9" s="15" customFormat="1" ht="12" customHeight="1">
      <c r="A41" s="347"/>
      <c r="B41" s="348"/>
      <c r="C41" s="348"/>
      <c r="D41" s="348"/>
      <c r="E41" s="348"/>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7" workbookViewId="0">
      <selection activeCell="A27" sqref="A27:XFD43"/>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19" t="s">
        <v>33</v>
      </c>
      <c r="B1" s="332"/>
      <c r="C1" s="332"/>
      <c r="D1" s="37"/>
      <c r="E1" s="38"/>
      <c r="F1" s="143" t="s">
        <v>102</v>
      </c>
    </row>
    <row r="2" spans="1:11" s="2" customFormat="1" ht="5.25" customHeight="1">
      <c r="A2" s="1"/>
      <c r="B2" s="1"/>
      <c r="C2" s="1"/>
      <c r="D2" s="1"/>
      <c r="E2" s="1"/>
    </row>
    <row r="3" spans="1:11" s="67" customFormat="1" ht="15" customHeight="1">
      <c r="A3" s="42" t="s">
        <v>3480</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7" t="s">
        <v>3598</v>
      </c>
      <c r="B6" s="328"/>
      <c r="C6" s="9"/>
      <c r="D6" s="9"/>
      <c r="E6" s="9"/>
    </row>
    <row r="7" spans="1:11" s="67" customFormat="1" ht="21.75" customHeight="1">
      <c r="A7" s="329"/>
      <c r="B7" s="331"/>
      <c r="C7" s="331"/>
      <c r="D7" s="331"/>
      <c r="E7" s="142"/>
    </row>
    <row r="8" spans="1:11" s="67" customFormat="1" ht="21.75" customHeight="1">
      <c r="A8" s="330"/>
      <c r="B8" s="45" t="s">
        <v>35</v>
      </c>
      <c r="C8" s="45" t="s">
        <v>36</v>
      </c>
      <c r="D8" s="45" t="s">
        <v>37</v>
      </c>
      <c r="E8" s="45" t="s">
        <v>38</v>
      </c>
    </row>
    <row r="9" spans="1:11" s="8" customFormat="1" ht="21" customHeight="1">
      <c r="A9" s="54" t="s">
        <v>38</v>
      </c>
      <c r="B9" s="65">
        <f>SUM(B11:B26)</f>
        <v>687</v>
      </c>
      <c r="C9" s="65">
        <f>SUM(C11:C26)</f>
        <v>6</v>
      </c>
      <c r="D9" s="65">
        <f>SUM(D11:D26)</f>
        <v>1</v>
      </c>
      <c r="E9" s="65">
        <f>SUM(B9:D9)</f>
        <v>694</v>
      </c>
      <c r="F9" s="10"/>
    </row>
    <row r="10" spans="1:11" s="8" customFormat="1" ht="9" customHeight="1">
      <c r="A10" s="62"/>
      <c r="B10" s="66"/>
      <c r="C10" s="66"/>
      <c r="D10" s="66"/>
      <c r="E10" s="65"/>
    </row>
    <row r="11" spans="1:11" s="88" customFormat="1" ht="12" customHeight="1">
      <c r="A11" s="82" t="s">
        <v>3483</v>
      </c>
      <c r="B11" s="96">
        <v>49</v>
      </c>
      <c r="C11" s="96">
        <v>1</v>
      </c>
      <c r="D11" s="96">
        <v>0</v>
      </c>
      <c r="E11" s="65">
        <f t="shared" ref="E11:E21" si="0">SUM(B11:D11)</f>
        <v>50</v>
      </c>
      <c r="F11" s="40"/>
      <c r="G11" s="238"/>
      <c r="H11" s="238"/>
      <c r="I11" s="238"/>
      <c r="J11" s="238"/>
      <c r="K11" s="238"/>
    </row>
    <row r="12" spans="1:11" s="88" customFormat="1" ht="12" customHeight="1">
      <c r="A12" s="82" t="s">
        <v>3484</v>
      </c>
      <c r="B12" s="96">
        <v>80</v>
      </c>
      <c r="C12" s="96">
        <v>0</v>
      </c>
      <c r="D12" s="96">
        <v>0</v>
      </c>
      <c r="E12" s="65">
        <f t="shared" si="0"/>
        <v>80</v>
      </c>
      <c r="F12" s="41"/>
      <c r="G12" s="238"/>
      <c r="H12" s="238"/>
      <c r="I12" s="238"/>
      <c r="J12" s="238"/>
      <c r="K12" s="238"/>
    </row>
    <row r="13" spans="1:11" s="88" customFormat="1" ht="12" customHeight="1">
      <c r="A13" s="82" t="s">
        <v>3485</v>
      </c>
      <c r="B13" s="96">
        <v>51</v>
      </c>
      <c r="C13" s="96">
        <v>0</v>
      </c>
      <c r="D13" s="96">
        <v>0</v>
      </c>
      <c r="E13" s="65">
        <f t="shared" si="0"/>
        <v>51</v>
      </c>
      <c r="F13" s="41"/>
      <c r="G13" s="238"/>
      <c r="H13" s="238"/>
      <c r="I13" s="238"/>
      <c r="J13" s="238"/>
      <c r="K13" s="238"/>
    </row>
    <row r="14" spans="1:11" s="88" customFormat="1" ht="12" customHeight="1">
      <c r="A14" s="82" t="s">
        <v>3486</v>
      </c>
      <c r="B14" s="96">
        <v>40</v>
      </c>
      <c r="C14" s="96">
        <v>1</v>
      </c>
      <c r="D14" s="96">
        <v>0</v>
      </c>
      <c r="E14" s="65">
        <f t="shared" si="0"/>
        <v>41</v>
      </c>
      <c r="F14" s="41"/>
      <c r="G14" s="238"/>
      <c r="H14" s="238"/>
      <c r="I14" s="238"/>
      <c r="J14" s="238"/>
      <c r="K14" s="238"/>
    </row>
    <row r="15" spans="1:11" s="88" customFormat="1" ht="12" customHeight="1">
      <c r="A15" s="82" t="s">
        <v>3487</v>
      </c>
      <c r="B15" s="96">
        <v>85</v>
      </c>
      <c r="C15" s="96">
        <v>1</v>
      </c>
      <c r="D15" s="96">
        <v>0</v>
      </c>
      <c r="E15" s="65">
        <f t="shared" si="0"/>
        <v>86</v>
      </c>
      <c r="F15" s="41"/>
      <c r="G15" s="238"/>
      <c r="H15" s="238"/>
      <c r="I15" s="238"/>
      <c r="J15" s="238"/>
      <c r="K15" s="238"/>
    </row>
    <row r="16" spans="1:11" s="88" customFormat="1" ht="12" customHeight="1">
      <c r="A16" s="82" t="s">
        <v>3488</v>
      </c>
      <c r="B16" s="96">
        <v>147</v>
      </c>
      <c r="C16" s="96">
        <v>2</v>
      </c>
      <c r="D16" s="96">
        <v>0</v>
      </c>
      <c r="E16" s="65">
        <f t="shared" si="0"/>
        <v>149</v>
      </c>
      <c r="F16" s="41"/>
      <c r="G16" s="238"/>
      <c r="H16" s="238"/>
      <c r="I16" s="238"/>
      <c r="J16" s="238"/>
      <c r="K16" s="238"/>
    </row>
    <row r="17" spans="1:11" s="88" customFormat="1" ht="12" customHeight="1">
      <c r="A17" s="82" t="s">
        <v>3489</v>
      </c>
      <c r="B17" s="96">
        <v>74</v>
      </c>
      <c r="C17" s="96">
        <v>1</v>
      </c>
      <c r="D17" s="96">
        <v>1</v>
      </c>
      <c r="E17" s="65">
        <f t="shared" si="0"/>
        <v>76</v>
      </c>
      <c r="F17" s="40"/>
      <c r="G17" s="238"/>
      <c r="H17" s="238"/>
      <c r="I17" s="238"/>
      <c r="J17" s="238"/>
      <c r="K17" s="238"/>
    </row>
    <row r="18" spans="1:11" s="88" customFormat="1" ht="12" customHeight="1">
      <c r="A18" s="82" t="s">
        <v>3490</v>
      </c>
      <c r="B18" s="96">
        <v>64</v>
      </c>
      <c r="C18" s="96">
        <v>0</v>
      </c>
      <c r="D18" s="96">
        <v>0</v>
      </c>
      <c r="E18" s="65">
        <f t="shared" si="0"/>
        <v>64</v>
      </c>
      <c r="F18" s="41"/>
      <c r="G18" s="238"/>
      <c r="H18" s="238"/>
      <c r="I18" s="238"/>
      <c r="J18" s="238"/>
      <c r="K18" s="238"/>
    </row>
    <row r="19" spans="1:11" s="88" customFormat="1" ht="12" customHeight="1">
      <c r="A19" s="82" t="s">
        <v>3491</v>
      </c>
      <c r="B19" s="96">
        <v>48</v>
      </c>
      <c r="C19" s="96">
        <v>0</v>
      </c>
      <c r="D19" s="96">
        <v>0</v>
      </c>
      <c r="E19" s="65">
        <f t="shared" si="0"/>
        <v>48</v>
      </c>
      <c r="F19" s="41"/>
      <c r="G19" s="238"/>
      <c r="H19" s="238"/>
      <c r="I19" s="238"/>
      <c r="J19" s="238"/>
      <c r="K19" s="238"/>
    </row>
    <row r="20" spans="1:11" s="88" customFormat="1" ht="12" customHeight="1">
      <c r="A20" s="82" t="s">
        <v>3492</v>
      </c>
      <c r="B20" s="96">
        <v>22</v>
      </c>
      <c r="C20" s="96">
        <v>0</v>
      </c>
      <c r="D20" s="96">
        <v>0</v>
      </c>
      <c r="E20" s="65">
        <f t="shared" si="0"/>
        <v>22</v>
      </c>
      <c r="F20" s="41"/>
      <c r="G20" s="238"/>
      <c r="H20" s="238"/>
      <c r="I20" s="238"/>
      <c r="J20" s="238"/>
      <c r="K20" s="238"/>
    </row>
    <row r="21" spans="1:11" s="88" customFormat="1" ht="12" customHeight="1">
      <c r="A21" s="82" t="s">
        <v>3493</v>
      </c>
      <c r="B21" s="96">
        <v>27</v>
      </c>
      <c r="C21" s="96">
        <v>0</v>
      </c>
      <c r="D21" s="96">
        <v>0</v>
      </c>
      <c r="E21" s="65">
        <f t="shared" si="0"/>
        <v>27</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49"/>
      <c r="B28" s="350"/>
      <c r="C28" s="350"/>
      <c r="D28" s="350"/>
      <c r="E28" s="350"/>
    </row>
    <row r="29" spans="1:11" s="15" customFormat="1" ht="12" customHeight="1">
      <c r="A29" s="347"/>
      <c r="B29" s="348"/>
      <c r="C29" s="348"/>
      <c r="D29" s="348"/>
      <c r="E29" s="348"/>
    </row>
    <row r="30" spans="1:11" s="15" customFormat="1" ht="15" customHeight="1">
      <c r="E30" s="96"/>
    </row>
    <row r="31" spans="1:11" s="15" customFormat="1" ht="15" customHeight="1">
      <c r="E31" s="94"/>
    </row>
    <row r="32" spans="1:11" s="15" customFormat="1" ht="15" customHeight="1">
      <c r="E32" s="95"/>
    </row>
    <row r="33" spans="5:5" s="15" customFormat="1" ht="15" customHeight="1">
      <c r="E33" s="95"/>
    </row>
    <row r="34" spans="5:5" s="15" customFormat="1" ht="15" customHeight="1">
      <c r="E34" s="91"/>
    </row>
    <row r="35" spans="5:5" s="15" customFormat="1" ht="15" customHeight="1">
      <c r="E35" s="144"/>
    </row>
    <row r="36" spans="5:5" s="15" customFormat="1" ht="15" customHeight="1">
      <c r="E36" s="11"/>
    </row>
    <row r="37" spans="5:5" s="15" customFormat="1" ht="15" customHeight="1"/>
    <row r="38" spans="5:5" s="15" customFormat="1" ht="15" customHeight="1">
      <c r="E38" s="11"/>
    </row>
    <row r="39" spans="5:5" s="15" customFormat="1" ht="15" customHeight="1">
      <c r="E39" s="11"/>
    </row>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workbookViewId="0">
      <selection activeCell="B22" sqref="B22"/>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19" t="s">
        <v>33</v>
      </c>
      <c r="B1" s="332"/>
      <c r="C1" s="332"/>
      <c r="D1" s="37"/>
      <c r="E1" s="38"/>
      <c r="F1" s="143" t="s">
        <v>102</v>
      </c>
    </row>
    <row r="2" spans="1:11" s="2" customFormat="1" ht="5.25" customHeight="1">
      <c r="A2" s="1"/>
      <c r="B2" s="1"/>
      <c r="C2" s="1"/>
      <c r="D2" s="1"/>
      <c r="E2" s="1"/>
    </row>
    <row r="3" spans="1:11" s="67" customFormat="1" ht="15" customHeight="1">
      <c r="A3" s="42" t="s">
        <v>3479</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7" t="s">
        <v>3598</v>
      </c>
      <c r="B6" s="328"/>
      <c r="C6" s="9"/>
      <c r="D6" s="9"/>
      <c r="E6" s="9"/>
    </row>
    <row r="7" spans="1:11" s="67" customFormat="1" ht="21.75" customHeight="1">
      <c r="A7" s="329"/>
      <c r="B7" s="331"/>
      <c r="C7" s="331"/>
      <c r="D7" s="331"/>
      <c r="E7" s="142"/>
    </row>
    <row r="8" spans="1:11" s="67" customFormat="1" ht="21.75" customHeight="1">
      <c r="A8" s="330"/>
      <c r="B8" s="45" t="s">
        <v>35</v>
      </c>
      <c r="C8" s="45" t="s">
        <v>36</v>
      </c>
      <c r="D8" s="45" t="s">
        <v>37</v>
      </c>
      <c r="E8" s="45" t="s">
        <v>38</v>
      </c>
    </row>
    <row r="9" spans="1:11" s="8" customFormat="1" ht="21" customHeight="1">
      <c r="A9" s="54" t="s">
        <v>38</v>
      </c>
      <c r="B9" s="65">
        <f>SUM(B11:B42)</f>
        <v>78</v>
      </c>
      <c r="C9" s="65">
        <f>SUM(C11:C42)</f>
        <v>0</v>
      </c>
      <c r="D9" s="65">
        <f>SUM(D11:D42)</f>
        <v>0</v>
      </c>
      <c r="E9" s="65">
        <f>SUM(B9:D9)</f>
        <v>78</v>
      </c>
      <c r="F9" s="10"/>
    </row>
    <row r="10" spans="1:11" s="8" customFormat="1" ht="9" customHeight="1">
      <c r="A10" s="62"/>
      <c r="B10" s="66"/>
      <c r="C10" s="66"/>
      <c r="D10" s="66"/>
      <c r="E10" s="65"/>
    </row>
    <row r="11" spans="1:11" s="88" customFormat="1" ht="12" customHeight="1">
      <c r="A11" s="82" t="s">
        <v>3483</v>
      </c>
      <c r="B11" s="96">
        <v>7</v>
      </c>
      <c r="C11" s="96">
        <v>0</v>
      </c>
      <c r="D11" s="96">
        <v>0</v>
      </c>
      <c r="E11" s="65">
        <f t="shared" ref="E11:E21" si="0">SUM(B11:D11)</f>
        <v>7</v>
      </c>
      <c r="F11" s="40"/>
      <c r="G11" s="239"/>
      <c r="H11" s="240"/>
      <c r="I11" s="240"/>
      <c r="J11" s="241"/>
      <c r="K11" s="241"/>
    </row>
    <row r="12" spans="1:11" s="88" customFormat="1" ht="12" customHeight="1">
      <c r="A12" s="82" t="s">
        <v>3484</v>
      </c>
      <c r="B12" s="96">
        <v>9</v>
      </c>
      <c r="C12" s="96">
        <v>0</v>
      </c>
      <c r="D12" s="96">
        <v>0</v>
      </c>
      <c r="E12" s="65">
        <f t="shared" si="0"/>
        <v>9</v>
      </c>
      <c r="F12" s="41"/>
      <c r="G12" s="242"/>
      <c r="H12" s="240"/>
      <c r="I12" s="240"/>
      <c r="J12" s="241"/>
      <c r="K12" s="241"/>
    </row>
    <row r="13" spans="1:11" s="88" customFormat="1" ht="12" customHeight="1">
      <c r="A13" s="82" t="s">
        <v>3485</v>
      </c>
      <c r="B13" s="96">
        <v>7</v>
      </c>
      <c r="C13" s="96">
        <v>0</v>
      </c>
      <c r="D13" s="96">
        <v>0</v>
      </c>
      <c r="E13" s="65">
        <f t="shared" si="0"/>
        <v>7</v>
      </c>
      <c r="F13" s="41"/>
      <c r="G13" s="242"/>
      <c r="H13" s="240"/>
      <c r="I13" s="240"/>
      <c r="J13" s="241"/>
      <c r="K13" s="241"/>
    </row>
    <row r="14" spans="1:11" s="88" customFormat="1" ht="12" customHeight="1">
      <c r="A14" s="82" t="s">
        <v>3486</v>
      </c>
      <c r="B14" s="96">
        <v>6</v>
      </c>
      <c r="C14" s="96">
        <v>0</v>
      </c>
      <c r="D14" s="96">
        <v>0</v>
      </c>
      <c r="E14" s="65">
        <f t="shared" si="0"/>
        <v>6</v>
      </c>
      <c r="F14" s="41"/>
      <c r="G14" s="242"/>
      <c r="H14" s="240"/>
      <c r="I14" s="240"/>
      <c r="J14" s="241"/>
      <c r="K14" s="241"/>
    </row>
    <row r="15" spans="1:11" s="88" customFormat="1" ht="12" customHeight="1">
      <c r="A15" s="82" t="s">
        <v>3487</v>
      </c>
      <c r="B15" s="96">
        <v>12</v>
      </c>
      <c r="C15" s="96">
        <v>0</v>
      </c>
      <c r="D15" s="96">
        <v>0</v>
      </c>
      <c r="E15" s="65">
        <f t="shared" si="0"/>
        <v>12</v>
      </c>
      <c r="F15" s="41"/>
      <c r="G15" s="242"/>
      <c r="H15" s="240"/>
      <c r="I15" s="240"/>
      <c r="J15" s="241"/>
      <c r="K15" s="241"/>
    </row>
    <row r="16" spans="1:11" s="88" customFormat="1" ht="12" customHeight="1">
      <c r="A16" s="82" t="s">
        <v>3488</v>
      </c>
      <c r="B16" s="96">
        <v>10</v>
      </c>
      <c r="C16" s="96">
        <v>0</v>
      </c>
      <c r="D16" s="96">
        <v>0</v>
      </c>
      <c r="E16" s="65">
        <f t="shared" si="0"/>
        <v>10</v>
      </c>
      <c r="F16" s="41"/>
      <c r="G16" s="242"/>
      <c r="H16" s="240"/>
      <c r="I16" s="240"/>
      <c r="J16" s="241"/>
      <c r="K16" s="241"/>
    </row>
    <row r="17" spans="1:11" s="88" customFormat="1" ht="12" customHeight="1">
      <c r="A17" s="82" t="s">
        <v>3489</v>
      </c>
      <c r="B17" s="96">
        <v>8</v>
      </c>
      <c r="C17" s="96">
        <v>0</v>
      </c>
      <c r="D17" s="96">
        <v>0</v>
      </c>
      <c r="E17" s="65">
        <f t="shared" si="0"/>
        <v>8</v>
      </c>
      <c r="F17" s="40"/>
      <c r="G17" s="242"/>
      <c r="H17" s="240"/>
      <c r="I17" s="240"/>
      <c r="J17" s="241"/>
      <c r="K17" s="241"/>
    </row>
    <row r="18" spans="1:11" s="88" customFormat="1" ht="12" customHeight="1">
      <c r="A18" s="82" t="s">
        <v>3490</v>
      </c>
      <c r="B18" s="96">
        <v>3</v>
      </c>
      <c r="C18" s="96">
        <v>0</v>
      </c>
      <c r="D18" s="96">
        <v>0</v>
      </c>
      <c r="E18" s="65">
        <f t="shared" si="0"/>
        <v>3</v>
      </c>
      <c r="F18" s="41"/>
      <c r="G18" s="242"/>
      <c r="H18" s="240"/>
      <c r="I18" s="240"/>
      <c r="J18" s="241"/>
      <c r="K18" s="241"/>
    </row>
    <row r="19" spans="1:11" s="88" customFormat="1" ht="12" customHeight="1">
      <c r="A19" s="82" t="s">
        <v>3491</v>
      </c>
      <c r="B19" s="96">
        <v>6</v>
      </c>
      <c r="C19" s="96">
        <v>0</v>
      </c>
      <c r="D19" s="96">
        <v>0</v>
      </c>
      <c r="E19" s="65">
        <f t="shared" si="0"/>
        <v>6</v>
      </c>
      <c r="F19" s="41"/>
      <c r="G19" s="242"/>
      <c r="H19" s="240"/>
      <c r="I19" s="240"/>
      <c r="J19" s="241"/>
      <c r="K19" s="241"/>
    </row>
    <row r="20" spans="1:11" s="88" customFormat="1" ht="12" customHeight="1">
      <c r="A20" s="82" t="s">
        <v>3492</v>
      </c>
      <c r="B20" s="96">
        <v>3</v>
      </c>
      <c r="C20" s="96">
        <v>0</v>
      </c>
      <c r="D20" s="96">
        <v>0</v>
      </c>
      <c r="E20" s="65">
        <f t="shared" si="0"/>
        <v>3</v>
      </c>
      <c r="F20" s="41"/>
      <c r="G20" s="242"/>
      <c r="H20" s="240"/>
      <c r="I20" s="240"/>
      <c r="J20" s="241"/>
      <c r="K20" s="241"/>
    </row>
    <row r="21" spans="1:11" s="88" customFormat="1" ht="12" customHeight="1">
      <c r="A21" s="81" t="s">
        <v>3493</v>
      </c>
      <c r="B21" s="96">
        <v>7</v>
      </c>
      <c r="C21" s="96">
        <v>0</v>
      </c>
      <c r="D21" s="96">
        <v>0</v>
      </c>
      <c r="E21" s="65">
        <f t="shared" si="0"/>
        <v>7</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6"/>
      <c r="F30" s="41"/>
      <c r="G30" s="11"/>
      <c r="H30" s="11"/>
      <c r="I30" s="11"/>
    </row>
    <row r="31" spans="1:11" s="15" customFormat="1" ht="12" customHeight="1">
      <c r="A31" s="82"/>
      <c r="B31" s="96"/>
      <c r="C31" s="96"/>
      <c r="D31" s="96"/>
      <c r="E31" s="94"/>
      <c r="F31" s="41"/>
      <c r="G31" s="11"/>
      <c r="H31" s="11"/>
      <c r="I31" s="11"/>
    </row>
    <row r="32" spans="1:11"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349"/>
      <c r="B44" s="350"/>
      <c r="C44" s="350"/>
      <c r="D44" s="350"/>
      <c r="E44" s="350"/>
    </row>
    <row r="45" spans="1:9" s="15" customFormat="1" ht="12" customHeight="1">
      <c r="A45" s="347"/>
      <c r="B45" s="348"/>
      <c r="C45" s="348"/>
      <c r="D45" s="348"/>
      <c r="E45" s="348"/>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44"/>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C12" sqref="C12"/>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222" t="s">
        <v>102</v>
      </c>
    </row>
    <row r="2" spans="1:9" s="2" customFormat="1" ht="5.25" customHeight="1">
      <c r="A2" s="1"/>
      <c r="B2" s="1"/>
      <c r="C2" s="1"/>
      <c r="D2" s="1"/>
      <c r="E2" s="1"/>
    </row>
    <row r="3" spans="1:9" s="67" customFormat="1" ht="15" customHeight="1">
      <c r="A3" s="42" t="s">
        <v>3501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223"/>
    </row>
    <row r="8" spans="1:9" s="67" customFormat="1" ht="21.75" customHeight="1">
      <c r="A8" s="330"/>
      <c r="B8" s="45" t="s">
        <v>35</v>
      </c>
      <c r="C8" s="45" t="s">
        <v>36</v>
      </c>
      <c r="D8" s="45" t="s">
        <v>37</v>
      </c>
      <c r="E8" s="45" t="s">
        <v>38</v>
      </c>
    </row>
    <row r="9" spans="1:9" s="8" customFormat="1" ht="21" customHeight="1">
      <c r="A9" s="54" t="s">
        <v>38</v>
      </c>
      <c r="B9" s="65">
        <f>SUM(B11:B34)</f>
        <v>687</v>
      </c>
      <c r="C9" s="65">
        <f>SUM(C11:C34)</f>
        <v>6</v>
      </c>
      <c r="D9" s="65">
        <f>SUM(D11:D34)</f>
        <v>1</v>
      </c>
      <c r="E9" s="65">
        <f>SUM(B9:D9)</f>
        <v>694</v>
      </c>
      <c r="F9" s="10"/>
    </row>
    <row r="10" spans="1:9" s="8" customFormat="1" ht="9" customHeight="1">
      <c r="A10" s="62"/>
      <c r="B10" s="66"/>
      <c r="C10" s="66"/>
      <c r="D10" s="66"/>
      <c r="E10" s="65"/>
    </row>
    <row r="11" spans="1:9" s="88" customFormat="1" ht="12" customHeight="1">
      <c r="A11" s="82" t="s">
        <v>3502</v>
      </c>
      <c r="B11" s="225">
        <v>572</v>
      </c>
      <c r="C11" s="225">
        <v>6</v>
      </c>
      <c r="D11" s="225">
        <v>1</v>
      </c>
      <c r="E11" s="65">
        <f>SUM(B11:D11)</f>
        <v>579</v>
      </c>
      <c r="F11" s="40"/>
      <c r="G11" s="11"/>
      <c r="H11" s="11"/>
      <c r="I11" s="11"/>
    </row>
    <row r="12" spans="1:9" s="88" customFormat="1" ht="12" customHeight="1">
      <c r="A12" s="82" t="s">
        <v>3503</v>
      </c>
      <c r="B12" s="225">
        <v>77</v>
      </c>
      <c r="C12" s="225">
        <v>0</v>
      </c>
      <c r="D12" s="225">
        <v>0</v>
      </c>
      <c r="E12" s="65">
        <f>SUM(B12:D12)</f>
        <v>77</v>
      </c>
      <c r="F12" s="41"/>
      <c r="G12" s="11"/>
      <c r="H12" s="11"/>
      <c r="I12" s="11"/>
    </row>
    <row r="13" spans="1:9" s="88" customFormat="1" ht="12" customHeight="1">
      <c r="A13" s="82" t="s">
        <v>3505</v>
      </c>
      <c r="B13" s="225">
        <v>9</v>
      </c>
      <c r="C13" s="225">
        <v>0</v>
      </c>
      <c r="D13" s="225">
        <v>0</v>
      </c>
      <c r="E13" s="65">
        <f>SUM(B13:D13)</f>
        <v>9</v>
      </c>
      <c r="F13" s="41"/>
      <c r="G13" s="11"/>
      <c r="H13" s="11"/>
      <c r="I13" s="11"/>
    </row>
    <row r="14" spans="1:9" s="88" customFormat="1" ht="12" customHeight="1">
      <c r="A14" s="82" t="s">
        <v>3504</v>
      </c>
      <c r="B14" s="225">
        <v>29</v>
      </c>
      <c r="C14" s="225">
        <v>0</v>
      </c>
      <c r="D14" s="225">
        <v>0</v>
      </c>
      <c r="E14" s="65">
        <f>SUM(B14:D14)</f>
        <v>29</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49"/>
      <c r="B36" s="350"/>
      <c r="C36" s="350"/>
      <c r="D36" s="350"/>
      <c r="E36" s="350"/>
    </row>
    <row r="37" spans="1:9" s="15" customFormat="1" ht="12" customHeight="1">
      <c r="A37" s="347"/>
      <c r="B37" s="348"/>
      <c r="C37" s="348"/>
      <c r="D37" s="348"/>
      <c r="E37" s="348"/>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5" sqref="B15"/>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9" t="s">
        <v>33</v>
      </c>
      <c r="B1" s="332"/>
      <c r="C1" s="332"/>
      <c r="D1" s="37"/>
      <c r="E1" s="38"/>
      <c r="F1" s="222" t="s">
        <v>102</v>
      </c>
    </row>
    <row r="2" spans="1:9" s="2" customFormat="1" ht="5.25" customHeight="1">
      <c r="A2" s="1"/>
      <c r="B2" s="1"/>
      <c r="C2" s="1"/>
      <c r="D2" s="1"/>
      <c r="E2" s="1"/>
    </row>
    <row r="3" spans="1:9" s="67" customFormat="1" ht="15" customHeight="1">
      <c r="A3" s="42" t="s">
        <v>3500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7" t="s">
        <v>3598</v>
      </c>
      <c r="B6" s="328"/>
      <c r="C6" s="9"/>
      <c r="D6" s="9"/>
      <c r="E6" s="9"/>
    </row>
    <row r="7" spans="1:9" s="67" customFormat="1" ht="21.75" customHeight="1">
      <c r="A7" s="329"/>
      <c r="B7" s="331"/>
      <c r="C7" s="331"/>
      <c r="D7" s="331"/>
      <c r="E7" s="223"/>
    </row>
    <row r="8" spans="1:9" s="67" customFormat="1" ht="21.75" customHeight="1">
      <c r="A8" s="330"/>
      <c r="B8" s="45" t="s">
        <v>35</v>
      </c>
      <c r="C8" s="45" t="s">
        <v>36</v>
      </c>
      <c r="D8" s="45" t="s">
        <v>37</v>
      </c>
      <c r="E8" s="45" t="s">
        <v>38</v>
      </c>
    </row>
    <row r="9" spans="1:9" s="8" customFormat="1" ht="21" customHeight="1">
      <c r="A9" s="54" t="s">
        <v>38</v>
      </c>
      <c r="B9" s="65">
        <f>SUM(B11:B36)</f>
        <v>78</v>
      </c>
      <c r="C9" s="65">
        <f>SUM(C11:C36)</f>
        <v>0</v>
      </c>
      <c r="D9" s="65">
        <f>SUM(D11:D36)</f>
        <v>0</v>
      </c>
      <c r="E9" s="65">
        <f>SUM(B9:D9)</f>
        <v>78</v>
      </c>
      <c r="F9" s="10"/>
    </row>
    <row r="10" spans="1:9" s="8" customFormat="1" ht="9" customHeight="1">
      <c r="A10" s="62"/>
      <c r="B10" s="66"/>
      <c r="C10" s="66"/>
      <c r="D10" s="66"/>
      <c r="E10" s="65"/>
    </row>
    <row r="11" spans="1:9" s="88" customFormat="1" ht="12" customHeight="1">
      <c r="A11" s="82" t="s">
        <v>3502</v>
      </c>
      <c r="B11" s="225">
        <v>63</v>
      </c>
      <c r="C11" s="225">
        <v>0</v>
      </c>
      <c r="D11" s="225">
        <v>0</v>
      </c>
      <c r="E11" s="65">
        <f>SUM(B11:D11)</f>
        <v>63</v>
      </c>
      <c r="F11" s="40"/>
      <c r="G11" s="11"/>
      <c r="H11" s="11"/>
      <c r="I11" s="11"/>
    </row>
    <row r="12" spans="1:9" s="88" customFormat="1" ht="12" customHeight="1">
      <c r="A12" s="82" t="s">
        <v>3503</v>
      </c>
      <c r="B12" s="225">
        <v>11</v>
      </c>
      <c r="C12" s="225">
        <v>0</v>
      </c>
      <c r="D12" s="225">
        <v>0</v>
      </c>
      <c r="E12" s="65">
        <f>SUM(B12:D12)</f>
        <v>11</v>
      </c>
      <c r="F12" s="41"/>
      <c r="G12" s="11"/>
      <c r="H12" s="11"/>
      <c r="I12" s="11"/>
    </row>
    <row r="13" spans="1:9" s="88" customFormat="1" ht="12" customHeight="1">
      <c r="A13" s="82" t="s">
        <v>3505</v>
      </c>
      <c r="B13" s="225">
        <v>1</v>
      </c>
      <c r="C13" s="225">
        <v>0</v>
      </c>
      <c r="D13" s="225">
        <v>0</v>
      </c>
      <c r="E13" s="65">
        <f>SUM(B13:D13)</f>
        <v>1</v>
      </c>
      <c r="F13" s="41"/>
      <c r="G13" s="11"/>
      <c r="H13" s="11"/>
      <c r="I13" s="11"/>
    </row>
    <row r="14" spans="1:9" s="88" customFormat="1" ht="12" customHeight="1">
      <c r="A14" s="82" t="s">
        <v>3504</v>
      </c>
      <c r="B14" s="225">
        <v>3</v>
      </c>
      <c r="C14" s="225">
        <v>0</v>
      </c>
      <c r="D14" s="225">
        <v>0</v>
      </c>
      <c r="E14" s="65">
        <f>SUM(B14:D14)</f>
        <v>3</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49"/>
      <c r="B38" s="350"/>
      <c r="C38" s="350"/>
      <c r="D38" s="350"/>
      <c r="E38" s="350"/>
    </row>
    <row r="39" spans="1:9" s="15" customFormat="1" ht="12" customHeight="1">
      <c r="A39" s="347"/>
      <c r="B39" s="348"/>
      <c r="C39" s="348"/>
      <c r="D39" s="348"/>
      <c r="E39" s="34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26" zoomScaleNormal="100" workbookViewId="0">
      <selection activeCell="D18" sqref="A18:D3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9" t="s">
        <v>33</v>
      </c>
      <c r="B1" s="332"/>
      <c r="C1" s="332"/>
      <c r="D1" s="332"/>
      <c r="E1" s="37"/>
      <c r="F1" s="37"/>
      <c r="G1" s="1"/>
      <c r="I1" s="1"/>
      <c r="J1" s="182"/>
    </row>
    <row r="2" spans="1:133" ht="5.25" customHeight="1">
      <c r="B2" s="3"/>
      <c r="D2" s="1"/>
      <c r="E2" s="1"/>
      <c r="F2" s="1"/>
      <c r="G2" s="1"/>
      <c r="I2" s="1"/>
      <c r="J2" s="1"/>
    </row>
    <row r="3" spans="1:133" s="67" customFormat="1" ht="15" customHeight="1">
      <c r="A3" s="42" t="s">
        <v>3553</v>
      </c>
      <c r="B3" s="42"/>
      <c r="C3" s="42"/>
      <c r="D3" s="42"/>
      <c r="E3" s="42"/>
      <c r="F3" s="42"/>
      <c r="G3" s="42"/>
      <c r="H3" s="42"/>
      <c r="I3" s="42"/>
      <c r="J3" s="42"/>
    </row>
    <row r="4" spans="1:133" s="67" customFormat="1" ht="15" customHeight="1">
      <c r="A4" s="43" t="s">
        <v>3554</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3" t="s">
        <v>3598</v>
      </c>
      <c r="B6" s="353"/>
      <c r="C6" s="353"/>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4"/>
      <c r="C7" s="46"/>
      <c r="D7" s="354" t="s">
        <v>3427</v>
      </c>
      <c r="E7" s="354"/>
      <c r="F7" s="46"/>
      <c r="G7" s="355" t="s">
        <v>3428</v>
      </c>
      <c r="H7" s="46"/>
      <c r="I7" s="357" t="s">
        <v>3429</v>
      </c>
      <c r="J7" s="357"/>
    </row>
    <row r="8" spans="1:133" s="67" customFormat="1" ht="21.9" customHeight="1">
      <c r="B8" s="334"/>
      <c r="C8" s="46"/>
      <c r="D8" s="189" t="s">
        <v>3423</v>
      </c>
      <c r="E8" s="189" t="s">
        <v>37</v>
      </c>
      <c r="F8" s="46"/>
      <c r="G8" s="356"/>
      <c r="H8" s="46"/>
      <c r="I8" s="189" t="s">
        <v>3423</v>
      </c>
      <c r="J8" s="189" t="s">
        <v>37</v>
      </c>
    </row>
    <row r="9" spans="1:133" s="34" customFormat="1" ht="26.25" customHeight="1">
      <c r="A9" s="190"/>
      <c r="B9" s="191" t="s">
        <v>38</v>
      </c>
      <c r="C9" s="192"/>
      <c r="D9" s="193">
        <f>'ATR-A2.1'!F9</f>
        <v>694</v>
      </c>
      <c r="E9" s="193">
        <f>'ATR-A2.1'!E9</f>
        <v>1</v>
      </c>
      <c r="F9" s="194"/>
      <c r="G9" s="195">
        <f>SUM(G12:G15)</f>
        <v>124368.5</v>
      </c>
      <c r="H9" s="201"/>
      <c r="I9" s="201">
        <f>(D9*100000/G9)/2</f>
        <v>279.00955627831809</v>
      </c>
      <c r="J9" s="308">
        <f>(E9*100000/G9)/2</f>
        <v>0.40203106091976665</v>
      </c>
      <c r="K9" s="33"/>
      <c r="L9" s="33"/>
      <c r="M9" s="33"/>
    </row>
    <row r="10" spans="1:133" ht="9" customHeight="1">
      <c r="A10" s="67"/>
      <c r="B10" s="191"/>
      <c r="C10" s="197"/>
      <c r="D10" s="193"/>
      <c r="E10" s="193"/>
      <c r="F10" s="194"/>
      <c r="G10" s="201"/>
      <c r="H10" s="201"/>
      <c r="I10" s="201"/>
      <c r="J10" s="308"/>
      <c r="K10" s="33"/>
      <c r="L10" s="6"/>
    </row>
    <row r="11" spans="1:133" s="34" customFormat="1" ht="13.5" customHeight="1">
      <c r="A11" s="190"/>
      <c r="B11" s="55" t="s">
        <v>9</v>
      </c>
      <c r="C11" s="199"/>
      <c r="D11" s="193"/>
      <c r="E11" s="193"/>
      <c r="F11" s="194"/>
      <c r="G11" s="201"/>
      <c r="H11" s="201"/>
      <c r="I11" s="201"/>
      <c r="J11" s="308"/>
      <c r="K11" s="33"/>
      <c r="L11" s="33"/>
    </row>
    <row r="12" spans="1:133" ht="13.5" customHeight="1">
      <c r="A12" s="67"/>
      <c r="B12" s="57" t="s">
        <v>5</v>
      </c>
      <c r="C12" s="200"/>
      <c r="D12" s="247">
        <f>'ATR-A2.1'!F12</f>
        <v>41</v>
      </c>
      <c r="E12" s="247">
        <f>'ATR-A2.1'!E12</f>
        <v>0</v>
      </c>
      <c r="F12" s="201"/>
      <c r="G12" s="201">
        <f>G18</f>
        <v>7068.5</v>
      </c>
      <c r="H12" s="201"/>
      <c r="I12" s="201">
        <f>(D12*100000/G12)/2</f>
        <v>290.01909881870267</v>
      </c>
      <c r="J12" s="308">
        <f>(E12*100000/G12)/2</f>
        <v>0</v>
      </c>
      <c r="K12" s="33"/>
      <c r="L12" s="33"/>
    </row>
    <row r="13" spans="1:133" ht="13.5" customHeight="1">
      <c r="A13" s="67"/>
      <c r="B13" s="57" t="s">
        <v>6</v>
      </c>
      <c r="C13" s="200"/>
      <c r="D13" s="247">
        <f>'ATR-A2.1'!F13</f>
        <v>227</v>
      </c>
      <c r="E13" s="247">
        <f>'ATR-A2.1'!E13</f>
        <v>1</v>
      </c>
      <c r="F13" s="201"/>
      <c r="G13" s="201">
        <f>SUM(G19:G22)</f>
        <v>25877.5</v>
      </c>
      <c r="H13" s="201"/>
      <c r="I13" s="201">
        <f t="shared" ref="I13:I15" si="0">(D13*100000/G13)/2</f>
        <v>438.60496570379672</v>
      </c>
      <c r="J13" s="308">
        <f t="shared" ref="J13:J15" si="1">(E13*100000/G13)/2</f>
        <v>1.9321804656554922</v>
      </c>
      <c r="K13" s="33"/>
      <c r="L13" s="33"/>
    </row>
    <row r="14" spans="1:133" ht="13.5" customHeight="1">
      <c r="A14" s="67"/>
      <c r="B14" s="57" t="s">
        <v>44</v>
      </c>
      <c r="C14" s="200"/>
      <c r="D14" s="247">
        <f>'ATR-A2.1'!F14</f>
        <v>94</v>
      </c>
      <c r="E14" s="247">
        <f>'ATR-A2.1'!E14</f>
        <v>0</v>
      </c>
      <c r="F14" s="201"/>
      <c r="G14" s="201">
        <f>G23</f>
        <v>8402.5</v>
      </c>
      <c r="H14" s="201"/>
      <c r="I14" s="201">
        <f t="shared" si="0"/>
        <v>559.35733412674801</v>
      </c>
      <c r="J14" s="308">
        <f t="shared" si="1"/>
        <v>0</v>
      </c>
      <c r="K14" s="33"/>
      <c r="L14" s="33"/>
    </row>
    <row r="15" spans="1:133" ht="13.5" customHeight="1">
      <c r="A15" s="67"/>
      <c r="B15" s="57" t="s">
        <v>7</v>
      </c>
      <c r="C15" s="200"/>
      <c r="D15" s="247">
        <f>'ATR-A2.1'!F15</f>
        <v>332</v>
      </c>
      <c r="E15" s="247">
        <f>'ATR-A2.1'!E15</f>
        <v>0</v>
      </c>
      <c r="F15" s="201"/>
      <c r="G15" s="201">
        <f>SUM(G24:G38)</f>
        <v>83020</v>
      </c>
      <c r="H15" s="201"/>
      <c r="I15" s="201">
        <f t="shared" si="0"/>
        <v>199.95181883883401</v>
      </c>
      <c r="J15" s="308">
        <f t="shared" si="1"/>
        <v>0</v>
      </c>
      <c r="K15" s="33"/>
      <c r="L15" s="33"/>
      <c r="N15" s="6"/>
    </row>
    <row r="16" spans="1:133" ht="9" customHeight="1">
      <c r="A16" s="67"/>
      <c r="B16" s="202"/>
      <c r="C16" s="200"/>
      <c r="D16" s="247"/>
      <c r="E16" s="247"/>
      <c r="F16" s="201"/>
      <c r="G16" s="201"/>
      <c r="H16" s="201"/>
      <c r="I16" s="201"/>
      <c r="J16" s="308"/>
      <c r="K16" s="33"/>
      <c r="L16" s="33"/>
    </row>
    <row r="17" spans="1:13" ht="13.5" customHeight="1">
      <c r="A17" s="67"/>
      <c r="B17" s="55" t="s">
        <v>3430</v>
      </c>
      <c r="C17" s="200"/>
      <c r="D17" s="247"/>
      <c r="E17" s="247"/>
      <c r="F17" s="201"/>
      <c r="G17" s="201"/>
      <c r="H17" s="201"/>
      <c r="I17" s="201"/>
      <c r="J17" s="308"/>
      <c r="K17" s="33"/>
      <c r="L17" s="33"/>
    </row>
    <row r="18" spans="1:13" ht="13.5" customHeight="1">
      <c r="A18" s="203" t="s">
        <v>39</v>
      </c>
      <c r="B18" s="137" t="s">
        <v>573</v>
      </c>
      <c r="C18" s="200"/>
      <c r="D18" s="247">
        <f>SUM('ATR-A2.1'!F18:F19)</f>
        <v>41</v>
      </c>
      <c r="E18" s="247">
        <f>SUM('ATR-A2.1'!E18:E19)</f>
        <v>0</v>
      </c>
      <c r="F18" s="201"/>
      <c r="G18" s="201">
        <v>7068.5</v>
      </c>
      <c r="H18" s="201"/>
      <c r="I18" s="201">
        <f>(D18*100000/G18)/2</f>
        <v>290.01909881870267</v>
      </c>
      <c r="J18" s="308">
        <f>(E18*100000/G18)/2</f>
        <v>0</v>
      </c>
      <c r="K18" s="33"/>
      <c r="L18" s="33"/>
      <c r="M18" s="204"/>
    </row>
    <row r="19" spans="1:13" ht="13.5" customHeight="1">
      <c r="A19" s="203" t="s">
        <v>40</v>
      </c>
      <c r="B19" s="137" t="s">
        <v>580</v>
      </c>
      <c r="C19" s="200"/>
      <c r="D19" s="247">
        <f>SUM('ATR-A2.1'!F20)</f>
        <v>2</v>
      </c>
      <c r="E19" s="247">
        <f>SUM('ATR-A2.1'!E20)</f>
        <v>0</v>
      </c>
      <c r="F19" s="201"/>
      <c r="G19" s="201">
        <v>138</v>
      </c>
      <c r="H19" s="201"/>
      <c r="I19" s="201">
        <f t="shared" ref="I19:I38" si="2">(D19*100000/G19)/2</f>
        <v>724.63768115942025</v>
      </c>
      <c r="J19" s="308">
        <f t="shared" ref="J19:J38" si="3">(E19*100000/G19)/2</f>
        <v>0</v>
      </c>
      <c r="K19" s="33"/>
      <c r="L19" s="33"/>
      <c r="M19" s="204"/>
    </row>
    <row r="20" spans="1:13" ht="13.5" customHeight="1">
      <c r="A20" s="203" t="s">
        <v>41</v>
      </c>
      <c r="B20" s="137" t="s">
        <v>589</v>
      </c>
      <c r="C20" s="200"/>
      <c r="D20" s="247">
        <f>SUM('ATR-A2.1'!F21:F38)</f>
        <v>213</v>
      </c>
      <c r="E20" s="247">
        <f>SUM('ATR-A2.1'!E21:E38)</f>
        <v>0</v>
      </c>
      <c r="F20" s="201"/>
      <c r="G20" s="201">
        <v>24536.5</v>
      </c>
      <c r="H20" s="201"/>
      <c r="I20" s="201">
        <f t="shared" si="2"/>
        <v>434.04723575082022</v>
      </c>
      <c r="J20" s="308">
        <f t="shared" si="3"/>
        <v>0</v>
      </c>
      <c r="K20" s="33"/>
      <c r="L20" s="33"/>
    </row>
    <row r="21" spans="1:13" s="34" customFormat="1" ht="13.5" customHeight="1">
      <c r="A21" s="203" t="s">
        <v>622</v>
      </c>
      <c r="B21" s="85" t="s">
        <v>623</v>
      </c>
      <c r="C21" s="205"/>
      <c r="D21" s="249"/>
      <c r="E21" s="249"/>
      <c r="F21" s="195"/>
      <c r="G21" s="201">
        <v>185.5</v>
      </c>
      <c r="H21" s="201"/>
      <c r="I21" s="201">
        <f t="shared" si="2"/>
        <v>0</v>
      </c>
      <c r="J21" s="308">
        <f t="shared" si="3"/>
        <v>0</v>
      </c>
      <c r="K21" s="33"/>
      <c r="L21" s="33"/>
    </row>
    <row r="22" spans="1:13" ht="13.5" customHeight="1">
      <c r="A22" s="203" t="s">
        <v>42</v>
      </c>
      <c r="B22" s="137" t="s">
        <v>3431</v>
      </c>
      <c r="C22" s="200"/>
      <c r="D22" s="247">
        <f>SUM('ATR-A2.1'!F36:F37)</f>
        <v>12</v>
      </c>
      <c r="E22" s="247">
        <v>1</v>
      </c>
      <c r="F22" s="201"/>
      <c r="G22" s="201">
        <v>1017.5</v>
      </c>
      <c r="H22" s="201"/>
      <c r="I22" s="201">
        <f t="shared" si="2"/>
        <v>589.68058968058972</v>
      </c>
      <c r="J22" s="308">
        <f t="shared" si="3"/>
        <v>49.140049140049143</v>
      </c>
      <c r="K22" s="33"/>
      <c r="L22" s="33"/>
    </row>
    <row r="23" spans="1:13" ht="13.5" customHeight="1">
      <c r="A23" s="203" t="s">
        <v>43</v>
      </c>
      <c r="B23" s="137" t="s">
        <v>44</v>
      </c>
      <c r="C23" s="200"/>
      <c r="D23" s="247">
        <f>SUM('ATR-A2.1'!F40:F42)</f>
        <v>94</v>
      </c>
      <c r="E23" s="247">
        <f>SUM('ATR-A2.1'!G40:G42)</f>
        <v>0</v>
      </c>
      <c r="F23" s="201"/>
      <c r="G23" s="201">
        <v>8402.5</v>
      </c>
      <c r="H23" s="201"/>
      <c r="I23" s="201">
        <f t="shared" si="2"/>
        <v>559.35733412674801</v>
      </c>
      <c r="J23" s="308">
        <f t="shared" si="3"/>
        <v>0</v>
      </c>
      <c r="K23" s="33"/>
      <c r="L23" s="33"/>
    </row>
    <row r="24" spans="1:13" ht="13.5" customHeight="1">
      <c r="A24" s="203" t="s">
        <v>3559</v>
      </c>
      <c r="B24" s="85" t="s">
        <v>3432</v>
      </c>
      <c r="C24" s="200"/>
      <c r="D24" s="247">
        <f>SUM('ATR-A2.1'!F43:F45)</f>
        <v>75</v>
      </c>
      <c r="E24" s="247">
        <f>SUM('ATR-A2.1'!G43:G45)</f>
        <v>0</v>
      </c>
      <c r="F24" s="201"/>
      <c r="G24" s="201">
        <v>18851</v>
      </c>
      <c r="H24" s="201"/>
      <c r="I24" s="201">
        <f t="shared" si="2"/>
        <v>198.92843880961223</v>
      </c>
      <c r="J24" s="308">
        <f t="shared" si="3"/>
        <v>0</v>
      </c>
      <c r="K24" s="33"/>
      <c r="L24" s="33"/>
    </row>
    <row r="25" spans="1:13" ht="13.5" customHeight="1">
      <c r="A25" s="203" t="s">
        <v>45</v>
      </c>
      <c r="B25" s="137" t="s">
        <v>639</v>
      </c>
      <c r="C25" s="200"/>
      <c r="D25" s="247">
        <f>SUM('ATR-A2.1'!F46:F48)</f>
        <v>32</v>
      </c>
      <c r="E25" s="247">
        <f>SUM('ATR-A2.1'!G46:G48)</f>
        <v>0</v>
      </c>
      <c r="F25" s="206"/>
      <c r="G25" s="201">
        <v>4641</v>
      </c>
      <c r="H25" s="201"/>
      <c r="I25" s="201">
        <f t="shared" si="2"/>
        <v>344.75328592975654</v>
      </c>
      <c r="J25" s="308">
        <f t="shared" si="3"/>
        <v>0</v>
      </c>
      <c r="K25" s="33"/>
      <c r="L25" s="33"/>
    </row>
    <row r="26" spans="1:13" s="34" customFormat="1" ht="13.5" customHeight="1">
      <c r="A26" s="203" t="s">
        <v>46</v>
      </c>
      <c r="B26" s="137" t="s">
        <v>646</v>
      </c>
      <c r="C26" s="205"/>
      <c r="D26" s="247">
        <f>SUM('ATR-A2.1'!F49:F50)</f>
        <v>16</v>
      </c>
      <c r="E26" s="247">
        <f>SUM('ATR-A2.1'!G49:G50)</f>
        <v>0</v>
      </c>
      <c r="F26" s="195"/>
      <c r="G26" s="201">
        <v>7914.5</v>
      </c>
      <c r="H26" s="201"/>
      <c r="I26" s="201">
        <f t="shared" si="2"/>
        <v>101.0802956598648</v>
      </c>
      <c r="J26" s="308">
        <f t="shared" si="3"/>
        <v>0</v>
      </c>
      <c r="K26" s="33"/>
      <c r="L26" s="33"/>
    </row>
    <row r="27" spans="1:13" ht="13.5" customHeight="1">
      <c r="A27" s="203" t="s">
        <v>47</v>
      </c>
      <c r="B27" s="137" t="s">
        <v>650</v>
      </c>
      <c r="C27" s="200"/>
      <c r="D27" s="247">
        <v>0</v>
      </c>
      <c r="E27" s="247">
        <v>0</v>
      </c>
      <c r="F27" s="201"/>
      <c r="G27" s="201">
        <v>1652</v>
      </c>
      <c r="H27" s="201"/>
      <c r="I27" s="201">
        <f t="shared" si="2"/>
        <v>0</v>
      </c>
      <c r="J27" s="308">
        <f t="shared" si="3"/>
        <v>0</v>
      </c>
      <c r="K27" s="33"/>
      <c r="L27" s="33"/>
    </row>
    <row r="28" spans="1:13" s="34" customFormat="1" ht="13.5" customHeight="1">
      <c r="A28" s="203" t="s">
        <v>48</v>
      </c>
      <c r="B28" s="137" t="s">
        <v>658</v>
      </c>
      <c r="C28" s="192"/>
      <c r="D28" s="247">
        <v>0</v>
      </c>
      <c r="E28" s="247">
        <v>0</v>
      </c>
      <c r="F28" s="195"/>
      <c r="G28" s="201">
        <v>1984</v>
      </c>
      <c r="H28" s="201"/>
      <c r="I28" s="201">
        <f t="shared" si="2"/>
        <v>0</v>
      </c>
      <c r="J28" s="308">
        <f t="shared" si="3"/>
        <v>0</v>
      </c>
      <c r="K28" s="33"/>
      <c r="L28" s="33"/>
    </row>
    <row r="29" spans="1:13" ht="13.5" customHeight="1">
      <c r="A29" s="203" t="s">
        <v>53</v>
      </c>
      <c r="B29" s="137" t="s">
        <v>663</v>
      </c>
      <c r="C29" s="200"/>
      <c r="D29" s="247">
        <v>0</v>
      </c>
      <c r="E29" s="247">
        <v>0</v>
      </c>
      <c r="F29" s="201"/>
      <c r="G29" s="201">
        <v>483</v>
      </c>
      <c r="H29" s="201"/>
      <c r="I29" s="201">
        <f t="shared" si="2"/>
        <v>0</v>
      </c>
      <c r="J29" s="308">
        <f t="shared" si="3"/>
        <v>0</v>
      </c>
      <c r="K29" s="33"/>
      <c r="L29" s="33"/>
    </row>
    <row r="30" spans="1:13" s="34" customFormat="1" ht="13.5" customHeight="1">
      <c r="A30" s="203" t="s">
        <v>49</v>
      </c>
      <c r="B30" s="137" t="s">
        <v>664</v>
      </c>
      <c r="C30" s="199"/>
      <c r="D30" s="247">
        <f>SUM('ATR-A2.1'!F51:F52)</f>
        <v>2</v>
      </c>
      <c r="E30" s="247">
        <f>SUM('ATR-A2.1'!G51:G52)</f>
        <v>0</v>
      </c>
      <c r="F30" s="195"/>
      <c r="G30" s="201">
        <v>4826.5</v>
      </c>
      <c r="H30" s="201"/>
      <c r="I30" s="201">
        <f t="shared" si="2"/>
        <v>20.718947477468145</v>
      </c>
      <c r="J30" s="308">
        <f t="shared" si="3"/>
        <v>0</v>
      </c>
      <c r="K30" s="33"/>
      <c r="L30" s="33"/>
    </row>
    <row r="31" spans="1:13" ht="13.5" customHeight="1">
      <c r="A31" s="203" t="s">
        <v>50</v>
      </c>
      <c r="B31" s="137" t="s">
        <v>3433</v>
      </c>
      <c r="C31" s="200"/>
      <c r="D31" s="247">
        <f>SUM('ATR-A2.1'!F53:F57)</f>
        <v>64</v>
      </c>
      <c r="E31" s="247">
        <f>SUM('ATR-A2.1'!G53:G57)</f>
        <v>0</v>
      </c>
      <c r="F31" s="201"/>
      <c r="G31" s="201">
        <v>6910.5</v>
      </c>
      <c r="H31" s="201"/>
      <c r="I31" s="201">
        <f t="shared" si="2"/>
        <v>463.06345416395339</v>
      </c>
      <c r="J31" s="308">
        <f t="shared" si="3"/>
        <v>0</v>
      </c>
      <c r="K31" s="33"/>
      <c r="L31" s="33"/>
    </row>
    <row r="32" spans="1:13" ht="13.5" customHeight="1">
      <c r="A32" s="203" t="s">
        <v>54</v>
      </c>
      <c r="B32" s="85" t="s">
        <v>3434</v>
      </c>
      <c r="C32" s="200"/>
      <c r="D32" s="247">
        <f>SUM('ATR-A2.1'!F58:F58)</f>
        <v>22</v>
      </c>
      <c r="E32" s="247">
        <f>SUM('ATR-A2.1'!G58:G58)</f>
        <v>0</v>
      </c>
      <c r="F32" s="201"/>
      <c r="G32" s="201">
        <v>6931</v>
      </c>
      <c r="H32" s="201"/>
      <c r="I32" s="201">
        <f t="shared" si="2"/>
        <v>158.70725725003606</v>
      </c>
      <c r="J32" s="308">
        <f t="shared" si="3"/>
        <v>0</v>
      </c>
      <c r="K32" s="33"/>
      <c r="L32" s="33"/>
    </row>
    <row r="33" spans="1:12" ht="13.5" customHeight="1">
      <c r="A33" s="203" t="s">
        <v>55</v>
      </c>
      <c r="B33" s="137" t="s">
        <v>682</v>
      </c>
      <c r="C33" s="197"/>
      <c r="D33" s="247">
        <f>SUM('ATR-A2.1'!F59:F59)</f>
        <v>4</v>
      </c>
      <c r="E33" s="247">
        <f>SUM('ATR-A2.1'!G59:G59)</f>
        <v>0</v>
      </c>
      <c r="F33" s="206"/>
      <c r="G33" s="201">
        <v>9216.5</v>
      </c>
      <c r="H33" s="201"/>
      <c r="I33" s="201">
        <f t="shared" si="2"/>
        <v>21.700211577062877</v>
      </c>
      <c r="J33" s="308">
        <f t="shared" si="3"/>
        <v>0</v>
      </c>
      <c r="K33" s="33"/>
      <c r="L33" s="33"/>
    </row>
    <row r="34" spans="1:12" s="34" customFormat="1" ht="13.5" customHeight="1">
      <c r="A34" s="203" t="s">
        <v>683</v>
      </c>
      <c r="B34" s="137" t="s">
        <v>684</v>
      </c>
      <c r="C34" s="199"/>
      <c r="D34" s="247">
        <f>SUM('ATR-A2.1'!F60:F62)</f>
        <v>95</v>
      </c>
      <c r="E34" s="247">
        <f>SUM('ATR-A2.1'!G60:G62)</f>
        <v>0</v>
      </c>
      <c r="F34" s="195"/>
      <c r="G34" s="201">
        <v>11874.5</v>
      </c>
      <c r="H34" s="201"/>
      <c r="I34" s="201">
        <f t="shared" si="2"/>
        <v>400.01684281443431</v>
      </c>
      <c r="J34" s="308">
        <f t="shared" si="3"/>
        <v>0</v>
      </c>
      <c r="K34" s="33"/>
      <c r="L34" s="33"/>
    </row>
    <row r="35" spans="1:12" ht="13.5" customHeight="1">
      <c r="A35" s="203" t="s">
        <v>691</v>
      </c>
      <c r="B35" s="137" t="s">
        <v>3435</v>
      </c>
      <c r="C35" s="200"/>
      <c r="D35" s="247">
        <f>SUM('ATR-A2.1'!F63:F63)</f>
        <v>18</v>
      </c>
      <c r="E35" s="247">
        <f>SUM('ATR-A2.1'!G63:G63)</f>
        <v>0</v>
      </c>
      <c r="F35" s="201"/>
      <c r="G35" s="201">
        <v>1969.5</v>
      </c>
      <c r="H35" s="201"/>
      <c r="I35" s="201">
        <f t="shared" si="2"/>
        <v>456.96877380045697</v>
      </c>
      <c r="J35" s="308">
        <f t="shared" si="3"/>
        <v>0</v>
      </c>
      <c r="K35" s="33"/>
      <c r="L35" s="33"/>
    </row>
    <row r="36" spans="1:12" s="34" customFormat="1" ht="13.5" customHeight="1">
      <c r="A36" s="203" t="s">
        <v>700</v>
      </c>
      <c r="B36" s="137" t="s">
        <v>701</v>
      </c>
      <c r="C36" s="205"/>
      <c r="D36" s="247">
        <f>SUM('ATR-A2.1'!F64:F64)</f>
        <v>2</v>
      </c>
      <c r="E36" s="247">
        <f>SUM('ATR-A2.1'!G64:G64)</f>
        <v>0</v>
      </c>
      <c r="F36" s="195"/>
      <c r="G36" s="201">
        <v>3100.5</v>
      </c>
      <c r="H36" s="201"/>
      <c r="I36" s="201">
        <f t="shared" si="2"/>
        <v>32.252862441541687</v>
      </c>
      <c r="J36" s="308">
        <f t="shared" si="3"/>
        <v>0</v>
      </c>
      <c r="K36" s="33"/>
      <c r="L36" s="33"/>
    </row>
    <row r="37" spans="1:12" ht="13.5" customHeight="1">
      <c r="A37" s="203" t="s">
        <v>706</v>
      </c>
      <c r="B37" s="85" t="s">
        <v>3436</v>
      </c>
      <c r="C37" s="200"/>
      <c r="D37" s="247">
        <f>'ATR-A2.1'!F65</f>
        <v>2</v>
      </c>
      <c r="E37" s="247">
        <f>'ATR-A2.1'!G65</f>
        <v>0</v>
      </c>
      <c r="F37" s="201"/>
      <c r="G37" s="201">
        <v>2659.5</v>
      </c>
      <c r="H37" s="201"/>
      <c r="I37" s="201">
        <f t="shared" si="2"/>
        <v>37.601052829479222</v>
      </c>
      <c r="J37" s="308">
        <f t="shared" si="3"/>
        <v>0</v>
      </c>
      <c r="K37" s="33"/>
      <c r="L37" s="33"/>
    </row>
    <row r="38" spans="1:12" ht="13.5" customHeight="1">
      <c r="A38" s="203" t="s">
        <v>712</v>
      </c>
      <c r="B38" s="85" t="s">
        <v>713</v>
      </c>
      <c r="C38" s="200"/>
      <c r="D38" s="193">
        <v>0</v>
      </c>
      <c r="E38" s="193">
        <v>0</v>
      </c>
      <c r="F38" s="201"/>
      <c r="G38" s="201">
        <v>6</v>
      </c>
      <c r="H38" s="201"/>
      <c r="I38" s="201">
        <f t="shared" si="2"/>
        <v>0</v>
      </c>
      <c r="J38" s="308">
        <f t="shared" si="3"/>
        <v>0</v>
      </c>
      <c r="K38" s="33"/>
      <c r="L38" s="33"/>
    </row>
    <row r="39" spans="1:12" s="11" customFormat="1" ht="15" customHeight="1">
      <c r="A39" s="174" t="s">
        <v>149</v>
      </c>
      <c r="B39" s="207" t="s">
        <v>714</v>
      </c>
      <c r="C39" s="66"/>
      <c r="D39" s="243"/>
      <c r="E39" s="247"/>
      <c r="F39" s="243"/>
      <c r="G39" s="201"/>
      <c r="H39" s="201"/>
      <c r="I39" s="248" t="s">
        <v>3437</v>
      </c>
      <c r="J39" s="201" t="s">
        <v>3437</v>
      </c>
    </row>
    <row r="40" spans="1:12" s="11" customFormat="1" ht="9" customHeight="1">
      <c r="A40" s="208"/>
      <c r="B40" s="209"/>
      <c r="C40" s="210"/>
      <c r="D40" s="210"/>
      <c r="E40" s="210"/>
      <c r="F40" s="210"/>
      <c r="G40" s="210"/>
      <c r="H40" s="15"/>
    </row>
    <row r="41" spans="1:12" ht="18" customHeight="1">
      <c r="A41" s="351" t="s">
        <v>3438</v>
      </c>
      <c r="B41" s="351"/>
      <c r="C41" s="351"/>
      <c r="D41" s="351"/>
      <c r="E41" s="351"/>
      <c r="F41" s="351"/>
      <c r="G41" s="351"/>
      <c r="H41" s="351"/>
      <c r="I41" s="351"/>
      <c r="J41" s="211"/>
      <c r="K41" s="141"/>
    </row>
    <row r="42" spans="1:12" ht="24.75" customHeight="1">
      <c r="A42" s="352" t="s">
        <v>3439</v>
      </c>
      <c r="B42" s="352"/>
      <c r="C42" s="352"/>
      <c r="D42" s="352"/>
      <c r="E42" s="352"/>
      <c r="F42" s="352"/>
      <c r="G42" s="352"/>
      <c r="H42" s="352"/>
      <c r="I42" s="352"/>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abSelected="1" zoomScaleNormal="100" workbookViewId="0">
      <selection activeCell="O82" sqref="O82"/>
    </sheetView>
  </sheetViews>
  <sheetFormatPr baseColWidth="10" defaultColWidth="11.44140625" defaultRowHeight="24.75" customHeight="1"/>
  <cols>
    <col min="1" max="1" width="3.33203125" style="307" customWidth="1"/>
    <col min="2" max="2" width="56.44140625" style="307"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19" t="s">
        <v>33</v>
      </c>
      <c r="B1" s="320"/>
      <c r="C1" s="321"/>
      <c r="D1" s="1"/>
      <c r="E1" s="322" t="s">
        <v>102</v>
      </c>
      <c r="F1" s="32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7" t="s">
        <v>3598</v>
      </c>
      <c r="B6" s="328"/>
      <c r="C6" s="9"/>
      <c r="D6" s="9"/>
    </row>
    <row r="7" spans="1:7" s="2" customFormat="1" ht="21.75" customHeight="1">
      <c r="A7" s="51"/>
      <c r="B7" s="329"/>
      <c r="C7" s="331"/>
      <c r="D7" s="331"/>
      <c r="E7" s="331"/>
      <c r="F7" s="44"/>
    </row>
    <row r="8" spans="1:7" s="2" customFormat="1" ht="21.75" customHeight="1">
      <c r="A8" s="52"/>
      <c r="B8" s="330"/>
      <c r="C8" s="45" t="s">
        <v>35</v>
      </c>
      <c r="D8" s="45" t="s">
        <v>36</v>
      </c>
      <c r="E8" s="45" t="s">
        <v>37</v>
      </c>
      <c r="F8" s="45" t="s">
        <v>38</v>
      </c>
    </row>
    <row r="9" spans="1:7" s="8" customFormat="1" ht="26.25" customHeight="1">
      <c r="A9" s="53"/>
      <c r="B9" s="54" t="s">
        <v>38</v>
      </c>
      <c r="C9" s="114">
        <f>SUM(C12:C15)</f>
        <v>687</v>
      </c>
      <c r="D9" s="114">
        <f>SUM(D12:D15)</f>
        <v>6</v>
      </c>
      <c r="E9" s="114">
        <f>SUM(E12:E15)</f>
        <v>1</v>
      </c>
      <c r="F9" s="114">
        <f>SUM(C9:E9)</f>
        <v>694</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f>
        <v>41</v>
      </c>
      <c r="D12" s="116">
        <f t="shared" ref="D12:F12" si="0">D18+D19</f>
        <v>0</v>
      </c>
      <c r="E12" s="116">
        <f t="shared" si="0"/>
        <v>0</v>
      </c>
      <c r="F12" s="114">
        <f t="shared" si="0"/>
        <v>41</v>
      </c>
    </row>
    <row r="13" spans="1:7" s="8" customFormat="1" ht="13.5" customHeight="1">
      <c r="A13" s="56"/>
      <c r="B13" s="57" t="s">
        <v>6</v>
      </c>
      <c r="C13" s="116">
        <f>SUM(C20:C39)</f>
        <v>223</v>
      </c>
      <c r="D13" s="116">
        <f t="shared" ref="D13:F13" si="1">SUM(D20:D39)</f>
        <v>3</v>
      </c>
      <c r="E13" s="116">
        <f t="shared" si="1"/>
        <v>1</v>
      </c>
      <c r="F13" s="114">
        <f t="shared" si="1"/>
        <v>227</v>
      </c>
    </row>
    <row r="14" spans="1:7" s="8" customFormat="1" ht="13.5" customHeight="1">
      <c r="A14" s="56"/>
      <c r="B14" s="57" t="s">
        <v>44</v>
      </c>
      <c r="C14" s="116">
        <f>SUM(C40:C42)</f>
        <v>91</v>
      </c>
      <c r="D14" s="116">
        <f t="shared" ref="D14:F14" si="2">SUM(D40:D42)</f>
        <v>3</v>
      </c>
      <c r="E14" s="116">
        <f t="shared" si="2"/>
        <v>0</v>
      </c>
      <c r="F14" s="114">
        <f t="shared" si="2"/>
        <v>94</v>
      </c>
    </row>
    <row r="15" spans="1:7" s="8" customFormat="1" ht="13.5" customHeight="1">
      <c r="A15" s="56"/>
      <c r="B15" s="57" t="s">
        <v>7</v>
      </c>
      <c r="C15" s="116">
        <f>SUM(C43:C90)</f>
        <v>332</v>
      </c>
      <c r="D15" s="116">
        <f t="shared" ref="D15:F15" si="3">SUM(D43:D90)</f>
        <v>0</v>
      </c>
      <c r="E15" s="116">
        <f t="shared" si="3"/>
        <v>0</v>
      </c>
      <c r="F15" s="114">
        <f t="shared" si="3"/>
        <v>332</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3" t="s">
        <v>3260</v>
      </c>
      <c r="C18" s="254">
        <v>40</v>
      </c>
      <c r="D18" s="254">
        <v>0</v>
      </c>
      <c r="E18" s="254">
        <v>0</v>
      </c>
      <c r="F18" s="114">
        <f t="shared" ref="F18:F65" si="4">SUM(C18:E18)</f>
        <v>40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3" t="s">
        <v>3599</v>
      </c>
      <c r="C19" s="254">
        <v>1</v>
      </c>
      <c r="D19" s="254">
        <v>0</v>
      </c>
      <c r="E19" s="254">
        <v>0</v>
      </c>
      <c r="F19" s="114">
        <f t="shared" si="4"/>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3" t="s">
        <v>3506</v>
      </c>
      <c r="C20" s="254">
        <v>2</v>
      </c>
      <c r="D20" s="254">
        <v>0</v>
      </c>
      <c r="E20" s="254">
        <v>0</v>
      </c>
      <c r="F20" s="114">
        <f t="shared" si="4"/>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3" t="s">
        <v>3261</v>
      </c>
      <c r="C21" s="254">
        <v>63</v>
      </c>
      <c r="D21" s="254">
        <v>1</v>
      </c>
      <c r="E21" s="254">
        <v>0</v>
      </c>
      <c r="F21" s="114">
        <f t="shared" si="4"/>
        <v>64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3" t="s">
        <v>3262</v>
      </c>
      <c r="C22" s="254">
        <v>9</v>
      </c>
      <c r="D22" s="254">
        <v>0</v>
      </c>
      <c r="E22" s="254">
        <v>0</v>
      </c>
      <c r="F22" s="114">
        <f t="shared" si="4"/>
        <v>9</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3" t="s">
        <v>3263</v>
      </c>
      <c r="C23" s="254">
        <v>3</v>
      </c>
      <c r="D23" s="254">
        <v>0</v>
      </c>
      <c r="E23" s="254">
        <v>0</v>
      </c>
      <c r="F23" s="114">
        <f t="shared" si="4"/>
        <v>3</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3" t="s">
        <v>3264</v>
      </c>
      <c r="C24" s="254">
        <v>19</v>
      </c>
      <c r="D24" s="254">
        <v>0</v>
      </c>
      <c r="E24" s="254">
        <v>0</v>
      </c>
      <c r="F24" s="114">
        <f t="shared" si="4"/>
        <v>19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3" t="s">
        <v>3265</v>
      </c>
      <c r="C25" s="254">
        <v>13</v>
      </c>
      <c r="D25" s="254">
        <v>0</v>
      </c>
      <c r="E25" s="254">
        <v>0</v>
      </c>
      <c r="F25" s="114">
        <f t="shared" si="4"/>
        <v>13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3" t="s">
        <v>3266</v>
      </c>
      <c r="C26" s="254">
        <v>9</v>
      </c>
      <c r="D26" s="254">
        <v>0</v>
      </c>
      <c r="E26" s="254">
        <v>0</v>
      </c>
      <c r="F26" s="114">
        <f t="shared" si="4"/>
        <v>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3" t="s">
        <v>3507</v>
      </c>
      <c r="C27" s="254">
        <v>3</v>
      </c>
      <c r="D27" s="254">
        <v>0</v>
      </c>
      <c r="E27" s="254">
        <v>0</v>
      </c>
      <c r="F27" s="114">
        <f t="shared" si="4"/>
        <v>3</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3" t="s">
        <v>3508</v>
      </c>
      <c r="C28" s="254">
        <v>1</v>
      </c>
      <c r="D28" s="254">
        <v>0</v>
      </c>
      <c r="E28" s="254">
        <v>0</v>
      </c>
      <c r="F28" s="114">
        <f t="shared" si="4"/>
        <v>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3" t="s">
        <v>3267</v>
      </c>
      <c r="C29" s="254">
        <v>10</v>
      </c>
      <c r="D29" s="254">
        <v>0</v>
      </c>
      <c r="E29" s="254">
        <v>0</v>
      </c>
      <c r="F29" s="114">
        <f t="shared" si="4"/>
        <v>10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3" t="s">
        <v>3268</v>
      </c>
      <c r="C30" s="254">
        <v>13</v>
      </c>
      <c r="D30" s="254">
        <v>0</v>
      </c>
      <c r="E30" s="254">
        <v>0</v>
      </c>
      <c r="F30" s="114">
        <f t="shared" si="4"/>
        <v>13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3" t="s">
        <v>3600</v>
      </c>
      <c r="C31" s="254">
        <v>1</v>
      </c>
      <c r="D31" s="254">
        <v>0</v>
      </c>
      <c r="E31" s="254">
        <v>0</v>
      </c>
      <c r="F31" s="114">
        <f t="shared" si="4"/>
        <v>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3" t="s">
        <v>3269</v>
      </c>
      <c r="C32" s="254">
        <v>27</v>
      </c>
      <c r="D32" s="254">
        <v>0</v>
      </c>
      <c r="E32" s="254">
        <v>0</v>
      </c>
      <c r="F32" s="114">
        <f t="shared" si="4"/>
        <v>27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3" t="s">
        <v>3270</v>
      </c>
      <c r="C33" s="254">
        <v>5</v>
      </c>
      <c r="D33" s="254">
        <v>0</v>
      </c>
      <c r="E33" s="254">
        <v>0</v>
      </c>
      <c r="F33" s="114">
        <f t="shared" si="4"/>
        <v>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3" t="s">
        <v>3271</v>
      </c>
      <c r="C34" s="254">
        <v>9</v>
      </c>
      <c r="D34" s="254">
        <v>0</v>
      </c>
      <c r="E34" s="254">
        <v>0</v>
      </c>
      <c r="F34" s="114">
        <f t="shared" si="4"/>
        <v>9</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3" t="s">
        <v>3272</v>
      </c>
      <c r="C35" s="254">
        <v>8</v>
      </c>
      <c r="D35" s="254">
        <v>1</v>
      </c>
      <c r="E35" s="254">
        <v>0</v>
      </c>
      <c r="F35" s="114">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3" t="s">
        <v>3273</v>
      </c>
      <c r="C36" s="254">
        <v>11</v>
      </c>
      <c r="D36" s="254">
        <v>0</v>
      </c>
      <c r="E36" s="254">
        <v>0</v>
      </c>
      <c r="F36" s="114">
        <f t="shared" si="4"/>
        <v>11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3" t="s">
        <v>3601</v>
      </c>
      <c r="C37" s="254">
        <v>1</v>
      </c>
      <c r="D37" s="254">
        <v>0</v>
      </c>
      <c r="E37" s="254">
        <v>0</v>
      </c>
      <c r="F37" s="114">
        <f t="shared" si="4"/>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3" t="s">
        <v>3274</v>
      </c>
      <c r="C38" s="254">
        <v>6</v>
      </c>
      <c r="D38" s="254">
        <v>0</v>
      </c>
      <c r="E38" s="254">
        <v>0</v>
      </c>
      <c r="F38" s="114">
        <f t="shared" si="4"/>
        <v>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3" t="s">
        <v>3276</v>
      </c>
      <c r="C39" s="254">
        <v>10</v>
      </c>
      <c r="D39" s="254">
        <v>1</v>
      </c>
      <c r="E39" s="254">
        <v>1</v>
      </c>
      <c r="F39" s="114">
        <f t="shared" si="4"/>
        <v>12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3" t="s">
        <v>3277</v>
      </c>
      <c r="C40" s="254">
        <v>38</v>
      </c>
      <c r="D40" s="254">
        <v>2</v>
      </c>
      <c r="E40" s="254">
        <v>0</v>
      </c>
      <c r="F40" s="114">
        <f t="shared" si="4"/>
        <v>40</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3" t="s">
        <v>3278</v>
      </c>
      <c r="C41" s="254">
        <v>5</v>
      </c>
      <c r="D41" s="254">
        <v>1</v>
      </c>
      <c r="E41" s="254">
        <v>0</v>
      </c>
      <c r="F41" s="114">
        <f t="shared" si="4"/>
        <v>6</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3" t="s">
        <v>3279</v>
      </c>
      <c r="C42" s="254">
        <v>48</v>
      </c>
      <c r="D42" s="254">
        <v>0</v>
      </c>
      <c r="E42" s="254">
        <v>0</v>
      </c>
      <c r="F42" s="114">
        <f t="shared" si="4"/>
        <v>48</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3" t="s">
        <v>3280</v>
      </c>
      <c r="C43" s="254">
        <v>17</v>
      </c>
      <c r="D43" s="254">
        <v>0</v>
      </c>
      <c r="E43" s="254">
        <v>0</v>
      </c>
      <c r="F43" s="114">
        <f t="shared" si="4"/>
        <v>17</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3" t="s">
        <v>3281</v>
      </c>
      <c r="C44" s="254">
        <v>20</v>
      </c>
      <c r="D44" s="254">
        <v>0</v>
      </c>
      <c r="E44" s="254">
        <v>0</v>
      </c>
      <c r="F44" s="114">
        <f t="shared" si="4"/>
        <v>20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3" t="s">
        <v>3282</v>
      </c>
      <c r="C45" s="254">
        <v>38</v>
      </c>
      <c r="D45" s="254">
        <v>0</v>
      </c>
      <c r="E45" s="254">
        <v>0</v>
      </c>
      <c r="F45" s="114">
        <f t="shared" si="4"/>
        <v>38</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3" t="s">
        <v>3283</v>
      </c>
      <c r="C46" s="254">
        <v>22</v>
      </c>
      <c r="D46" s="254">
        <v>0</v>
      </c>
      <c r="E46" s="254">
        <v>0</v>
      </c>
      <c r="F46" s="114">
        <f t="shared" si="4"/>
        <v>22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3" t="s">
        <v>3284</v>
      </c>
      <c r="C47" s="254">
        <v>4</v>
      </c>
      <c r="D47" s="254">
        <v>0</v>
      </c>
      <c r="E47" s="254">
        <v>0</v>
      </c>
      <c r="F47" s="114">
        <f t="shared" si="4"/>
        <v>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3" t="s">
        <v>3285</v>
      </c>
      <c r="C48" s="254">
        <v>6</v>
      </c>
      <c r="D48" s="254">
        <v>0</v>
      </c>
      <c r="E48" s="254">
        <v>0</v>
      </c>
      <c r="F48" s="114">
        <f t="shared" si="4"/>
        <v>6</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3" t="s">
        <v>3286</v>
      </c>
      <c r="C49" s="254">
        <v>2</v>
      </c>
      <c r="D49" s="254">
        <v>0</v>
      </c>
      <c r="E49" s="254">
        <v>0</v>
      </c>
      <c r="F49" s="114">
        <f t="shared" si="4"/>
        <v>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3" t="s">
        <v>3287</v>
      </c>
      <c r="C50" s="254">
        <v>14</v>
      </c>
      <c r="D50" s="254">
        <v>0</v>
      </c>
      <c r="E50" s="254">
        <v>0</v>
      </c>
      <c r="F50" s="114">
        <f t="shared" si="4"/>
        <v>14</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3" t="s">
        <v>3602</v>
      </c>
      <c r="C51" s="254">
        <v>1</v>
      </c>
      <c r="D51" s="254">
        <v>0</v>
      </c>
      <c r="E51" s="254">
        <v>0</v>
      </c>
      <c r="F51" s="114">
        <f t="shared" si="4"/>
        <v>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3" t="s">
        <v>3603</v>
      </c>
      <c r="C52" s="254">
        <v>1</v>
      </c>
      <c r="D52" s="254">
        <v>0</v>
      </c>
      <c r="E52" s="254">
        <v>0</v>
      </c>
      <c r="F52" s="114">
        <f t="shared" si="4"/>
        <v>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3" t="s">
        <v>3497</v>
      </c>
      <c r="C53" s="254">
        <v>1</v>
      </c>
      <c r="D53" s="254">
        <v>0</v>
      </c>
      <c r="E53" s="254">
        <v>0</v>
      </c>
      <c r="F53" s="114">
        <f t="shared" si="4"/>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3" t="s">
        <v>3593</v>
      </c>
      <c r="C54" s="254">
        <v>23</v>
      </c>
      <c r="D54" s="254">
        <v>0</v>
      </c>
      <c r="E54" s="254">
        <v>0</v>
      </c>
      <c r="F54" s="114">
        <f t="shared" si="4"/>
        <v>23</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3" t="s">
        <v>3288</v>
      </c>
      <c r="C55" s="254">
        <v>3</v>
      </c>
      <c r="D55" s="254">
        <v>0</v>
      </c>
      <c r="E55" s="254">
        <v>0</v>
      </c>
      <c r="F55" s="114">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3" t="s">
        <v>3289</v>
      </c>
      <c r="C56" s="254">
        <v>34</v>
      </c>
      <c r="D56" s="254">
        <v>0</v>
      </c>
      <c r="E56" s="254">
        <v>0</v>
      </c>
      <c r="F56" s="114">
        <f t="shared" si="4"/>
        <v>34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3" t="s">
        <v>3494</v>
      </c>
      <c r="C57" s="254">
        <v>3</v>
      </c>
      <c r="D57" s="254">
        <v>0</v>
      </c>
      <c r="E57" s="254">
        <v>0</v>
      </c>
      <c r="F57" s="114">
        <f t="shared" si="4"/>
        <v>3</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3" t="s">
        <v>3290</v>
      </c>
      <c r="C58" s="254">
        <v>22</v>
      </c>
      <c r="D58" s="254">
        <v>0</v>
      </c>
      <c r="E58" s="254">
        <v>0</v>
      </c>
      <c r="F58" s="114">
        <f t="shared" si="4"/>
        <v>22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3" t="s">
        <v>3291</v>
      </c>
      <c r="C59" s="254">
        <v>4</v>
      </c>
      <c r="D59" s="254">
        <v>0</v>
      </c>
      <c r="E59" s="254">
        <v>0</v>
      </c>
      <c r="F59" s="114">
        <f t="shared" si="4"/>
        <v>4</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3" t="s">
        <v>3292</v>
      </c>
      <c r="C60" s="254">
        <v>59</v>
      </c>
      <c r="D60" s="254">
        <v>0</v>
      </c>
      <c r="E60" s="254">
        <v>0</v>
      </c>
      <c r="F60" s="114">
        <f t="shared" si="4"/>
        <v>59</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3" t="s">
        <v>3293</v>
      </c>
      <c r="C61" s="254">
        <v>16</v>
      </c>
      <c r="D61" s="254">
        <v>0</v>
      </c>
      <c r="E61" s="254">
        <v>0</v>
      </c>
      <c r="F61" s="114">
        <f t="shared" si="4"/>
        <v>16</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3" t="s">
        <v>3294</v>
      </c>
      <c r="C62" s="254">
        <v>20</v>
      </c>
      <c r="D62" s="254">
        <v>0</v>
      </c>
      <c r="E62" s="254">
        <v>0</v>
      </c>
      <c r="F62" s="114">
        <f t="shared" si="4"/>
        <v>20</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3" t="s">
        <v>3295</v>
      </c>
      <c r="C63" s="254">
        <v>18</v>
      </c>
      <c r="D63" s="254">
        <v>0</v>
      </c>
      <c r="E63" s="254">
        <v>0</v>
      </c>
      <c r="F63" s="114">
        <f t="shared" si="4"/>
        <v>18</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3" t="s">
        <v>3296</v>
      </c>
      <c r="C64" s="254">
        <v>2</v>
      </c>
      <c r="D64" s="254">
        <v>0</v>
      </c>
      <c r="E64" s="254">
        <v>0</v>
      </c>
      <c r="F64" s="114">
        <f t="shared" si="4"/>
        <v>2</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3" t="s">
        <v>3498</v>
      </c>
      <c r="C65" s="254">
        <v>2</v>
      </c>
      <c r="D65" s="254">
        <v>0</v>
      </c>
      <c r="E65" s="254">
        <v>0</v>
      </c>
      <c r="F65" s="114">
        <f t="shared" si="4"/>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ht="24.75" customHeight="1">
      <c r="B66" s="239"/>
    </row>
    <row r="67" spans="1:68" ht="24.75" customHeight="1">
      <c r="B67" s="242"/>
    </row>
    <row r="68" spans="1:68" ht="24.75" customHeight="1">
      <c r="B68" s="242"/>
    </row>
    <row r="69" spans="1:68" ht="24.75" customHeight="1">
      <c r="B69" s="242"/>
    </row>
    <row r="70" spans="1:68" ht="24.75" customHeight="1">
      <c r="B70" s="242"/>
    </row>
    <row r="71" spans="1:68" ht="24.75" customHeight="1">
      <c r="B71" s="242"/>
    </row>
    <row r="72" spans="1:68" ht="24.75" customHeight="1">
      <c r="B72" s="242"/>
    </row>
    <row r="73" spans="1:68" ht="24.75" customHeight="1">
      <c r="B73" s="242"/>
    </row>
    <row r="74" spans="1:68" ht="24.75" customHeight="1">
      <c r="B74" s="242"/>
    </row>
    <row r="75" spans="1:68" ht="24.75" customHeight="1">
      <c r="B75" s="242"/>
    </row>
    <row r="76" spans="1:68" ht="24.75" customHeight="1">
      <c r="B76" s="242"/>
    </row>
    <row r="77" spans="1:68" ht="24.75" customHeight="1">
      <c r="B77" s="242"/>
    </row>
    <row r="78" spans="1:68" ht="24.75" customHeight="1">
      <c r="B78" s="242"/>
    </row>
    <row r="79" spans="1:68" ht="24.75" customHeight="1">
      <c r="B79" s="242"/>
    </row>
    <row r="80" spans="1:68" ht="24.75" customHeight="1">
      <c r="B80" s="242"/>
    </row>
    <row r="81" spans="2:10" ht="24.75" customHeight="1">
      <c r="B81" s="242"/>
    </row>
    <row r="82" spans="2:10" ht="24.75" customHeight="1">
      <c r="B82" s="242"/>
    </row>
    <row r="83" spans="2:10" ht="24.75" customHeight="1">
      <c r="B83" s="242"/>
    </row>
    <row r="84" spans="2:10" ht="24.75" customHeight="1">
      <c r="B84" s="242"/>
    </row>
    <row r="85" spans="2:10" ht="24.75" customHeight="1">
      <c r="B85" s="242"/>
      <c r="J85" s="240">
        <v>1</v>
      </c>
    </row>
    <row r="86" spans="2:10" ht="24.75" customHeight="1">
      <c r="B86" s="242"/>
    </row>
    <row r="87" spans="2:10" ht="24.75" customHeight="1">
      <c r="B87" s="242"/>
    </row>
    <row r="88" spans="2:10" ht="24.75" customHeight="1">
      <c r="B88" s="242"/>
    </row>
    <row r="89" spans="2:10" ht="24.75" customHeight="1">
      <c r="B89" s="242"/>
    </row>
    <row r="90" spans="2:10" ht="24.75" customHeight="1">
      <c r="B90" s="242"/>
    </row>
    <row r="91" spans="2:10" ht="24.75" customHeight="1">
      <c r="B91" s="242"/>
    </row>
    <row r="92" spans="2:10" ht="24.75" customHeight="1">
      <c r="B92" s="242"/>
    </row>
    <row r="93" spans="2:10" ht="24.75" customHeight="1">
      <c r="B93" s="242"/>
    </row>
    <row r="94" spans="2:10" ht="24.75" customHeight="1">
      <c r="B94" s="242"/>
    </row>
    <row r="95" spans="2:10" ht="24.75" customHeight="1">
      <c r="B95" s="242"/>
    </row>
    <row r="96" spans="2:10"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J21" sqref="J21"/>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9" t="s">
        <v>33</v>
      </c>
      <c r="B1" s="332"/>
      <c r="C1" s="332"/>
      <c r="D1" s="332"/>
      <c r="E1" s="37"/>
      <c r="F1" s="37"/>
      <c r="G1" s="1"/>
      <c r="I1" s="1"/>
      <c r="J1" s="182"/>
    </row>
    <row r="2" spans="1:133" ht="5.25" customHeight="1">
      <c r="B2" s="3"/>
      <c r="D2" s="1"/>
      <c r="E2" s="1"/>
      <c r="F2" s="1"/>
      <c r="G2" s="1"/>
      <c r="I2" s="1"/>
      <c r="J2" s="1"/>
    </row>
    <row r="3" spans="1:133" s="67" customFormat="1" ht="15" customHeight="1">
      <c r="A3" s="42" t="s">
        <v>3556</v>
      </c>
      <c r="B3" s="42"/>
      <c r="C3" s="42"/>
      <c r="D3" s="42"/>
      <c r="E3" s="42"/>
      <c r="F3" s="42"/>
      <c r="G3" s="42"/>
      <c r="H3" s="42"/>
      <c r="I3" s="42"/>
      <c r="J3" s="42"/>
    </row>
    <row r="4" spans="1:133" s="67" customFormat="1" ht="15" customHeight="1">
      <c r="A4" s="43" t="s">
        <v>3555</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3" t="s">
        <v>3598</v>
      </c>
      <c r="B6" s="353"/>
      <c r="C6" s="353"/>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4"/>
      <c r="C7" s="46"/>
      <c r="D7" s="354" t="s">
        <v>3427</v>
      </c>
      <c r="E7" s="354"/>
      <c r="F7" s="46"/>
      <c r="G7" s="355" t="s">
        <v>3428</v>
      </c>
      <c r="H7" s="46"/>
      <c r="I7" s="357" t="s">
        <v>3429</v>
      </c>
      <c r="J7" s="357"/>
    </row>
    <row r="8" spans="1:133" s="67" customFormat="1" ht="21.9" customHeight="1">
      <c r="B8" s="334"/>
      <c r="C8" s="46"/>
      <c r="D8" s="189" t="s">
        <v>3423</v>
      </c>
      <c r="E8" s="189" t="s">
        <v>37</v>
      </c>
      <c r="F8" s="46"/>
      <c r="G8" s="356"/>
      <c r="H8" s="46"/>
      <c r="I8" s="189" t="s">
        <v>3423</v>
      </c>
      <c r="J8" s="189" t="s">
        <v>37</v>
      </c>
    </row>
    <row r="9" spans="1:133" s="34" customFormat="1" ht="26.25" customHeight="1">
      <c r="A9" s="190"/>
      <c r="B9" s="191" t="s">
        <v>38</v>
      </c>
      <c r="C9" s="192"/>
      <c r="D9" s="193">
        <f>'ATR-A2.2'!F9</f>
        <v>656</v>
      </c>
      <c r="E9" s="193">
        <f>'ATR-A2.2'!E9</f>
        <v>1</v>
      </c>
      <c r="F9" s="194"/>
      <c r="G9" s="194">
        <f>SUM(G12:G15)</f>
        <v>100740.5</v>
      </c>
      <c r="H9" s="195"/>
      <c r="I9" s="196">
        <f>(D9*100000/G9)/2</f>
        <v>325.58901335609812</v>
      </c>
      <c r="J9" s="309">
        <f>(E9*100000/G9)/2</f>
        <v>0.49632471548185686</v>
      </c>
      <c r="K9" s="33"/>
      <c r="L9" s="33"/>
      <c r="M9" s="33"/>
    </row>
    <row r="10" spans="1:133" ht="9" customHeight="1">
      <c r="A10" s="67"/>
      <c r="B10" s="191"/>
      <c r="C10" s="197"/>
      <c r="D10" s="193"/>
      <c r="E10" s="193"/>
      <c r="F10" s="194"/>
      <c r="G10" s="194"/>
      <c r="H10" s="198"/>
      <c r="I10" s="196"/>
      <c r="J10" s="309"/>
      <c r="K10" s="33"/>
      <c r="L10" s="6"/>
    </row>
    <row r="11" spans="1:133" s="34" customFormat="1" ht="13.5" customHeight="1">
      <c r="A11" s="190"/>
      <c r="B11" s="55" t="s">
        <v>9</v>
      </c>
      <c r="C11" s="199"/>
      <c r="D11" s="193"/>
      <c r="E11" s="193"/>
      <c r="F11" s="194"/>
      <c r="G11" s="198"/>
      <c r="H11" s="195"/>
      <c r="I11" s="196"/>
      <c r="J11" s="309"/>
      <c r="K11" s="33"/>
      <c r="L11" s="33"/>
    </row>
    <row r="12" spans="1:133" ht="13.5" customHeight="1">
      <c r="A12" s="67"/>
      <c r="B12" s="57" t="s">
        <v>5</v>
      </c>
      <c r="C12" s="200"/>
      <c r="D12" s="247">
        <f>'ATR-A2.2'!F12</f>
        <v>35</v>
      </c>
      <c r="E12" s="247">
        <f>'ATR-A2.2'!E12</f>
        <v>0</v>
      </c>
      <c r="F12" s="198"/>
      <c r="G12" s="198">
        <f>G18</f>
        <v>4252.5</v>
      </c>
      <c r="H12" s="201"/>
      <c r="I12" s="196">
        <f>(D12*100000/G12)/2</f>
        <v>411.52263374485597</v>
      </c>
      <c r="J12" s="309">
        <f>(E12*100000/G12)/2</f>
        <v>0</v>
      </c>
      <c r="K12" s="33"/>
      <c r="L12" s="33"/>
    </row>
    <row r="13" spans="1:133" ht="13.5" customHeight="1">
      <c r="A13" s="67"/>
      <c r="B13" s="57" t="s">
        <v>6</v>
      </c>
      <c r="C13" s="200"/>
      <c r="D13" s="247">
        <f>'ATR-A2.2'!F13</f>
        <v>256</v>
      </c>
      <c r="E13" s="247">
        <f>'ATR-A2.2'!E13</f>
        <v>1</v>
      </c>
      <c r="F13" s="198"/>
      <c r="G13" s="198">
        <f>SUM(G19:G22)</f>
        <v>23801.5</v>
      </c>
      <c r="H13" s="201"/>
      <c r="I13" s="196">
        <f t="shared" ref="I13:I15" si="0">(D13*100000/G13)/2</f>
        <v>537.78123227527681</v>
      </c>
      <c r="J13" s="309">
        <f t="shared" ref="J13:J15" si="1">(E13*100000/G13)/2</f>
        <v>2.1007079385753</v>
      </c>
      <c r="K13" s="33"/>
      <c r="L13" s="33"/>
    </row>
    <row r="14" spans="1:133" ht="13.5" customHeight="1">
      <c r="A14" s="67"/>
      <c r="B14" s="57" t="s">
        <v>44</v>
      </c>
      <c r="C14" s="200"/>
      <c r="D14" s="247">
        <f>'ATR-A2.2'!F14</f>
        <v>63</v>
      </c>
      <c r="E14" s="247">
        <f>'ATR-A2.2'!E14</f>
        <v>0</v>
      </c>
      <c r="F14" s="198"/>
      <c r="G14" s="198">
        <f>G23</f>
        <v>5352.5</v>
      </c>
      <c r="H14" s="201"/>
      <c r="I14" s="196">
        <f t="shared" si="0"/>
        <v>588.51004203643163</v>
      </c>
      <c r="J14" s="309">
        <f t="shared" si="1"/>
        <v>0</v>
      </c>
      <c r="K14" s="33"/>
      <c r="L14" s="33"/>
    </row>
    <row r="15" spans="1:133" ht="13.5" customHeight="1">
      <c r="A15" s="67"/>
      <c r="B15" s="57" t="s">
        <v>7</v>
      </c>
      <c r="C15" s="200"/>
      <c r="D15" s="247">
        <f>'ATR-A2.2'!F15</f>
        <v>262</v>
      </c>
      <c r="E15" s="247">
        <f>'ATR-A2.2'!E15</f>
        <v>0</v>
      </c>
      <c r="F15" s="198"/>
      <c r="G15" s="198">
        <f>SUM(G24:G38)</f>
        <v>67334</v>
      </c>
      <c r="H15" s="201"/>
      <c r="I15" s="196">
        <f t="shared" si="0"/>
        <v>194.55252918287937</v>
      </c>
      <c r="J15" s="309">
        <f t="shared" si="1"/>
        <v>0</v>
      </c>
      <c r="K15" s="33"/>
      <c r="L15" s="33"/>
      <c r="N15" s="6"/>
    </row>
    <row r="16" spans="1:133" ht="9" customHeight="1">
      <c r="A16" s="67"/>
      <c r="B16" s="202"/>
      <c r="C16" s="200"/>
      <c r="D16" s="247"/>
      <c r="E16" s="247"/>
      <c r="F16" s="198"/>
      <c r="G16" s="198"/>
      <c r="H16" s="201"/>
      <c r="I16" s="248"/>
      <c r="J16" s="310"/>
      <c r="K16" s="33"/>
      <c r="L16" s="33"/>
    </row>
    <row r="17" spans="1:13" ht="13.5" customHeight="1">
      <c r="A17" s="67"/>
      <c r="B17" s="55" t="s">
        <v>3430</v>
      </c>
      <c r="C17" s="200"/>
      <c r="D17" s="247"/>
      <c r="E17" s="247"/>
      <c r="F17" s="198"/>
      <c r="G17" s="198"/>
      <c r="H17" s="201"/>
      <c r="I17" s="248"/>
      <c r="J17" s="310"/>
      <c r="K17" s="33"/>
      <c r="L17" s="33"/>
    </row>
    <row r="18" spans="1:13" ht="13.5" customHeight="1">
      <c r="A18" s="203" t="s">
        <v>39</v>
      </c>
      <c r="B18" s="137" t="s">
        <v>573</v>
      </c>
      <c r="C18" s="200"/>
      <c r="D18" s="247">
        <v>35</v>
      </c>
      <c r="E18" s="247">
        <f>'ATR-A2.2'!E18</f>
        <v>0</v>
      </c>
      <c r="F18" s="198"/>
      <c r="G18" s="198">
        <v>4252.5</v>
      </c>
      <c r="H18" s="201"/>
      <c r="I18" s="196">
        <f>(D18*100000/G18)/2</f>
        <v>411.52263374485597</v>
      </c>
      <c r="J18" s="309">
        <f>(E18*100000/G18)/2</f>
        <v>0</v>
      </c>
      <c r="K18" s="33"/>
      <c r="L18" s="33"/>
      <c r="M18" s="204"/>
    </row>
    <row r="19" spans="1:13" ht="13.5" customHeight="1">
      <c r="A19" s="203" t="s">
        <v>40</v>
      </c>
      <c r="B19" s="137" t="s">
        <v>580</v>
      </c>
      <c r="C19" s="200"/>
      <c r="D19" s="247">
        <v>2</v>
      </c>
      <c r="E19" s="247">
        <f>'ATR-A2.2'!E19</f>
        <v>0</v>
      </c>
      <c r="F19" s="198"/>
      <c r="G19" s="198">
        <v>125</v>
      </c>
      <c r="H19" s="201"/>
      <c r="I19" s="196">
        <f t="shared" ref="I19:I38" si="2">(D19*100000/G19)/2</f>
        <v>800</v>
      </c>
      <c r="J19" s="309">
        <f t="shared" ref="J19:J38" si="3">(E19*100000/G19)/2</f>
        <v>0</v>
      </c>
      <c r="K19" s="33"/>
      <c r="L19" s="33"/>
      <c r="M19" s="204"/>
    </row>
    <row r="20" spans="1:13" ht="13.5" customHeight="1">
      <c r="A20" s="203" t="s">
        <v>41</v>
      </c>
      <c r="B20" s="137" t="s">
        <v>589</v>
      </c>
      <c r="C20" s="200"/>
      <c r="D20" s="247">
        <v>208</v>
      </c>
      <c r="E20" s="247">
        <f>SUM('ATR-A2.2'!E20:E35)</f>
        <v>0</v>
      </c>
      <c r="F20" s="198"/>
      <c r="G20" s="198">
        <v>22504</v>
      </c>
      <c r="H20" s="201"/>
      <c r="I20" s="196">
        <f t="shared" si="2"/>
        <v>462.14006398862426</v>
      </c>
      <c r="J20" s="309">
        <f t="shared" si="3"/>
        <v>0</v>
      </c>
      <c r="K20" s="33"/>
      <c r="L20" s="33"/>
    </row>
    <row r="21" spans="1:13" s="34" customFormat="1" ht="13.5" customHeight="1">
      <c r="A21" s="203" t="s">
        <v>622</v>
      </c>
      <c r="B21" s="85" t="s">
        <v>623</v>
      </c>
      <c r="C21" s="205"/>
      <c r="D21" s="247">
        <v>0</v>
      </c>
      <c r="E21" s="247">
        <v>0</v>
      </c>
      <c r="F21" s="194"/>
      <c r="G21" s="198">
        <v>177.5</v>
      </c>
      <c r="H21" s="195"/>
      <c r="I21" s="196">
        <f t="shared" si="2"/>
        <v>0</v>
      </c>
      <c r="J21" s="309">
        <f t="shared" si="3"/>
        <v>0</v>
      </c>
      <c r="K21" s="33"/>
      <c r="L21" s="33"/>
    </row>
    <row r="22" spans="1:13" ht="13.5" customHeight="1">
      <c r="A22" s="203" t="s">
        <v>42</v>
      </c>
      <c r="B22" s="137" t="s">
        <v>3431</v>
      </c>
      <c r="C22" s="200"/>
      <c r="D22" s="247">
        <v>12</v>
      </c>
      <c r="E22" s="247">
        <f>SUM('ATR-A2.2'!E36:E36)</f>
        <v>0</v>
      </c>
      <c r="F22" s="198"/>
      <c r="G22" s="198">
        <v>995</v>
      </c>
      <c r="H22" s="201"/>
      <c r="I22" s="196">
        <f t="shared" si="2"/>
        <v>603.0150753768844</v>
      </c>
      <c r="J22" s="309">
        <f t="shared" si="3"/>
        <v>0</v>
      </c>
      <c r="K22" s="33"/>
      <c r="L22" s="33"/>
    </row>
    <row r="23" spans="1:13" ht="13.5" customHeight="1">
      <c r="A23" s="203" t="s">
        <v>43</v>
      </c>
      <c r="B23" s="137" t="s">
        <v>44</v>
      </c>
      <c r="C23" s="200"/>
      <c r="D23" s="247">
        <v>83</v>
      </c>
      <c r="E23" s="247">
        <f>SUM('ATR-A2.2'!E37:E39)</f>
        <v>1</v>
      </c>
      <c r="F23" s="198"/>
      <c r="G23" s="198">
        <v>5352.5</v>
      </c>
      <c r="H23" s="201"/>
      <c r="I23" s="196">
        <f t="shared" si="2"/>
        <v>775.33862680990194</v>
      </c>
      <c r="J23" s="309">
        <f t="shared" si="3"/>
        <v>9.3414292386735163</v>
      </c>
      <c r="K23" s="33"/>
      <c r="L23" s="33"/>
    </row>
    <row r="24" spans="1:13" ht="13.5" customHeight="1">
      <c r="A24" s="203" t="s">
        <v>3559</v>
      </c>
      <c r="B24" s="85" t="s">
        <v>3432</v>
      </c>
      <c r="C24" s="200"/>
      <c r="D24" s="247">
        <v>70</v>
      </c>
      <c r="E24" s="247">
        <f>SUM('ATR-A2.2'!E40:E42)</f>
        <v>0</v>
      </c>
      <c r="F24" s="198"/>
      <c r="G24" s="198">
        <v>13365</v>
      </c>
      <c r="H24" s="201"/>
      <c r="I24" s="196">
        <f t="shared" si="2"/>
        <v>261.87803965581742</v>
      </c>
      <c r="J24" s="309">
        <f t="shared" si="3"/>
        <v>0</v>
      </c>
      <c r="K24" s="33"/>
      <c r="L24" s="33"/>
    </row>
    <row r="25" spans="1:13" ht="13.5" customHeight="1">
      <c r="A25" s="203" t="s">
        <v>45</v>
      </c>
      <c r="B25" s="137" t="s">
        <v>639</v>
      </c>
      <c r="C25" s="200"/>
      <c r="D25" s="247">
        <v>32</v>
      </c>
      <c r="E25" s="247">
        <f>SUM('ATR-A2.2'!E43:E45)</f>
        <v>0</v>
      </c>
      <c r="F25" s="206"/>
      <c r="G25" s="198">
        <v>3605.5</v>
      </c>
      <c r="H25" s="206"/>
      <c r="I25" s="196">
        <f t="shared" si="2"/>
        <v>443.7664678962696</v>
      </c>
      <c r="J25" s="309">
        <f t="shared" si="3"/>
        <v>0</v>
      </c>
      <c r="K25" s="33"/>
      <c r="L25" s="33"/>
    </row>
    <row r="26" spans="1:13" s="34" customFormat="1" ht="13.5" customHeight="1">
      <c r="A26" s="203" t="s">
        <v>46</v>
      </c>
      <c r="B26" s="137" t="s">
        <v>646</v>
      </c>
      <c r="C26" s="205"/>
      <c r="D26" s="247">
        <v>11</v>
      </c>
      <c r="E26" s="247">
        <f>SUM('ATR-A2.2'!E46:E47)</f>
        <v>0</v>
      </c>
      <c r="F26" s="194"/>
      <c r="G26" s="198">
        <v>5438</v>
      </c>
      <c r="H26" s="195"/>
      <c r="I26" s="196">
        <f t="shared" si="2"/>
        <v>101.14012504597278</v>
      </c>
      <c r="J26" s="309">
        <f t="shared" si="3"/>
        <v>0</v>
      </c>
      <c r="K26" s="33"/>
      <c r="L26" s="33"/>
    </row>
    <row r="27" spans="1:13" ht="13.5" customHeight="1">
      <c r="A27" s="203" t="s">
        <v>47</v>
      </c>
      <c r="B27" s="137" t="s">
        <v>650</v>
      </c>
      <c r="C27" s="200"/>
      <c r="D27" s="247">
        <v>0</v>
      </c>
      <c r="E27" s="247">
        <f>SUM('ATR-A2.2'!E56:E58)</f>
        <v>0</v>
      </c>
      <c r="F27" s="198"/>
      <c r="G27" s="198">
        <v>1359.5</v>
      </c>
      <c r="H27" s="201"/>
      <c r="I27" s="196">
        <f t="shared" si="2"/>
        <v>0</v>
      </c>
      <c r="J27" s="309">
        <f t="shared" si="3"/>
        <v>0</v>
      </c>
      <c r="K27" s="33"/>
      <c r="L27" s="33"/>
    </row>
    <row r="28" spans="1:13" s="34" customFormat="1" ht="13.5" customHeight="1">
      <c r="A28" s="203" t="s">
        <v>48</v>
      </c>
      <c r="B28" s="137" t="s">
        <v>658</v>
      </c>
      <c r="C28" s="192"/>
      <c r="D28" s="247">
        <v>0</v>
      </c>
      <c r="E28" s="247">
        <f>SUM('ATR-A2.2'!E59)</f>
        <v>0</v>
      </c>
      <c r="F28" s="194"/>
      <c r="G28" s="198">
        <v>1555</v>
      </c>
      <c r="H28" s="195"/>
      <c r="I28" s="196">
        <f t="shared" si="2"/>
        <v>0</v>
      </c>
      <c r="J28" s="309">
        <f t="shared" si="3"/>
        <v>0</v>
      </c>
      <c r="K28" s="33"/>
      <c r="L28" s="33"/>
    </row>
    <row r="29" spans="1:13" ht="13.5" customHeight="1">
      <c r="A29" s="203" t="s">
        <v>53</v>
      </c>
      <c r="B29" s="137" t="s">
        <v>663</v>
      </c>
      <c r="C29" s="200"/>
      <c r="D29" s="247">
        <v>0</v>
      </c>
      <c r="E29" s="247">
        <f>'ATR-A2.2'!E60</f>
        <v>0</v>
      </c>
      <c r="F29" s="198"/>
      <c r="G29" s="198">
        <v>302</v>
      </c>
      <c r="H29" s="201"/>
      <c r="I29" s="196">
        <f t="shared" si="2"/>
        <v>0</v>
      </c>
      <c r="J29" s="309">
        <f t="shared" si="3"/>
        <v>0</v>
      </c>
      <c r="K29" s="33"/>
      <c r="L29" s="33"/>
    </row>
    <row r="30" spans="1:13" s="34" customFormat="1" ht="13.5" customHeight="1">
      <c r="A30" s="203" t="s">
        <v>49</v>
      </c>
      <c r="B30" s="137" t="s">
        <v>664</v>
      </c>
      <c r="C30" s="199"/>
      <c r="D30" s="247">
        <v>2</v>
      </c>
      <c r="E30" s="247">
        <f>SUM('ATR-A2.2'!E48:E48)</f>
        <v>0</v>
      </c>
      <c r="F30" s="194"/>
      <c r="G30" s="198">
        <v>2917.5</v>
      </c>
      <c r="H30" s="195"/>
      <c r="I30" s="196">
        <f t="shared" si="2"/>
        <v>34.27592116538132</v>
      </c>
      <c r="J30" s="309">
        <f t="shared" si="3"/>
        <v>0</v>
      </c>
      <c r="K30" s="33"/>
      <c r="L30" s="33"/>
    </row>
    <row r="31" spans="1:13" ht="13.5" customHeight="1">
      <c r="A31" s="203" t="s">
        <v>50</v>
      </c>
      <c r="B31" s="137" t="s">
        <v>3433</v>
      </c>
      <c r="C31" s="200"/>
      <c r="D31" s="247">
        <v>62</v>
      </c>
      <c r="E31" s="247">
        <f>SUM('ATR-A2.2'!E53:E53)</f>
        <v>0</v>
      </c>
      <c r="F31" s="198"/>
      <c r="G31" s="198">
        <v>6187</v>
      </c>
      <c r="H31" s="201"/>
      <c r="I31" s="196">
        <f t="shared" si="2"/>
        <v>501.05058994666234</v>
      </c>
      <c r="J31" s="309">
        <f t="shared" si="3"/>
        <v>0</v>
      </c>
      <c r="K31" s="33"/>
      <c r="L31" s="33"/>
    </row>
    <row r="32" spans="1:13" ht="13.5" customHeight="1">
      <c r="A32" s="203" t="s">
        <v>54</v>
      </c>
      <c r="B32" s="85" t="s">
        <v>3434</v>
      </c>
      <c r="C32" s="200"/>
      <c r="D32" s="247">
        <v>22</v>
      </c>
      <c r="E32" s="247">
        <f>SUM('ATR-A2.2'!E54:E54)</f>
        <v>0</v>
      </c>
      <c r="F32" s="198"/>
      <c r="G32" s="198">
        <v>6924</v>
      </c>
      <c r="H32" s="201"/>
      <c r="I32" s="196">
        <f t="shared" si="2"/>
        <v>158.86770652801849</v>
      </c>
      <c r="J32" s="309">
        <f t="shared" si="3"/>
        <v>0</v>
      </c>
      <c r="K32" s="33"/>
      <c r="L32" s="33"/>
    </row>
    <row r="33" spans="1:12" ht="13.5" customHeight="1">
      <c r="A33" s="203" t="s">
        <v>55</v>
      </c>
      <c r="B33" s="137" t="s">
        <v>682</v>
      </c>
      <c r="C33" s="197"/>
      <c r="D33" s="247">
        <v>3</v>
      </c>
      <c r="E33" s="247">
        <f>SUM('ATR-A2.2'!E55:E55)</f>
        <v>0</v>
      </c>
      <c r="F33" s="206"/>
      <c r="G33" s="198">
        <v>8536.5</v>
      </c>
      <c r="H33" s="206"/>
      <c r="I33" s="196">
        <f t="shared" si="2"/>
        <v>17.571604287471445</v>
      </c>
      <c r="J33" s="309">
        <f t="shared" si="3"/>
        <v>0</v>
      </c>
      <c r="K33" s="33"/>
      <c r="L33" s="33"/>
    </row>
    <row r="34" spans="1:12" s="34" customFormat="1" ht="13.5" customHeight="1">
      <c r="A34" s="203" t="s">
        <v>683</v>
      </c>
      <c r="B34" s="137" t="s">
        <v>684</v>
      </c>
      <c r="C34" s="199"/>
      <c r="D34" s="247">
        <v>94</v>
      </c>
      <c r="E34" s="247">
        <f>SUM('ATR-A2.2'!E56:E57)</f>
        <v>0</v>
      </c>
      <c r="F34" s="194"/>
      <c r="G34" s="198">
        <v>11237</v>
      </c>
      <c r="H34" s="195"/>
      <c r="I34" s="196">
        <f t="shared" si="2"/>
        <v>418.26110171754027</v>
      </c>
      <c r="J34" s="309">
        <f t="shared" si="3"/>
        <v>0</v>
      </c>
      <c r="K34" s="33"/>
      <c r="L34" s="33"/>
    </row>
    <row r="35" spans="1:12" ht="13.5" customHeight="1">
      <c r="A35" s="203" t="s">
        <v>691</v>
      </c>
      <c r="B35" s="137" t="s">
        <v>3435</v>
      </c>
      <c r="C35" s="200"/>
      <c r="D35" s="247">
        <v>17</v>
      </c>
      <c r="E35" s="247">
        <f>SUM('ATR-A2.2'!E58:E60)</f>
        <v>0</v>
      </c>
      <c r="F35" s="198"/>
      <c r="G35" s="198">
        <v>1515</v>
      </c>
      <c r="H35" s="201"/>
      <c r="I35" s="196">
        <f t="shared" si="2"/>
        <v>561.05610561056108</v>
      </c>
      <c r="J35" s="309">
        <f t="shared" si="3"/>
        <v>0</v>
      </c>
      <c r="K35" s="33"/>
      <c r="L35" s="33"/>
    </row>
    <row r="36" spans="1:12" s="34" customFormat="1" ht="13.5" customHeight="1">
      <c r="A36" s="203" t="s">
        <v>700</v>
      </c>
      <c r="B36" s="137" t="s">
        <v>701</v>
      </c>
      <c r="C36" s="205"/>
      <c r="D36" s="247">
        <v>1</v>
      </c>
      <c r="E36" s="247">
        <f>SUM('ATR-A2.2'!E59:E59)</f>
        <v>0</v>
      </c>
      <c r="F36" s="194"/>
      <c r="G36" s="198">
        <v>1731</v>
      </c>
      <c r="H36" s="195"/>
      <c r="I36" s="196">
        <f t="shared" si="2"/>
        <v>28.885037550548816</v>
      </c>
      <c r="J36" s="309">
        <f t="shared" si="3"/>
        <v>0</v>
      </c>
      <c r="K36" s="33"/>
      <c r="L36" s="33"/>
    </row>
    <row r="37" spans="1:12" ht="13.5" customHeight="1">
      <c r="A37" s="203" t="s">
        <v>706</v>
      </c>
      <c r="B37" s="85" t="s">
        <v>3436</v>
      </c>
      <c r="C37" s="200"/>
      <c r="D37" s="247">
        <v>2</v>
      </c>
      <c r="E37" s="247">
        <f>'ATR-A2.2'!E60</f>
        <v>0</v>
      </c>
      <c r="F37" s="198"/>
      <c r="G37" s="198">
        <v>2659</v>
      </c>
      <c r="H37" s="201"/>
      <c r="I37" s="196">
        <f t="shared" si="2"/>
        <v>37.608123354644604</v>
      </c>
      <c r="J37" s="309">
        <f t="shared" si="3"/>
        <v>0</v>
      </c>
      <c r="K37" s="33"/>
      <c r="L37" s="33"/>
    </row>
    <row r="38" spans="1:12" ht="13.5" customHeight="1">
      <c r="A38" s="203" t="s">
        <v>712</v>
      </c>
      <c r="B38" s="85" t="s">
        <v>713</v>
      </c>
      <c r="C38" s="200"/>
      <c r="D38" s="193">
        <v>0</v>
      </c>
      <c r="E38" s="193"/>
      <c r="F38" s="198"/>
      <c r="G38" s="198">
        <v>2</v>
      </c>
      <c r="H38" s="201"/>
      <c r="I38" s="196">
        <f t="shared" si="2"/>
        <v>0</v>
      </c>
      <c r="J38" s="309">
        <f t="shared" si="3"/>
        <v>0</v>
      </c>
      <c r="K38" s="33"/>
      <c r="L38" s="33"/>
    </row>
    <row r="39" spans="1:12" s="11" customFormat="1" ht="15" customHeight="1">
      <c r="A39" s="174" t="s">
        <v>149</v>
      </c>
      <c r="B39" s="207" t="s">
        <v>714</v>
      </c>
      <c r="C39" s="66"/>
      <c r="D39" s="66"/>
      <c r="E39" s="193"/>
      <c r="F39" s="66"/>
      <c r="G39" s="198"/>
      <c r="H39" s="201"/>
      <c r="I39" s="196" t="s">
        <v>3437</v>
      </c>
      <c r="J39" s="198" t="s">
        <v>3437</v>
      </c>
    </row>
    <row r="40" spans="1:12" s="11" customFormat="1" ht="9" customHeight="1">
      <c r="A40" s="208"/>
      <c r="B40" s="209"/>
      <c r="C40" s="210"/>
      <c r="D40" s="210"/>
      <c r="E40" s="210"/>
      <c r="F40" s="210"/>
      <c r="G40" s="210"/>
      <c r="H40" s="15"/>
    </row>
    <row r="41" spans="1:12" ht="18" customHeight="1">
      <c r="A41" s="351" t="s">
        <v>3438</v>
      </c>
      <c r="B41" s="351"/>
      <c r="C41" s="351"/>
      <c r="D41" s="351"/>
      <c r="E41" s="351"/>
      <c r="F41" s="351"/>
      <c r="G41" s="351"/>
      <c r="H41" s="351"/>
      <c r="I41" s="351"/>
      <c r="J41" s="211"/>
      <c r="K41" s="141"/>
    </row>
    <row r="42" spans="1:12" ht="24.75" customHeight="1">
      <c r="A42" s="352" t="s">
        <v>3439</v>
      </c>
      <c r="B42" s="352"/>
      <c r="C42" s="352"/>
      <c r="D42" s="352"/>
      <c r="E42" s="352"/>
      <c r="F42" s="352"/>
      <c r="G42" s="352"/>
      <c r="H42" s="352"/>
      <c r="I42" s="352"/>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7" workbookViewId="0">
      <selection activeCell="A38" sqref="A18:E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9" t="s">
        <v>33</v>
      </c>
      <c r="B1" s="332"/>
      <c r="C1" s="332"/>
      <c r="D1" s="332"/>
      <c r="E1" s="37"/>
      <c r="F1" s="37"/>
      <c r="G1" s="1"/>
      <c r="I1" s="1"/>
      <c r="J1" s="182"/>
    </row>
    <row r="2" spans="1:133" ht="5.25" customHeight="1">
      <c r="B2" s="3"/>
      <c r="D2" s="1"/>
      <c r="E2" s="1"/>
      <c r="F2" s="1"/>
      <c r="G2" s="1"/>
      <c r="I2" s="1"/>
      <c r="J2" s="1"/>
    </row>
    <row r="3" spans="1:133" s="67" customFormat="1" ht="15" customHeight="1">
      <c r="A3" s="42" t="s">
        <v>3557</v>
      </c>
      <c r="B3" s="42"/>
      <c r="C3" s="42"/>
      <c r="D3" s="42"/>
      <c r="E3" s="42"/>
      <c r="F3" s="42"/>
      <c r="G3" s="42"/>
      <c r="H3" s="42"/>
      <c r="I3" s="42"/>
      <c r="J3" s="42"/>
    </row>
    <row r="4" spans="1:133" s="67" customFormat="1" ht="15" customHeight="1">
      <c r="A4" s="43" t="s">
        <v>3558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3" t="s">
        <v>3598</v>
      </c>
      <c r="B6" s="353"/>
      <c r="C6" s="353"/>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4"/>
      <c r="C7" s="46"/>
      <c r="D7" s="354" t="s">
        <v>3427</v>
      </c>
      <c r="E7" s="354"/>
      <c r="F7" s="46"/>
      <c r="G7" s="355" t="s">
        <v>3428</v>
      </c>
      <c r="H7" s="46"/>
      <c r="I7" s="357" t="s">
        <v>3429</v>
      </c>
      <c r="J7" s="357"/>
    </row>
    <row r="8" spans="1:133" s="67" customFormat="1" ht="21.9" customHeight="1">
      <c r="B8" s="334"/>
      <c r="C8" s="46"/>
      <c r="D8" s="189" t="s">
        <v>3423</v>
      </c>
      <c r="E8" s="189" t="s">
        <v>37</v>
      </c>
      <c r="F8" s="46"/>
      <c r="G8" s="356"/>
      <c r="H8" s="46"/>
      <c r="I8" s="189" t="s">
        <v>3423</v>
      </c>
      <c r="J8" s="189" t="s">
        <v>37</v>
      </c>
    </row>
    <row r="9" spans="1:133" s="34" customFormat="1" ht="26.25" customHeight="1">
      <c r="A9" s="190"/>
      <c r="B9" s="191" t="s">
        <v>38</v>
      </c>
      <c r="C9" s="192"/>
      <c r="D9" s="193">
        <f>'ATR-A2.3'!F9</f>
        <v>38</v>
      </c>
      <c r="E9" s="193">
        <f>'ATR-A2.3'!E9</f>
        <v>0</v>
      </c>
      <c r="F9" s="194"/>
      <c r="G9" s="194">
        <f>SUM(G12:G15)</f>
        <v>23628</v>
      </c>
      <c r="H9" s="195"/>
      <c r="I9" s="196">
        <f>(D9*100000/G9)/2</f>
        <v>80.413069239884877</v>
      </c>
      <c r="J9" s="309">
        <f>(E9*100000/G9)</f>
        <v>0</v>
      </c>
      <c r="K9" s="33"/>
      <c r="L9" s="33"/>
      <c r="M9" s="33"/>
    </row>
    <row r="10" spans="1:133" ht="9" customHeight="1">
      <c r="A10" s="67"/>
      <c r="B10" s="191"/>
      <c r="C10" s="197"/>
      <c r="D10" s="193"/>
      <c r="E10" s="193"/>
      <c r="F10" s="194"/>
      <c r="G10" s="194"/>
      <c r="H10" s="198"/>
      <c r="I10" s="196"/>
      <c r="J10" s="309"/>
      <c r="K10" s="33"/>
      <c r="L10" s="6"/>
    </row>
    <row r="11" spans="1:133" s="34" customFormat="1" ht="13.5" customHeight="1">
      <c r="A11" s="190"/>
      <c r="B11" s="55" t="s">
        <v>9</v>
      </c>
      <c r="C11" s="199"/>
      <c r="D11" s="193"/>
      <c r="E11" s="193"/>
      <c r="F11" s="194"/>
      <c r="G11" s="198"/>
      <c r="H11" s="195"/>
      <c r="I11" s="196"/>
      <c r="J11" s="309"/>
      <c r="K11" s="33"/>
      <c r="L11" s="33"/>
    </row>
    <row r="12" spans="1:133" ht="13.5" customHeight="1">
      <c r="A12" s="67"/>
      <c r="B12" s="57" t="s">
        <v>5</v>
      </c>
      <c r="C12" s="200"/>
      <c r="D12" s="247">
        <f>'ATR-A2.3'!F12</f>
        <v>6</v>
      </c>
      <c r="E12" s="247">
        <f>'ATR-A2.3'!E12</f>
        <v>0</v>
      </c>
      <c r="F12" s="198"/>
      <c r="G12" s="198">
        <f>G18</f>
        <v>2816</v>
      </c>
      <c r="H12" s="201"/>
      <c r="I12" s="196">
        <f>(D12*100000/G12)/2</f>
        <v>106.53409090909091</v>
      </c>
      <c r="J12" s="309">
        <f t="shared" ref="J12:J15" si="0">(E12*100000/G12)</f>
        <v>0</v>
      </c>
      <c r="K12" s="33"/>
      <c r="L12" s="33"/>
    </row>
    <row r="13" spans="1:133" ht="13.5" customHeight="1">
      <c r="A13" s="67"/>
      <c r="B13" s="57" t="s">
        <v>6</v>
      </c>
      <c r="C13" s="200"/>
      <c r="D13" s="247">
        <f>'ATR-A2.3'!F13</f>
        <v>5</v>
      </c>
      <c r="E13" s="247">
        <f>'ATR-A2.3'!E13</f>
        <v>0</v>
      </c>
      <c r="F13" s="198"/>
      <c r="G13" s="198">
        <f>SUM(G19:G22)</f>
        <v>2076</v>
      </c>
      <c r="H13" s="201"/>
      <c r="I13" s="196">
        <f t="shared" ref="I13:I15" si="1">(D13*100000/G13)/2</f>
        <v>120.42389210019267</v>
      </c>
      <c r="J13" s="309">
        <f t="shared" si="0"/>
        <v>0</v>
      </c>
      <c r="K13" s="33"/>
      <c r="L13" s="33"/>
    </row>
    <row r="14" spans="1:133" ht="13.5" customHeight="1">
      <c r="A14" s="67"/>
      <c r="B14" s="57" t="s">
        <v>44</v>
      </c>
      <c r="C14" s="200"/>
      <c r="D14" s="247">
        <f>'ATR-A2.3'!F14</f>
        <v>11</v>
      </c>
      <c r="E14" s="247">
        <f>'ATR-A2.3'!E14</f>
        <v>0</v>
      </c>
      <c r="F14" s="198"/>
      <c r="G14" s="198">
        <f>G23</f>
        <v>3050</v>
      </c>
      <c r="H14" s="201"/>
      <c r="I14" s="196">
        <f t="shared" si="1"/>
        <v>180.32786885245901</v>
      </c>
      <c r="J14" s="309">
        <f t="shared" si="0"/>
        <v>0</v>
      </c>
      <c r="K14" s="33"/>
      <c r="L14" s="33"/>
    </row>
    <row r="15" spans="1:133" ht="13.5" customHeight="1">
      <c r="A15" s="67"/>
      <c r="B15" s="57" t="s">
        <v>7</v>
      </c>
      <c r="C15" s="200"/>
      <c r="D15" s="247">
        <f>'ATR-A2.3'!F15</f>
        <v>16</v>
      </c>
      <c r="E15" s="247">
        <f>'ATR-A2.3'!E15</f>
        <v>0</v>
      </c>
      <c r="F15" s="198"/>
      <c r="G15" s="198">
        <f>SUM(G24:G38)</f>
        <v>15686</v>
      </c>
      <c r="H15" s="201"/>
      <c r="I15" s="196">
        <f t="shared" si="1"/>
        <v>51.000892515619022</v>
      </c>
      <c r="J15" s="309">
        <f t="shared" si="0"/>
        <v>0</v>
      </c>
      <c r="K15" s="33"/>
      <c r="L15" s="33"/>
      <c r="N15" s="6"/>
    </row>
    <row r="16" spans="1:133" ht="9" customHeight="1">
      <c r="A16" s="67"/>
      <c r="B16" s="202"/>
      <c r="C16" s="200"/>
      <c r="D16" s="247"/>
      <c r="E16" s="247"/>
      <c r="F16" s="198"/>
      <c r="G16" s="198"/>
      <c r="H16" s="201"/>
      <c r="I16" s="196"/>
      <c r="J16" s="309"/>
      <c r="K16" s="33"/>
      <c r="L16" s="33"/>
    </row>
    <row r="17" spans="1:13" ht="13.5" customHeight="1">
      <c r="A17" s="67"/>
      <c r="B17" s="55" t="s">
        <v>3430</v>
      </c>
      <c r="C17" s="200"/>
      <c r="D17" s="247"/>
      <c r="E17" s="247"/>
      <c r="F17" s="198"/>
      <c r="G17" s="198"/>
      <c r="H17" s="201"/>
      <c r="I17" s="196"/>
      <c r="J17" s="309"/>
      <c r="K17" s="33"/>
      <c r="L17" s="33"/>
    </row>
    <row r="18" spans="1:13" ht="13.5" customHeight="1">
      <c r="A18" s="203" t="s">
        <v>39</v>
      </c>
      <c r="B18" s="137" t="s">
        <v>573</v>
      </c>
      <c r="C18" s="200"/>
      <c r="D18" s="247">
        <v>6</v>
      </c>
      <c r="E18" s="247">
        <f>'ATR-A2.3'!E18</f>
        <v>0</v>
      </c>
      <c r="F18" s="198"/>
      <c r="G18" s="198">
        <v>2816</v>
      </c>
      <c r="H18" s="201"/>
      <c r="I18" s="196">
        <f>(D18*100000/G18)/2</f>
        <v>106.53409090909091</v>
      </c>
      <c r="J18" s="309">
        <f t="shared" ref="J18:J38" si="2">(E18*100000/G18)</f>
        <v>0</v>
      </c>
      <c r="K18" s="33"/>
      <c r="L18" s="33"/>
      <c r="M18" s="204"/>
    </row>
    <row r="19" spans="1:13" ht="13.5" customHeight="1">
      <c r="A19" s="203" t="s">
        <v>40</v>
      </c>
      <c r="B19" s="137" t="s">
        <v>580</v>
      </c>
      <c r="C19" s="200"/>
      <c r="D19" s="247">
        <v>0</v>
      </c>
      <c r="E19" s="247">
        <f>'ATR-A2.3'!E19</f>
        <v>0</v>
      </c>
      <c r="F19" s="198"/>
      <c r="G19" s="198">
        <v>13</v>
      </c>
      <c r="H19" s="201"/>
      <c r="I19" s="196">
        <f t="shared" ref="I19:I38" si="3">(D19*100000/G19)/2</f>
        <v>0</v>
      </c>
      <c r="J19" s="309">
        <f t="shared" si="2"/>
        <v>0</v>
      </c>
      <c r="K19" s="33"/>
      <c r="L19" s="33"/>
      <c r="M19" s="204"/>
    </row>
    <row r="20" spans="1:13" ht="13.5" customHeight="1">
      <c r="A20" s="203" t="s">
        <v>41</v>
      </c>
      <c r="B20" s="137" t="s">
        <v>589</v>
      </c>
      <c r="C20" s="200"/>
      <c r="D20" s="247">
        <v>5</v>
      </c>
      <c r="E20" s="247">
        <f>SUM('ATR-A2.3'!E20:E35)</f>
        <v>0</v>
      </c>
      <c r="F20" s="198"/>
      <c r="G20" s="198">
        <v>2032.5</v>
      </c>
      <c r="H20" s="201"/>
      <c r="I20" s="196">
        <f t="shared" si="3"/>
        <v>123.00123001230013</v>
      </c>
      <c r="J20" s="309">
        <f t="shared" si="2"/>
        <v>0</v>
      </c>
      <c r="K20" s="33"/>
      <c r="L20" s="33"/>
    </row>
    <row r="21" spans="1:13" s="34" customFormat="1" ht="13.5" customHeight="1">
      <c r="A21" s="203" t="s">
        <v>622</v>
      </c>
      <c r="B21" s="85" t="s">
        <v>623</v>
      </c>
      <c r="C21" s="205"/>
      <c r="D21" s="249">
        <v>0</v>
      </c>
      <c r="E21" s="249"/>
      <c r="F21" s="194"/>
      <c r="G21" s="198">
        <v>8</v>
      </c>
      <c r="H21" s="195"/>
      <c r="I21" s="196">
        <f t="shared" si="3"/>
        <v>0</v>
      </c>
      <c r="J21" s="309">
        <f t="shared" si="2"/>
        <v>0</v>
      </c>
      <c r="K21" s="33"/>
      <c r="L21" s="33"/>
    </row>
    <row r="22" spans="1:13" ht="13.5" customHeight="1">
      <c r="A22" s="203" t="s">
        <v>42</v>
      </c>
      <c r="B22" s="137" t="s">
        <v>3431</v>
      </c>
      <c r="C22" s="200"/>
      <c r="D22" s="247">
        <v>0</v>
      </c>
      <c r="E22" s="247">
        <f>SUM('ATR-A2.3'!E36:E36)</f>
        <v>0</v>
      </c>
      <c r="F22" s="198"/>
      <c r="G22" s="198">
        <v>22.5</v>
      </c>
      <c r="H22" s="201"/>
      <c r="I22" s="196">
        <f t="shared" si="3"/>
        <v>0</v>
      </c>
      <c r="J22" s="309">
        <f t="shared" si="2"/>
        <v>0</v>
      </c>
      <c r="K22" s="33"/>
      <c r="L22" s="33"/>
    </row>
    <row r="23" spans="1:13" ht="13.5" customHeight="1">
      <c r="A23" s="203" t="s">
        <v>43</v>
      </c>
      <c r="B23" s="137" t="s">
        <v>44</v>
      </c>
      <c r="C23" s="200"/>
      <c r="D23" s="247">
        <v>11</v>
      </c>
      <c r="E23" s="247">
        <f>SUM('ATR-A2.3'!E37:E39)</f>
        <v>0</v>
      </c>
      <c r="F23" s="198"/>
      <c r="G23" s="198">
        <v>3050</v>
      </c>
      <c r="H23" s="201"/>
      <c r="I23" s="196">
        <f t="shared" si="3"/>
        <v>180.32786885245901</v>
      </c>
      <c r="J23" s="309">
        <f t="shared" si="2"/>
        <v>0</v>
      </c>
      <c r="K23" s="33"/>
      <c r="L23" s="33"/>
    </row>
    <row r="24" spans="1:13" ht="13.5" customHeight="1">
      <c r="A24" s="203" t="s">
        <v>3559</v>
      </c>
      <c r="B24" s="85" t="s">
        <v>3432</v>
      </c>
      <c r="C24" s="200"/>
      <c r="D24" s="247">
        <v>5</v>
      </c>
      <c r="E24" s="247">
        <f>SUM('ATR-A2.3'!E40:E42)</f>
        <v>0</v>
      </c>
      <c r="F24" s="198"/>
      <c r="G24" s="198">
        <v>5486</v>
      </c>
      <c r="H24" s="201"/>
      <c r="I24" s="196">
        <f t="shared" si="3"/>
        <v>45.570543200874951</v>
      </c>
      <c r="J24" s="309">
        <f t="shared" si="2"/>
        <v>0</v>
      </c>
      <c r="K24" s="33"/>
      <c r="L24" s="33"/>
    </row>
    <row r="25" spans="1:13" ht="13.5" customHeight="1">
      <c r="A25" s="203" t="s">
        <v>45</v>
      </c>
      <c r="B25" s="137" t="s">
        <v>639</v>
      </c>
      <c r="C25" s="200"/>
      <c r="D25" s="247">
        <f>SUM('ATR-A2.3'!F46:F48)</f>
        <v>0</v>
      </c>
      <c r="E25" s="247">
        <f>SUM('ATR-A2.3'!E43:E45)</f>
        <v>0</v>
      </c>
      <c r="F25" s="206"/>
      <c r="G25" s="198">
        <v>1035.5</v>
      </c>
      <c r="H25" s="206"/>
      <c r="I25" s="196">
        <f t="shared" si="3"/>
        <v>0</v>
      </c>
      <c r="J25" s="309">
        <f t="shared" si="2"/>
        <v>0</v>
      </c>
      <c r="K25" s="33"/>
      <c r="L25" s="33"/>
    </row>
    <row r="26" spans="1:13" s="34" customFormat="1" ht="13.5" customHeight="1">
      <c r="A26" s="203" t="s">
        <v>46</v>
      </c>
      <c r="B26" s="137" t="s">
        <v>646</v>
      </c>
      <c r="C26" s="205"/>
      <c r="D26" s="247">
        <v>5</v>
      </c>
      <c r="E26" s="247">
        <f>SUM('ATR-A2.3'!E46:E47)</f>
        <v>0</v>
      </c>
      <c r="F26" s="194"/>
      <c r="G26" s="198">
        <v>2476.5</v>
      </c>
      <c r="H26" s="195"/>
      <c r="I26" s="196">
        <f t="shared" si="3"/>
        <v>100.94891984655764</v>
      </c>
      <c r="J26" s="309">
        <f t="shared" si="2"/>
        <v>0</v>
      </c>
      <c r="K26" s="33"/>
      <c r="L26" s="33"/>
    </row>
    <row r="27" spans="1:13" ht="13.5" customHeight="1">
      <c r="A27" s="203" t="s">
        <v>47</v>
      </c>
      <c r="B27" s="137" t="s">
        <v>650</v>
      </c>
      <c r="C27" s="200"/>
      <c r="D27" s="247">
        <v>0</v>
      </c>
      <c r="E27" s="247">
        <f>SUM('ATR-A2.3'!E56:E58)</f>
        <v>0</v>
      </c>
      <c r="F27" s="198"/>
      <c r="G27" s="198">
        <v>292.5</v>
      </c>
      <c r="H27" s="201"/>
      <c r="I27" s="196">
        <f t="shared" si="3"/>
        <v>0</v>
      </c>
      <c r="J27" s="309">
        <f t="shared" si="2"/>
        <v>0</v>
      </c>
      <c r="K27" s="33"/>
      <c r="L27" s="33"/>
    </row>
    <row r="28" spans="1:13" s="34" customFormat="1" ht="13.5" customHeight="1">
      <c r="A28" s="203" t="s">
        <v>48</v>
      </c>
      <c r="B28" s="137" t="s">
        <v>658</v>
      </c>
      <c r="C28" s="192"/>
      <c r="D28" s="247">
        <v>0</v>
      </c>
      <c r="E28" s="247">
        <f>SUM('ATR-A2.3'!E59)</f>
        <v>0</v>
      </c>
      <c r="F28" s="194"/>
      <c r="G28" s="198">
        <v>429</v>
      </c>
      <c r="H28" s="195"/>
      <c r="I28" s="196">
        <f t="shared" si="3"/>
        <v>0</v>
      </c>
      <c r="J28" s="309">
        <f t="shared" si="2"/>
        <v>0</v>
      </c>
      <c r="K28" s="33"/>
      <c r="L28" s="33"/>
    </row>
    <row r="29" spans="1:13" ht="13.5" customHeight="1">
      <c r="A29" s="203" t="s">
        <v>53</v>
      </c>
      <c r="B29" s="137" t="s">
        <v>663</v>
      </c>
      <c r="C29" s="200"/>
      <c r="D29" s="247">
        <v>0</v>
      </c>
      <c r="E29" s="247">
        <f>'ATR-A2.3'!E60</f>
        <v>0</v>
      </c>
      <c r="F29" s="198"/>
      <c r="G29" s="198">
        <v>181</v>
      </c>
      <c r="H29" s="201"/>
      <c r="I29" s="196">
        <f t="shared" si="3"/>
        <v>0</v>
      </c>
      <c r="J29" s="309">
        <f t="shared" si="2"/>
        <v>0</v>
      </c>
      <c r="K29" s="33"/>
      <c r="L29" s="33"/>
    </row>
    <row r="30" spans="1:13" s="34" customFormat="1" ht="13.5" customHeight="1">
      <c r="A30" s="203" t="s">
        <v>49</v>
      </c>
      <c r="B30" s="137" t="s">
        <v>664</v>
      </c>
      <c r="C30" s="199"/>
      <c r="D30" s="247">
        <f>SUM('ATR-A2.3'!F51:F52)</f>
        <v>0</v>
      </c>
      <c r="E30" s="247">
        <f>SUM('ATR-A2.3'!E48:E48)</f>
        <v>0</v>
      </c>
      <c r="F30" s="194"/>
      <c r="G30" s="198">
        <v>1909</v>
      </c>
      <c r="H30" s="195"/>
      <c r="I30" s="196">
        <f t="shared" si="3"/>
        <v>0</v>
      </c>
      <c r="J30" s="309">
        <f t="shared" si="2"/>
        <v>0</v>
      </c>
      <c r="K30" s="33"/>
      <c r="L30" s="33"/>
    </row>
    <row r="31" spans="1:13" ht="13.5" customHeight="1">
      <c r="A31" s="203" t="s">
        <v>50</v>
      </c>
      <c r="B31" s="137" t="s">
        <v>3433</v>
      </c>
      <c r="C31" s="200"/>
      <c r="D31" s="247">
        <v>2</v>
      </c>
      <c r="E31" s="247">
        <f>SUM('ATR-A2.3'!E53:E53)</f>
        <v>0</v>
      </c>
      <c r="F31" s="198"/>
      <c r="G31" s="198">
        <v>723.5</v>
      </c>
      <c r="H31" s="201"/>
      <c r="I31" s="196">
        <f t="shared" si="3"/>
        <v>138.21700069108499</v>
      </c>
      <c r="J31" s="309">
        <f t="shared" si="2"/>
        <v>0</v>
      </c>
      <c r="K31" s="33"/>
      <c r="L31" s="33"/>
    </row>
    <row r="32" spans="1:13" ht="13.5" customHeight="1">
      <c r="A32" s="203" t="s">
        <v>54</v>
      </c>
      <c r="B32" s="85" t="s">
        <v>3434</v>
      </c>
      <c r="C32" s="200"/>
      <c r="D32" s="247">
        <f>SUM('ATR-A2.3'!F58:F58)</f>
        <v>0</v>
      </c>
      <c r="E32" s="247">
        <f>SUM('ATR-A2.3'!E54:E54)</f>
        <v>0</v>
      </c>
      <c r="F32" s="198"/>
      <c r="G32" s="198">
        <v>7</v>
      </c>
      <c r="H32" s="201"/>
      <c r="I32" s="196">
        <f t="shared" si="3"/>
        <v>0</v>
      </c>
      <c r="J32" s="309">
        <f t="shared" si="2"/>
        <v>0</v>
      </c>
      <c r="K32" s="33"/>
      <c r="L32" s="33"/>
    </row>
    <row r="33" spans="1:12" ht="13.5" customHeight="1">
      <c r="A33" s="203" t="s">
        <v>55</v>
      </c>
      <c r="B33" s="137" t="s">
        <v>682</v>
      </c>
      <c r="C33" s="197"/>
      <c r="D33" s="247">
        <v>1</v>
      </c>
      <c r="E33" s="247">
        <f>SUM('ATR-A2.3'!E55:E55)</f>
        <v>0</v>
      </c>
      <c r="F33" s="206"/>
      <c r="G33" s="198">
        <v>680</v>
      </c>
      <c r="H33" s="206"/>
      <c r="I33" s="196">
        <f t="shared" si="3"/>
        <v>73.529411764705884</v>
      </c>
      <c r="J33" s="309">
        <f t="shared" si="2"/>
        <v>0</v>
      </c>
      <c r="K33" s="33"/>
      <c r="L33" s="33"/>
    </row>
    <row r="34" spans="1:12" s="34" customFormat="1" ht="13.5" customHeight="1">
      <c r="A34" s="203" t="s">
        <v>683</v>
      </c>
      <c r="B34" s="137" t="s">
        <v>684</v>
      </c>
      <c r="C34" s="199"/>
      <c r="D34" s="247">
        <v>1</v>
      </c>
      <c r="E34" s="247">
        <f>SUM('ATR-A2.3'!E56:E57)</f>
        <v>0</v>
      </c>
      <c r="F34" s="194"/>
      <c r="G34" s="198">
        <v>637.5</v>
      </c>
      <c r="H34" s="195"/>
      <c r="I34" s="196">
        <f t="shared" si="3"/>
        <v>78.431372549019613</v>
      </c>
      <c r="J34" s="309">
        <f t="shared" si="2"/>
        <v>0</v>
      </c>
      <c r="K34" s="33"/>
      <c r="L34" s="33"/>
    </row>
    <row r="35" spans="1:12" ht="13.5" customHeight="1">
      <c r="A35" s="203" t="s">
        <v>691</v>
      </c>
      <c r="B35" s="137" t="s">
        <v>3435</v>
      </c>
      <c r="C35" s="200"/>
      <c r="D35" s="247">
        <v>1</v>
      </c>
      <c r="E35" s="247">
        <f>SUM('ATR-A2.3'!E58:E60)</f>
        <v>0</v>
      </c>
      <c r="F35" s="198"/>
      <c r="G35" s="198">
        <v>454.5</v>
      </c>
      <c r="H35" s="201"/>
      <c r="I35" s="196">
        <f t="shared" si="3"/>
        <v>110.01100110011001</v>
      </c>
      <c r="J35" s="309">
        <f t="shared" si="2"/>
        <v>0</v>
      </c>
      <c r="K35" s="33"/>
      <c r="L35" s="33"/>
    </row>
    <row r="36" spans="1:12" s="34" customFormat="1" ht="13.5" customHeight="1">
      <c r="A36" s="203" t="s">
        <v>700</v>
      </c>
      <c r="B36" s="137" t="s">
        <v>701</v>
      </c>
      <c r="C36" s="205"/>
      <c r="D36" s="247">
        <v>1</v>
      </c>
      <c r="E36" s="247">
        <f>SUM('ATR-A2.3'!E59:E59)</f>
        <v>0</v>
      </c>
      <c r="F36" s="194"/>
      <c r="G36" s="198">
        <v>1369.5</v>
      </c>
      <c r="H36" s="195"/>
      <c r="I36" s="196">
        <f t="shared" si="3"/>
        <v>36.509675063891933</v>
      </c>
      <c r="J36" s="309">
        <f t="shared" si="2"/>
        <v>0</v>
      </c>
      <c r="K36" s="33"/>
      <c r="L36" s="33"/>
    </row>
    <row r="37" spans="1:12" ht="13.5" customHeight="1">
      <c r="A37" s="203" t="s">
        <v>706</v>
      </c>
      <c r="B37" s="85" t="s">
        <v>3436</v>
      </c>
      <c r="C37" s="200"/>
      <c r="D37" s="247">
        <f>'ATR-A2.3'!F65</f>
        <v>0</v>
      </c>
      <c r="E37" s="247">
        <f>'ATR-A2.3'!E60</f>
        <v>0</v>
      </c>
      <c r="F37" s="198"/>
      <c r="G37" s="198">
        <v>0.5</v>
      </c>
      <c r="H37" s="201"/>
      <c r="I37" s="196">
        <f t="shared" si="3"/>
        <v>0</v>
      </c>
      <c r="J37" s="309">
        <f t="shared" si="2"/>
        <v>0</v>
      </c>
      <c r="K37" s="33"/>
      <c r="L37" s="33"/>
    </row>
    <row r="38" spans="1:12" ht="13.5" customHeight="1">
      <c r="A38" s="203" t="s">
        <v>712</v>
      </c>
      <c r="B38" s="85" t="s">
        <v>713</v>
      </c>
      <c r="C38" s="200"/>
      <c r="D38" s="193">
        <v>0</v>
      </c>
      <c r="E38" s="193"/>
      <c r="F38" s="198"/>
      <c r="G38" s="198">
        <v>4</v>
      </c>
      <c r="H38" s="201"/>
      <c r="I38" s="196">
        <f t="shared" si="3"/>
        <v>0</v>
      </c>
      <c r="J38" s="309">
        <f t="shared" si="2"/>
        <v>0</v>
      </c>
      <c r="K38" s="33"/>
      <c r="L38" s="33"/>
    </row>
    <row r="39" spans="1:12" s="11" customFormat="1" ht="15" customHeight="1">
      <c r="A39" s="174" t="s">
        <v>149</v>
      </c>
      <c r="B39" s="207" t="s">
        <v>714</v>
      </c>
      <c r="C39" s="66"/>
      <c r="D39" s="66"/>
      <c r="E39" s="193"/>
      <c r="F39" s="66"/>
      <c r="G39" s="198"/>
      <c r="H39" s="201"/>
      <c r="I39" s="196" t="s">
        <v>3437</v>
      </c>
      <c r="J39" s="198" t="s">
        <v>3437</v>
      </c>
    </row>
    <row r="40" spans="1:12" s="11" customFormat="1" ht="9" customHeight="1">
      <c r="A40" s="208"/>
      <c r="B40" s="209"/>
      <c r="C40" s="210"/>
      <c r="D40" s="210"/>
      <c r="E40" s="210"/>
      <c r="F40" s="210"/>
      <c r="G40" s="210"/>
      <c r="H40" s="15"/>
    </row>
    <row r="41" spans="1:12" ht="18" customHeight="1">
      <c r="A41" s="351" t="s">
        <v>3595</v>
      </c>
      <c r="B41" s="351"/>
      <c r="C41" s="351"/>
      <c r="D41" s="351"/>
      <c r="E41" s="351"/>
      <c r="F41" s="351"/>
      <c r="G41" s="351"/>
      <c r="H41" s="351"/>
      <c r="I41" s="351"/>
      <c r="J41" s="211"/>
      <c r="K41" s="141"/>
    </row>
    <row r="42" spans="1:12" ht="24.75" customHeight="1">
      <c r="A42" s="352" t="s">
        <v>3596</v>
      </c>
      <c r="B42" s="352"/>
      <c r="C42" s="352"/>
      <c r="D42" s="352"/>
      <c r="E42" s="352"/>
      <c r="F42" s="352"/>
      <c r="G42" s="352"/>
      <c r="H42" s="352"/>
      <c r="I42" s="352"/>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sqref="A1:XFD1048576"/>
    </sheetView>
  </sheetViews>
  <sheetFormatPr baseColWidth="10" defaultColWidth="11.44140625" defaultRowHeight="15"/>
  <cols>
    <col min="1" max="16384" width="11.44140625" style="220"/>
  </cols>
  <sheetData>
    <row r="1" spans="1:9" ht="12.75" customHeight="1">
      <c r="A1" s="358" t="s">
        <v>33</v>
      </c>
      <c r="B1" s="358"/>
      <c r="C1" s="358"/>
      <c r="D1" s="358"/>
      <c r="E1" s="358"/>
      <c r="F1" s="358"/>
      <c r="G1" s="358"/>
      <c r="H1" s="358"/>
      <c r="I1" s="358"/>
    </row>
    <row r="3" spans="1:9" ht="12.75" customHeight="1">
      <c r="A3" s="358" t="s">
        <v>3626</v>
      </c>
      <c r="B3" s="358"/>
      <c r="C3" s="358"/>
      <c r="D3" s="358"/>
      <c r="E3" s="358"/>
      <c r="F3" s="358"/>
      <c r="G3" s="358"/>
      <c r="H3" s="358"/>
      <c r="I3" s="358"/>
    </row>
    <row r="5" spans="1:9" ht="151.80000000000001" customHeight="1">
      <c r="A5" s="359" t="s">
        <v>3627</v>
      </c>
      <c r="B5" s="360"/>
      <c r="C5" s="360"/>
      <c r="D5" s="360"/>
      <c r="E5" s="360"/>
      <c r="F5" s="360"/>
      <c r="G5" s="360"/>
      <c r="H5" s="360"/>
      <c r="I5" s="360"/>
    </row>
  </sheetData>
  <mergeCells count="3">
    <mergeCell ref="A1:I1"/>
    <mergeCell ref="A5:I5"/>
    <mergeCell ref="A3:I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1" t="s">
        <v>196</v>
      </c>
      <c r="B1" s="361"/>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2" t="s">
        <v>275</v>
      </c>
      <c r="B65" s="362"/>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1" t="s">
        <v>314</v>
      </c>
      <c r="B102" s="361"/>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1" t="s">
        <v>361</v>
      </c>
      <c r="B143" s="361"/>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1" t="s">
        <v>420</v>
      </c>
      <c r="B196" s="361"/>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3" t="s">
        <v>473</v>
      </c>
      <c r="B247" s="363"/>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1" t="s">
        <v>520</v>
      </c>
      <c r="B289" s="361"/>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19" t="s">
        <v>33</v>
      </c>
      <c r="B1" s="374"/>
      <c r="C1" s="374"/>
      <c r="D1" s="374"/>
      <c r="E1" s="374"/>
      <c r="I1" s="182"/>
    </row>
    <row r="2" spans="1:10" ht="56.25" customHeight="1"/>
    <row r="3" spans="1:10" ht="17.25" customHeight="1">
      <c r="A3" s="375" t="s">
        <v>1648</v>
      </c>
      <c r="B3" s="373"/>
      <c r="C3" s="373"/>
      <c r="D3" s="373"/>
      <c r="E3" s="373"/>
      <c r="F3" s="373"/>
      <c r="G3" s="373"/>
      <c r="H3" s="373"/>
      <c r="I3" s="373"/>
    </row>
    <row r="5" spans="1:10" ht="18.75" customHeight="1">
      <c r="A5" s="372" t="s">
        <v>1649</v>
      </c>
      <c r="B5" s="373"/>
      <c r="C5" s="373"/>
      <c r="D5" s="373"/>
      <c r="E5" s="373"/>
      <c r="F5" s="373"/>
      <c r="G5" s="373"/>
      <c r="H5" s="373"/>
      <c r="I5" s="373"/>
    </row>
    <row r="6" spans="1:10" ht="54" customHeight="1">
      <c r="A6" s="367" t="s">
        <v>3560</v>
      </c>
      <c r="B6" s="365"/>
      <c r="C6" s="365"/>
      <c r="D6" s="365"/>
      <c r="E6" s="365"/>
      <c r="F6" s="365"/>
      <c r="G6" s="365"/>
      <c r="H6" s="365"/>
      <c r="I6" s="365"/>
    </row>
    <row r="7" spans="1:10" ht="59.25" customHeight="1">
      <c r="A7" s="376" t="s">
        <v>3561</v>
      </c>
      <c r="B7" s="365"/>
      <c r="C7" s="365"/>
      <c r="D7" s="365"/>
      <c r="E7" s="365"/>
      <c r="F7" s="365"/>
      <c r="G7" s="365"/>
      <c r="H7" s="365"/>
      <c r="I7" s="365"/>
    </row>
    <row r="8" spans="1:10" ht="18.75" customHeight="1">
      <c r="A8" s="372" t="s">
        <v>1650</v>
      </c>
      <c r="B8" s="373"/>
      <c r="C8" s="373"/>
      <c r="D8" s="373"/>
      <c r="E8" s="373"/>
      <c r="F8" s="373"/>
      <c r="G8" s="373"/>
      <c r="H8" s="373"/>
      <c r="I8" s="373"/>
    </row>
    <row r="9" spans="1:10" ht="61.5" customHeight="1">
      <c r="A9" s="367" t="s">
        <v>1651</v>
      </c>
      <c r="B9" s="365"/>
      <c r="C9" s="365"/>
      <c r="D9" s="365"/>
      <c r="E9" s="365"/>
      <c r="F9" s="365"/>
      <c r="G9" s="365"/>
      <c r="H9" s="365"/>
      <c r="I9" s="365"/>
    </row>
    <row r="10" spans="1:10" ht="48.75" customHeight="1">
      <c r="A10" s="367" t="s">
        <v>3562</v>
      </c>
      <c r="B10" s="365"/>
      <c r="C10" s="365"/>
      <c r="D10" s="365"/>
      <c r="E10" s="365"/>
      <c r="F10" s="365"/>
      <c r="G10" s="365"/>
      <c r="H10" s="365"/>
      <c r="I10" s="365"/>
    </row>
    <row r="11" spans="1:10" ht="46.5" customHeight="1">
      <c r="A11" s="367" t="s">
        <v>1652</v>
      </c>
      <c r="B11" s="365"/>
      <c r="C11" s="365"/>
      <c r="D11" s="365"/>
      <c r="E11" s="365"/>
      <c r="F11" s="365"/>
      <c r="G11" s="365"/>
      <c r="H11" s="365"/>
      <c r="I11" s="365"/>
    </row>
    <row r="12" spans="1:10" ht="18" customHeight="1">
      <c r="A12" s="368" t="s">
        <v>1653</v>
      </c>
      <c r="B12" s="365"/>
      <c r="C12" s="365"/>
      <c r="D12" s="365"/>
      <c r="E12" s="365"/>
      <c r="F12" s="365"/>
      <c r="G12" s="365"/>
      <c r="H12" s="365"/>
      <c r="I12" s="365"/>
    </row>
    <row r="13" spans="1:10" ht="219.75" customHeight="1">
      <c r="B13" s="366" t="s">
        <v>3563</v>
      </c>
      <c r="C13" s="368"/>
      <c r="D13" s="368"/>
      <c r="E13" s="368"/>
      <c r="F13" s="368"/>
      <c r="G13" s="368"/>
      <c r="H13" s="368"/>
      <c r="I13" s="368"/>
    </row>
    <row r="14" spans="1:10" ht="45" customHeight="1">
      <c r="A14" s="369"/>
      <c r="B14" s="365"/>
      <c r="C14" s="365"/>
      <c r="D14" s="365"/>
      <c r="E14" s="365"/>
      <c r="F14" s="365"/>
      <c r="G14" s="365"/>
      <c r="H14" s="365"/>
      <c r="I14" s="365"/>
    </row>
    <row r="15" spans="1:10" ht="18.75" customHeight="1">
      <c r="A15" s="364" t="s">
        <v>3564</v>
      </c>
      <c r="B15" s="365"/>
      <c r="C15" s="365"/>
      <c r="D15" s="365"/>
      <c r="E15" s="365"/>
      <c r="F15" s="365"/>
      <c r="G15" s="365"/>
      <c r="H15" s="365"/>
      <c r="I15" s="365"/>
      <c r="J15" s="229" t="s">
        <v>102</v>
      </c>
    </row>
    <row r="16" spans="1:10" ht="39" customHeight="1">
      <c r="A16" s="370" t="s">
        <v>3565</v>
      </c>
      <c r="B16" s="365"/>
      <c r="C16" s="365"/>
      <c r="D16" s="365"/>
      <c r="E16" s="365"/>
      <c r="F16" s="365"/>
      <c r="G16" s="365"/>
      <c r="H16" s="365"/>
      <c r="I16" s="365"/>
    </row>
    <row r="17" spans="1:10" ht="61.5" customHeight="1">
      <c r="D17" s="233"/>
      <c r="E17" s="371"/>
      <c r="F17" s="371"/>
      <c r="G17" s="371"/>
      <c r="H17" s="371"/>
      <c r="I17" s="371"/>
    </row>
    <row r="18" spans="1:10" ht="30" customHeight="1">
      <c r="A18" s="367" t="s">
        <v>3566</v>
      </c>
      <c r="B18" s="369"/>
      <c r="C18" s="369"/>
      <c r="D18" s="369"/>
      <c r="E18" s="369"/>
      <c r="F18" s="369"/>
      <c r="G18" s="369"/>
      <c r="H18" s="369"/>
      <c r="I18" s="369"/>
    </row>
    <row r="19" spans="1:10" ht="174" customHeight="1">
      <c r="A19" s="231"/>
      <c r="B19" s="366" t="s">
        <v>1654</v>
      </c>
      <c r="C19" s="367"/>
      <c r="D19" s="367"/>
      <c r="E19" s="367"/>
      <c r="F19" s="367"/>
      <c r="G19" s="367"/>
      <c r="H19" s="367"/>
      <c r="I19" s="367"/>
      <c r="J19" s="113"/>
    </row>
    <row r="20" spans="1:10" ht="39" customHeight="1">
      <c r="A20" s="367" t="s">
        <v>1655</v>
      </c>
      <c r="B20" s="369"/>
      <c r="C20" s="369"/>
      <c r="D20" s="369"/>
      <c r="E20" s="369"/>
      <c r="F20" s="369"/>
      <c r="G20" s="369"/>
      <c r="H20" s="369"/>
      <c r="I20" s="369"/>
    </row>
    <row r="21" spans="1:10" ht="94.5" customHeight="1">
      <c r="A21" s="370" t="s">
        <v>3567</v>
      </c>
      <c r="B21" s="365"/>
      <c r="C21" s="365"/>
      <c r="D21" s="365"/>
      <c r="E21" s="365"/>
      <c r="F21" s="365"/>
      <c r="G21" s="365"/>
      <c r="H21" s="365"/>
      <c r="I21" s="365"/>
    </row>
    <row r="22" spans="1:10" ht="199.5" customHeight="1">
      <c r="B22" s="366" t="s">
        <v>3568</v>
      </c>
      <c r="C22" s="367"/>
      <c r="D22" s="367"/>
      <c r="E22" s="367"/>
      <c r="F22" s="367"/>
      <c r="G22" s="367"/>
      <c r="H22" s="367"/>
      <c r="I22" s="367"/>
    </row>
    <row r="23" spans="1:10" ht="45" customHeight="1">
      <c r="B23" s="232"/>
      <c r="C23" s="231"/>
      <c r="D23" s="231"/>
      <c r="E23" s="231"/>
      <c r="F23" s="231"/>
      <c r="G23" s="231"/>
      <c r="H23" s="231"/>
      <c r="I23" s="231"/>
    </row>
    <row r="24" spans="1:10" ht="18.75" customHeight="1">
      <c r="A24" s="364" t="s">
        <v>1656</v>
      </c>
      <c r="B24" s="365"/>
      <c r="C24" s="365"/>
      <c r="D24" s="365"/>
      <c r="E24" s="365"/>
      <c r="F24" s="365"/>
      <c r="G24" s="365"/>
      <c r="H24" s="365"/>
      <c r="I24" s="365"/>
    </row>
    <row r="25" spans="1:10" ht="70.5" customHeight="1">
      <c r="B25" s="366" t="s">
        <v>3569</v>
      </c>
      <c r="C25" s="367"/>
      <c r="D25" s="367"/>
      <c r="E25" s="367"/>
      <c r="F25" s="367"/>
      <c r="G25" s="367"/>
      <c r="H25" s="367"/>
      <c r="I25" s="367"/>
    </row>
    <row r="26" spans="1:10" ht="60.75" customHeight="1">
      <c r="B26" s="366" t="s">
        <v>3570</v>
      </c>
      <c r="C26" s="368"/>
      <c r="D26" s="368"/>
      <c r="E26" s="368"/>
      <c r="F26" s="368"/>
      <c r="G26" s="368"/>
      <c r="H26" s="368"/>
      <c r="I26" s="368"/>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4"/>
  <sheetViews>
    <sheetView zoomScaleNormal="100" workbookViewId="0">
      <selection activeCell="C12" sqref="C12:F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19" t="s">
        <v>33</v>
      </c>
      <c r="B1" s="320"/>
      <c r="C1" s="321"/>
      <c r="D1" s="1"/>
      <c r="E1" s="322" t="s">
        <v>102</v>
      </c>
      <c r="F1" s="32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3542</v>
      </c>
      <c r="B4" s="43"/>
      <c r="C4" s="5"/>
      <c r="D4" s="5"/>
      <c r="E4" s="5"/>
      <c r="F4" s="5"/>
      <c r="G4" s="6"/>
    </row>
    <row r="5" spans="1:7" s="8" customFormat="1" ht="6" customHeight="1">
      <c r="A5" s="49"/>
      <c r="B5" s="50"/>
      <c r="C5" s="7"/>
      <c r="D5" s="7"/>
      <c r="E5" s="7"/>
      <c r="F5" s="7"/>
    </row>
    <row r="6" spans="1:7" s="8" customFormat="1" ht="15" customHeight="1" thickBot="1">
      <c r="A6" s="327" t="s">
        <v>3598</v>
      </c>
      <c r="B6" s="328"/>
      <c r="C6" s="9"/>
      <c r="D6" s="9"/>
    </row>
    <row r="7" spans="1:7" s="2" customFormat="1" ht="21.75" customHeight="1">
      <c r="A7" s="51"/>
      <c r="B7" s="329"/>
      <c r="C7" s="331"/>
      <c r="D7" s="331"/>
      <c r="E7" s="331"/>
      <c r="F7" s="227"/>
    </row>
    <row r="8" spans="1:7" s="2" customFormat="1" ht="21.75" customHeight="1">
      <c r="A8" s="52"/>
      <c r="B8" s="330"/>
      <c r="C8" s="45" t="s">
        <v>35</v>
      </c>
      <c r="D8" s="45" t="s">
        <v>36</v>
      </c>
      <c r="E8" s="45" t="s">
        <v>37</v>
      </c>
      <c r="F8" s="45" t="s">
        <v>38</v>
      </c>
    </row>
    <row r="9" spans="1:7" s="8" customFormat="1" ht="26.25" customHeight="1">
      <c r="A9" s="53"/>
      <c r="B9" s="54" t="s">
        <v>38</v>
      </c>
      <c r="C9" s="114">
        <f>SUM(C12:C15)</f>
        <v>649</v>
      </c>
      <c r="D9" s="114">
        <f>SUM(D12:D15)</f>
        <v>6</v>
      </c>
      <c r="E9" s="114">
        <f>SUM(E12:E15)</f>
        <v>1</v>
      </c>
      <c r="F9" s="114">
        <f>SUM(C9:E9)</f>
        <v>656</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f>
        <v>35</v>
      </c>
      <c r="D12" s="116">
        <f t="shared" ref="D12:F12" si="0">D18+D19</f>
        <v>0</v>
      </c>
      <c r="E12" s="116">
        <f t="shared" si="0"/>
        <v>0</v>
      </c>
      <c r="F12" s="114">
        <f t="shared" si="0"/>
        <v>35</v>
      </c>
    </row>
    <row r="13" spans="1:7" s="8" customFormat="1" ht="13.5" customHeight="1">
      <c r="A13" s="56"/>
      <c r="B13" s="57" t="s">
        <v>6</v>
      </c>
      <c r="C13" s="116">
        <f>SUM(C20:C39)</f>
        <v>250</v>
      </c>
      <c r="D13" s="116">
        <f t="shared" ref="D13:F13" si="1">SUM(D20:D39)</f>
        <v>5</v>
      </c>
      <c r="E13" s="116">
        <f t="shared" si="1"/>
        <v>1</v>
      </c>
      <c r="F13" s="114">
        <f t="shared" si="1"/>
        <v>256</v>
      </c>
    </row>
    <row r="14" spans="1:7" s="8" customFormat="1" ht="13.5" customHeight="1">
      <c r="A14" s="56"/>
      <c r="B14" s="57" t="s">
        <v>44</v>
      </c>
      <c r="C14" s="116">
        <f>SUM(C40:C42)</f>
        <v>62</v>
      </c>
      <c r="D14" s="116">
        <f t="shared" ref="D14:F14" si="2">SUM(D40:D42)</f>
        <v>1</v>
      </c>
      <c r="E14" s="116">
        <f t="shared" si="2"/>
        <v>0</v>
      </c>
      <c r="F14" s="114">
        <f t="shared" si="2"/>
        <v>63</v>
      </c>
    </row>
    <row r="15" spans="1:7" s="8" customFormat="1" ht="13.5" customHeight="1">
      <c r="A15" s="56"/>
      <c r="B15" s="57" t="s">
        <v>7</v>
      </c>
      <c r="C15" s="116">
        <f>SUM(C43:C90)</f>
        <v>302</v>
      </c>
      <c r="D15" s="116">
        <f t="shared" ref="D15:F15" si="3">SUM(D43:D90)</f>
        <v>0</v>
      </c>
      <c r="E15" s="116">
        <f t="shared" si="3"/>
        <v>0</v>
      </c>
      <c r="F15" s="114">
        <f t="shared" si="3"/>
        <v>262</v>
      </c>
    </row>
    <row r="16" spans="1:7" s="8" customFormat="1" ht="9" customHeight="1">
      <c r="A16" s="56"/>
      <c r="B16" s="57"/>
      <c r="C16" s="116"/>
      <c r="D16" s="116"/>
      <c r="E16" s="116"/>
      <c r="F16" s="116"/>
    </row>
    <row r="17" spans="1:65" s="8" customFormat="1" ht="13.5" customHeight="1">
      <c r="A17" s="56"/>
      <c r="B17" s="55" t="s">
        <v>10</v>
      </c>
      <c r="C17" s="116"/>
      <c r="D17" s="116"/>
      <c r="E17" s="116"/>
      <c r="F17" s="116"/>
    </row>
    <row r="18" spans="1:65" s="88" customFormat="1" ht="15" customHeight="1">
      <c r="A18" s="58"/>
      <c r="B18" s="121" t="s">
        <v>3260</v>
      </c>
      <c r="C18" s="128">
        <v>34</v>
      </c>
      <c r="D18" s="128">
        <v>0</v>
      </c>
      <c r="E18" s="128">
        <v>0</v>
      </c>
      <c r="F18" s="114">
        <f t="shared" ref="F18:F59" si="4">SUM(C18:E18)</f>
        <v>34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3599</v>
      </c>
      <c r="C19" s="128">
        <v>1</v>
      </c>
      <c r="D19" s="128">
        <v>0</v>
      </c>
      <c r="E19" s="128">
        <v>0</v>
      </c>
      <c r="F19" s="114">
        <f t="shared" si="4"/>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3506</v>
      </c>
      <c r="C20" s="128">
        <v>2</v>
      </c>
      <c r="D20" s="128">
        <v>0</v>
      </c>
      <c r="E20" s="128">
        <v>0</v>
      </c>
      <c r="F20" s="114">
        <f t="shared" si="4"/>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3261</v>
      </c>
      <c r="C21" s="128">
        <v>62</v>
      </c>
      <c r="D21" s="128">
        <v>1</v>
      </c>
      <c r="E21" s="128">
        <v>0</v>
      </c>
      <c r="F21" s="114">
        <f t="shared" si="4"/>
        <v>63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3262</v>
      </c>
      <c r="C22" s="128">
        <v>9</v>
      </c>
      <c r="D22" s="128">
        <v>0</v>
      </c>
      <c r="E22" s="128">
        <v>0</v>
      </c>
      <c r="F22" s="114">
        <f t="shared" si="4"/>
        <v>9</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3263</v>
      </c>
      <c r="C23" s="128">
        <v>3</v>
      </c>
      <c r="D23" s="128">
        <v>0</v>
      </c>
      <c r="E23" s="128">
        <v>0</v>
      </c>
      <c r="F23" s="114">
        <f t="shared" si="4"/>
        <v>3</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3264</v>
      </c>
      <c r="C24" s="128">
        <v>18</v>
      </c>
      <c r="D24" s="128">
        <v>0</v>
      </c>
      <c r="E24" s="128">
        <v>0</v>
      </c>
      <c r="F24" s="114">
        <f t="shared" si="4"/>
        <v>18</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3265</v>
      </c>
      <c r="C25" s="128">
        <v>13</v>
      </c>
      <c r="D25" s="128">
        <v>0</v>
      </c>
      <c r="E25" s="128">
        <v>0</v>
      </c>
      <c r="F25" s="114">
        <f t="shared" si="4"/>
        <v>13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3266</v>
      </c>
      <c r="C26" s="128">
        <v>9</v>
      </c>
      <c r="D26" s="128">
        <v>0</v>
      </c>
      <c r="E26" s="128">
        <v>0</v>
      </c>
      <c r="F26" s="114">
        <f t="shared" si="4"/>
        <v>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3507</v>
      </c>
      <c r="C27" s="128">
        <v>2</v>
      </c>
      <c r="D27" s="128">
        <v>0</v>
      </c>
      <c r="E27" s="128">
        <v>0</v>
      </c>
      <c r="F27" s="114">
        <f t="shared" si="4"/>
        <v>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3508</v>
      </c>
      <c r="C28" s="128">
        <v>1</v>
      </c>
      <c r="D28" s="128">
        <v>0</v>
      </c>
      <c r="E28" s="128">
        <v>0</v>
      </c>
      <c r="F28" s="114">
        <f t="shared" si="4"/>
        <v>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3267</v>
      </c>
      <c r="C29" s="128">
        <v>10</v>
      </c>
      <c r="D29" s="128">
        <v>0</v>
      </c>
      <c r="E29" s="128">
        <v>0</v>
      </c>
      <c r="F29" s="114">
        <f t="shared" si="4"/>
        <v>10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3268</v>
      </c>
      <c r="C30" s="128">
        <v>13</v>
      </c>
      <c r="D30" s="128">
        <v>0</v>
      </c>
      <c r="E30" s="128">
        <v>0</v>
      </c>
      <c r="F30" s="114">
        <f t="shared" si="4"/>
        <v>13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3600</v>
      </c>
      <c r="C31" s="128">
        <v>1</v>
      </c>
      <c r="D31" s="128">
        <v>0</v>
      </c>
      <c r="E31" s="128">
        <v>0</v>
      </c>
      <c r="F31" s="114">
        <f t="shared" si="4"/>
        <v>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3269</v>
      </c>
      <c r="C32" s="128">
        <v>27</v>
      </c>
      <c r="D32" s="128">
        <v>0</v>
      </c>
      <c r="E32" s="128">
        <v>0</v>
      </c>
      <c r="F32" s="114">
        <f t="shared" si="4"/>
        <v>27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3270</v>
      </c>
      <c r="C33" s="128">
        <v>5</v>
      </c>
      <c r="D33" s="128">
        <v>0</v>
      </c>
      <c r="E33" s="128">
        <v>0</v>
      </c>
      <c r="F33" s="114">
        <f t="shared" si="4"/>
        <v>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3271</v>
      </c>
      <c r="C34" s="128">
        <v>9</v>
      </c>
      <c r="D34" s="128">
        <v>0</v>
      </c>
      <c r="E34" s="128">
        <v>0</v>
      </c>
      <c r="F34" s="114">
        <f t="shared" si="4"/>
        <v>9</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3272</v>
      </c>
      <c r="C35" s="128">
        <v>8</v>
      </c>
      <c r="D35" s="128">
        <v>1</v>
      </c>
      <c r="E35" s="128">
        <v>0</v>
      </c>
      <c r="F35" s="114">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3273</v>
      </c>
      <c r="C36" s="128">
        <v>10</v>
      </c>
      <c r="D36" s="128">
        <v>0</v>
      </c>
      <c r="E36" s="128">
        <v>0</v>
      </c>
      <c r="F36" s="114">
        <f t="shared" si="4"/>
        <v>10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3274</v>
      </c>
      <c r="C37" s="128">
        <v>6</v>
      </c>
      <c r="D37" s="128">
        <v>0</v>
      </c>
      <c r="E37" s="128">
        <v>0</v>
      </c>
      <c r="F37" s="114">
        <f t="shared" si="4"/>
        <v>6</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3276</v>
      </c>
      <c r="C38" s="128">
        <v>10</v>
      </c>
      <c r="D38" s="128">
        <v>1</v>
      </c>
      <c r="E38" s="128">
        <v>1</v>
      </c>
      <c r="F38" s="114">
        <f t="shared" si="4"/>
        <v>12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3277</v>
      </c>
      <c r="C39" s="128">
        <v>32</v>
      </c>
      <c r="D39" s="128">
        <v>2</v>
      </c>
      <c r="E39" s="128">
        <v>0</v>
      </c>
      <c r="F39" s="114">
        <f t="shared" si="4"/>
        <v>34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3278</v>
      </c>
      <c r="C40" s="128">
        <v>5</v>
      </c>
      <c r="D40" s="128">
        <v>1</v>
      </c>
      <c r="E40" s="128">
        <v>0</v>
      </c>
      <c r="F40" s="114">
        <f t="shared" si="4"/>
        <v>6</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3279</v>
      </c>
      <c r="C41" s="128">
        <v>43</v>
      </c>
      <c r="D41" s="128">
        <v>0</v>
      </c>
      <c r="E41" s="128">
        <v>0</v>
      </c>
      <c r="F41" s="114">
        <f t="shared" si="4"/>
        <v>43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3280</v>
      </c>
      <c r="C42" s="128">
        <v>14</v>
      </c>
      <c r="D42" s="128">
        <v>0</v>
      </c>
      <c r="E42" s="128">
        <v>0</v>
      </c>
      <c r="F42" s="114">
        <f t="shared" si="4"/>
        <v>14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3281</v>
      </c>
      <c r="C43" s="128">
        <v>19</v>
      </c>
      <c r="D43" s="128">
        <v>0</v>
      </c>
      <c r="E43" s="128">
        <v>0</v>
      </c>
      <c r="F43" s="114">
        <f t="shared" si="4"/>
        <v>19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3282</v>
      </c>
      <c r="C44" s="128">
        <v>37</v>
      </c>
      <c r="D44" s="128">
        <v>0</v>
      </c>
      <c r="E44" s="128">
        <v>0</v>
      </c>
      <c r="F44" s="114">
        <f t="shared" si="4"/>
        <v>37</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3283</v>
      </c>
      <c r="C45" s="128">
        <v>22</v>
      </c>
      <c r="D45" s="128">
        <v>0</v>
      </c>
      <c r="E45" s="128">
        <v>0</v>
      </c>
      <c r="F45" s="114">
        <f t="shared" si="4"/>
        <v>22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3284</v>
      </c>
      <c r="C46" s="128">
        <v>4</v>
      </c>
      <c r="D46" s="128">
        <v>0</v>
      </c>
      <c r="E46" s="128">
        <v>0</v>
      </c>
      <c r="F46" s="114">
        <f t="shared" si="4"/>
        <v>4</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3285</v>
      </c>
      <c r="C47" s="128">
        <v>6</v>
      </c>
      <c r="D47" s="128">
        <v>0</v>
      </c>
      <c r="E47" s="128">
        <v>0</v>
      </c>
      <c r="F47" s="114">
        <f t="shared" si="4"/>
        <v>6</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3287</v>
      </c>
      <c r="C48" s="128">
        <v>11</v>
      </c>
      <c r="D48" s="128">
        <v>0</v>
      </c>
      <c r="E48" s="128">
        <v>0</v>
      </c>
      <c r="F48" s="114">
        <f t="shared" si="4"/>
        <v>11</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3602</v>
      </c>
      <c r="C49" s="128">
        <v>1</v>
      </c>
      <c r="D49" s="128">
        <v>0</v>
      </c>
      <c r="E49" s="128">
        <v>0</v>
      </c>
      <c r="F49" s="114">
        <f t="shared" si="4"/>
        <v>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3603</v>
      </c>
      <c r="C50" s="128">
        <v>1</v>
      </c>
      <c r="D50" s="128">
        <v>0</v>
      </c>
      <c r="E50" s="128">
        <v>0</v>
      </c>
      <c r="F50" s="114">
        <f t="shared" si="4"/>
        <v>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3497</v>
      </c>
      <c r="C51" s="128">
        <v>1</v>
      </c>
      <c r="D51" s="128">
        <v>0</v>
      </c>
      <c r="E51" s="128">
        <v>0</v>
      </c>
      <c r="F51" s="114">
        <f t="shared" si="4"/>
        <v>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3593</v>
      </c>
      <c r="C52" s="128">
        <v>23</v>
      </c>
      <c r="D52" s="128">
        <v>0</v>
      </c>
      <c r="E52" s="128">
        <v>0</v>
      </c>
      <c r="F52" s="114">
        <f t="shared" si="4"/>
        <v>23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3288</v>
      </c>
      <c r="C53" s="128">
        <v>3</v>
      </c>
      <c r="D53" s="128">
        <v>0</v>
      </c>
      <c r="E53" s="128">
        <v>0</v>
      </c>
      <c r="F53" s="114">
        <f t="shared" si="4"/>
        <v>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3289</v>
      </c>
      <c r="C54" s="128">
        <v>33</v>
      </c>
      <c r="D54" s="128">
        <v>0</v>
      </c>
      <c r="E54" s="128">
        <v>0</v>
      </c>
      <c r="F54" s="114">
        <f t="shared" si="4"/>
        <v>33</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3494</v>
      </c>
      <c r="C55" s="128">
        <v>2</v>
      </c>
      <c r="D55" s="128">
        <v>0</v>
      </c>
      <c r="E55" s="128">
        <v>0</v>
      </c>
      <c r="F55" s="114">
        <f t="shared" si="4"/>
        <v>2</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3290</v>
      </c>
      <c r="C56" s="128">
        <v>22</v>
      </c>
      <c r="D56" s="128">
        <v>0</v>
      </c>
      <c r="E56" s="128">
        <v>0</v>
      </c>
      <c r="F56" s="114">
        <f t="shared" si="4"/>
        <v>22</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3291</v>
      </c>
      <c r="C57" s="128">
        <v>3</v>
      </c>
      <c r="D57" s="128">
        <v>0</v>
      </c>
      <c r="E57" s="128">
        <v>0</v>
      </c>
      <c r="F57" s="114">
        <f t="shared" si="4"/>
        <v>3</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3292</v>
      </c>
      <c r="C58" s="128">
        <v>58</v>
      </c>
      <c r="D58" s="128">
        <v>0</v>
      </c>
      <c r="E58" s="128">
        <v>0</v>
      </c>
      <c r="F58" s="114">
        <f t="shared" si="4"/>
        <v>58</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3293</v>
      </c>
      <c r="C59" s="128">
        <v>16</v>
      </c>
      <c r="D59" s="128">
        <v>0</v>
      </c>
      <c r="E59" s="128">
        <v>0</v>
      </c>
      <c r="F59" s="114">
        <f t="shared" si="4"/>
        <v>16</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3294</v>
      </c>
      <c r="C60" s="128">
        <v>20</v>
      </c>
      <c r="D60" s="128">
        <v>0</v>
      </c>
      <c r="E60" s="128">
        <v>0</v>
      </c>
      <c r="F60" s="114"/>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3295</v>
      </c>
      <c r="C61" s="128">
        <v>17</v>
      </c>
      <c r="D61" s="128">
        <v>0</v>
      </c>
      <c r="E61" s="128">
        <v>0</v>
      </c>
      <c r="F61" s="114"/>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3296</v>
      </c>
      <c r="C62" s="128">
        <v>1</v>
      </c>
      <c r="D62" s="128">
        <v>0</v>
      </c>
      <c r="E62" s="128">
        <v>0</v>
      </c>
      <c r="F62" s="114"/>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3498</v>
      </c>
      <c r="C63" s="128">
        <v>2</v>
      </c>
      <c r="D63" s="128">
        <v>0</v>
      </c>
      <c r="E63" s="128">
        <v>0</v>
      </c>
      <c r="F63" s="114"/>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c r="C64" s="128"/>
      <c r="D64" s="128"/>
      <c r="E64" s="128"/>
      <c r="F64" s="114"/>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c r="C65" s="128"/>
      <c r="D65" s="128"/>
      <c r="E65" s="128"/>
      <c r="F65" s="114"/>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c r="C66" s="128"/>
      <c r="D66" s="128"/>
      <c r="E66" s="128"/>
      <c r="F66" s="114"/>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c r="C67" s="128"/>
      <c r="D67" s="128"/>
      <c r="E67" s="128"/>
      <c r="F67" s="114"/>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c r="C68" s="128"/>
      <c r="D68" s="128"/>
      <c r="E68" s="128"/>
      <c r="F68" s="114"/>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1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22" workbookViewId="0">
      <selection activeCell="A31" sqref="A31:XFD32"/>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19" t="s">
        <v>33</v>
      </c>
      <c r="B1" s="320"/>
      <c r="C1" s="321"/>
      <c r="D1" s="1"/>
      <c r="E1" s="322" t="s">
        <v>102</v>
      </c>
      <c r="F1" s="32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3597</v>
      </c>
      <c r="B4" s="43"/>
      <c r="C4" s="5"/>
      <c r="D4" s="5"/>
      <c r="E4" s="5"/>
      <c r="F4" s="5"/>
      <c r="G4" s="6"/>
    </row>
    <row r="5" spans="1:7" s="8" customFormat="1" ht="6" customHeight="1">
      <c r="A5" s="49"/>
      <c r="B5" s="50"/>
      <c r="C5" s="7"/>
      <c r="D5" s="7"/>
      <c r="E5" s="7"/>
      <c r="F5" s="7"/>
    </row>
    <row r="6" spans="1:7" s="8" customFormat="1" ht="15" customHeight="1" thickBot="1">
      <c r="A6" s="327" t="s">
        <v>3598</v>
      </c>
      <c r="B6" s="328"/>
      <c r="C6" s="9"/>
      <c r="D6" s="9"/>
    </row>
    <row r="7" spans="1:7" s="2" customFormat="1" ht="21.75" customHeight="1">
      <c r="A7" s="51"/>
      <c r="B7" s="329"/>
      <c r="C7" s="331"/>
      <c r="D7" s="331"/>
      <c r="E7" s="331"/>
      <c r="F7" s="227"/>
    </row>
    <row r="8" spans="1:7" s="2" customFormat="1" ht="21.75" customHeight="1">
      <c r="A8" s="52"/>
      <c r="B8" s="330"/>
      <c r="C8" s="45" t="s">
        <v>35</v>
      </c>
      <c r="D8" s="45" t="s">
        <v>36</v>
      </c>
      <c r="E8" s="45" t="s">
        <v>37</v>
      </c>
      <c r="F8" s="45" t="s">
        <v>38</v>
      </c>
    </row>
    <row r="9" spans="1:7" s="8" customFormat="1" ht="26.25" customHeight="1">
      <c r="A9" s="53"/>
      <c r="B9" s="54" t="s">
        <v>38</v>
      </c>
      <c r="C9" s="114">
        <f>SUM(C12:C15)</f>
        <v>38</v>
      </c>
      <c r="D9" s="114">
        <f>SUM(D12:D15)</f>
        <v>0</v>
      </c>
      <c r="E9" s="114">
        <f>SUM(E12:E15)</f>
        <v>0</v>
      </c>
      <c r="F9" s="114">
        <f>SUM(C9:E9)</f>
        <v>38</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6</v>
      </c>
      <c r="D12" s="116">
        <f t="shared" ref="D12:F12" si="0">D18</f>
        <v>0</v>
      </c>
      <c r="E12" s="116">
        <f t="shared" si="0"/>
        <v>0</v>
      </c>
      <c r="F12" s="114">
        <f t="shared" si="0"/>
        <v>6</v>
      </c>
    </row>
    <row r="13" spans="1:7" s="8" customFormat="1" ht="13.5" customHeight="1">
      <c r="A13" s="56"/>
      <c r="B13" s="57" t="s">
        <v>6</v>
      </c>
      <c r="C13" s="116">
        <f>SUM(C19:C23)</f>
        <v>5</v>
      </c>
      <c r="D13" s="116">
        <f t="shared" ref="D13:F13" si="1">SUM(D19:D23)</f>
        <v>0</v>
      </c>
      <c r="E13" s="116">
        <f t="shared" si="1"/>
        <v>0</v>
      </c>
      <c r="F13" s="114">
        <f t="shared" si="1"/>
        <v>5</v>
      </c>
    </row>
    <row r="14" spans="1:7" s="8" customFormat="1" ht="13.5" customHeight="1">
      <c r="A14" s="56"/>
      <c r="B14" s="57" t="s">
        <v>44</v>
      </c>
      <c r="C14" s="116">
        <f>SUM(C24:C25)</f>
        <v>11</v>
      </c>
      <c r="D14" s="116">
        <f t="shared" ref="D14:F14" si="2">SUM(D24:D25)</f>
        <v>0</v>
      </c>
      <c r="E14" s="116">
        <f t="shared" si="2"/>
        <v>0</v>
      </c>
      <c r="F14" s="114">
        <f t="shared" si="2"/>
        <v>11</v>
      </c>
    </row>
    <row r="15" spans="1:7" s="8" customFormat="1" ht="13.5" customHeight="1">
      <c r="A15" s="56"/>
      <c r="B15" s="57" t="s">
        <v>7</v>
      </c>
      <c r="C15" s="116">
        <f>SUM(C26:C36)</f>
        <v>16</v>
      </c>
      <c r="D15" s="116">
        <f t="shared" ref="D15:F15" si="3">SUM(D26:D36)</f>
        <v>0</v>
      </c>
      <c r="E15" s="116">
        <f t="shared" si="3"/>
        <v>0</v>
      </c>
      <c r="F15" s="114">
        <f t="shared" si="3"/>
        <v>16</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6</v>
      </c>
      <c r="D18" s="128">
        <v>0</v>
      </c>
      <c r="E18" s="128">
        <v>0</v>
      </c>
      <c r="F18" s="114">
        <f t="shared" ref="F18:F36" si="4">SUM(C18:E18)</f>
        <v>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3261</v>
      </c>
      <c r="C19" s="128">
        <v>1</v>
      </c>
      <c r="D19" s="128">
        <v>0</v>
      </c>
      <c r="E19" s="128">
        <v>0</v>
      </c>
      <c r="F19" s="114">
        <f t="shared" si="4"/>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3264</v>
      </c>
      <c r="C20" s="128">
        <v>1</v>
      </c>
      <c r="D20" s="128">
        <v>0</v>
      </c>
      <c r="E20" s="128">
        <v>0</v>
      </c>
      <c r="F20" s="114">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3507</v>
      </c>
      <c r="C21" s="128">
        <v>1</v>
      </c>
      <c r="D21" s="128">
        <v>0</v>
      </c>
      <c r="E21" s="128">
        <v>0</v>
      </c>
      <c r="F21" s="114">
        <f t="shared" si="4"/>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3273</v>
      </c>
      <c r="C22" s="128">
        <v>1</v>
      </c>
      <c r="D22" s="128">
        <v>0</v>
      </c>
      <c r="E22" s="128">
        <v>0</v>
      </c>
      <c r="F22" s="114">
        <f t="shared" si="4"/>
        <v>1</v>
      </c>
      <c r="G22" s="11"/>
      <c r="H22" s="11"/>
    </row>
    <row r="23" spans="1:68" s="88" customFormat="1" ht="15" customHeight="1">
      <c r="A23" s="59"/>
      <c r="B23" s="121" t="s">
        <v>3601</v>
      </c>
      <c r="C23" s="128">
        <v>1</v>
      </c>
      <c r="D23" s="128">
        <v>0</v>
      </c>
      <c r="E23" s="128">
        <v>0</v>
      </c>
      <c r="F23" s="114">
        <f t="shared" si="4"/>
        <v>1</v>
      </c>
      <c r="G23" s="11"/>
      <c r="H23" s="11"/>
    </row>
    <row r="24" spans="1:68" s="88" customFormat="1" ht="15" customHeight="1">
      <c r="A24" s="59"/>
      <c r="B24" s="121" t="s">
        <v>3277</v>
      </c>
      <c r="C24" s="128">
        <v>6</v>
      </c>
      <c r="D24" s="128">
        <v>0</v>
      </c>
      <c r="E24" s="128">
        <v>0</v>
      </c>
      <c r="F24" s="114">
        <f t="shared" si="4"/>
        <v>6</v>
      </c>
      <c r="G24" s="11"/>
      <c r="H24" s="11"/>
    </row>
    <row r="25" spans="1:68" s="88" customFormat="1" ht="15" customHeight="1">
      <c r="A25" s="59"/>
      <c r="B25" s="121" t="s">
        <v>3279</v>
      </c>
      <c r="C25" s="128">
        <v>5</v>
      </c>
      <c r="D25" s="128">
        <v>0</v>
      </c>
      <c r="E25" s="128">
        <v>0</v>
      </c>
      <c r="F25" s="114">
        <f t="shared" si="4"/>
        <v>5</v>
      </c>
      <c r="G25" s="11"/>
      <c r="H25" s="11"/>
    </row>
    <row r="26" spans="1:68" s="88" customFormat="1" ht="15" customHeight="1">
      <c r="A26" s="59"/>
      <c r="B26" s="121" t="s">
        <v>3280</v>
      </c>
      <c r="C26" s="128">
        <v>3</v>
      </c>
      <c r="D26" s="128">
        <v>0</v>
      </c>
      <c r="E26" s="128">
        <v>0</v>
      </c>
      <c r="F26" s="114">
        <f t="shared" si="4"/>
        <v>3</v>
      </c>
      <c r="G26" s="11"/>
      <c r="H26" s="11"/>
    </row>
    <row r="27" spans="1:68" s="88" customFormat="1" ht="15" customHeight="1">
      <c r="A27" s="59"/>
      <c r="B27" s="121" t="s">
        <v>3281</v>
      </c>
      <c r="C27" s="128">
        <v>1</v>
      </c>
      <c r="D27" s="128">
        <v>0</v>
      </c>
      <c r="E27" s="128">
        <v>0</v>
      </c>
      <c r="F27" s="114">
        <f t="shared" si="4"/>
        <v>1</v>
      </c>
      <c r="G27" s="11"/>
      <c r="H27" s="11"/>
    </row>
    <row r="28" spans="1:68" s="88" customFormat="1" ht="15" customHeight="1">
      <c r="A28" s="58"/>
      <c r="B28" s="121" t="s">
        <v>3282</v>
      </c>
      <c r="C28" s="128">
        <v>1</v>
      </c>
      <c r="D28" s="128">
        <v>0</v>
      </c>
      <c r="E28" s="128">
        <v>0</v>
      </c>
      <c r="F28" s="114">
        <f t="shared" si="4"/>
        <v>1</v>
      </c>
      <c r="G28" s="11"/>
      <c r="H28" s="11"/>
    </row>
    <row r="29" spans="1:68" s="88" customFormat="1" ht="15" customHeight="1">
      <c r="A29" s="59"/>
      <c r="B29" s="121" t="s">
        <v>3286</v>
      </c>
      <c r="C29" s="128">
        <v>2</v>
      </c>
      <c r="D29" s="128">
        <v>0</v>
      </c>
      <c r="E29" s="128">
        <v>0</v>
      </c>
      <c r="F29" s="114">
        <f t="shared" si="4"/>
        <v>2</v>
      </c>
      <c r="G29" s="11"/>
      <c r="H29" s="11"/>
    </row>
    <row r="30" spans="1:68" s="88" customFormat="1" ht="15" customHeight="1">
      <c r="A30" s="59"/>
      <c r="B30" s="121" t="s">
        <v>3287</v>
      </c>
      <c r="C30" s="128">
        <v>3</v>
      </c>
      <c r="D30" s="128">
        <v>0</v>
      </c>
      <c r="E30" s="128">
        <v>0</v>
      </c>
      <c r="F30" s="114">
        <f t="shared" si="4"/>
        <v>3</v>
      </c>
      <c r="G30" s="11"/>
      <c r="H30" s="11"/>
    </row>
    <row r="31" spans="1:68" s="88" customFormat="1" ht="15" customHeight="1">
      <c r="A31" s="59"/>
      <c r="B31" s="121" t="s">
        <v>3289</v>
      </c>
      <c r="C31" s="128">
        <v>1</v>
      </c>
      <c r="D31" s="128">
        <v>0</v>
      </c>
      <c r="E31" s="128">
        <v>0</v>
      </c>
      <c r="F31" s="114">
        <f t="shared" si="4"/>
        <v>1</v>
      </c>
      <c r="G31" s="11"/>
      <c r="H31" s="11"/>
    </row>
    <row r="32" spans="1:68" s="88" customFormat="1" ht="15" customHeight="1">
      <c r="A32" s="59"/>
      <c r="B32" s="121" t="s">
        <v>3494</v>
      </c>
      <c r="C32" s="128">
        <v>1</v>
      </c>
      <c r="D32" s="128">
        <v>0</v>
      </c>
      <c r="E32" s="128">
        <v>0</v>
      </c>
      <c r="F32" s="114">
        <f t="shared" si="4"/>
        <v>1</v>
      </c>
      <c r="G32" s="11"/>
      <c r="H32" s="11"/>
    </row>
    <row r="33" spans="1:8" s="88" customFormat="1" ht="15" customHeight="1">
      <c r="A33" s="59"/>
      <c r="B33" s="121" t="s">
        <v>3291</v>
      </c>
      <c r="C33" s="128">
        <v>1</v>
      </c>
      <c r="D33" s="128">
        <v>0</v>
      </c>
      <c r="E33" s="128">
        <v>0</v>
      </c>
      <c r="F33" s="114">
        <f t="shared" si="4"/>
        <v>1</v>
      </c>
      <c r="G33" s="11"/>
      <c r="H33" s="11"/>
    </row>
    <row r="34" spans="1:8" s="88" customFormat="1" ht="15" customHeight="1">
      <c r="A34" s="59"/>
      <c r="B34" s="121" t="s">
        <v>3292</v>
      </c>
      <c r="C34" s="128">
        <v>1</v>
      </c>
      <c r="D34" s="128">
        <v>0</v>
      </c>
      <c r="E34" s="128">
        <v>0</v>
      </c>
      <c r="F34" s="114">
        <f t="shared" si="4"/>
        <v>1</v>
      </c>
      <c r="G34" s="11"/>
      <c r="H34" s="11"/>
    </row>
    <row r="35" spans="1:8" s="88" customFormat="1" ht="16.95" customHeight="1">
      <c r="A35" s="59"/>
      <c r="B35" s="121" t="s">
        <v>3295</v>
      </c>
      <c r="C35" s="128">
        <v>1</v>
      </c>
      <c r="D35" s="128">
        <v>0</v>
      </c>
      <c r="E35" s="128">
        <v>0</v>
      </c>
      <c r="F35" s="114">
        <f t="shared" si="4"/>
        <v>1</v>
      </c>
      <c r="G35" s="11"/>
      <c r="H35" s="11"/>
    </row>
    <row r="36" spans="1:8" s="88" customFormat="1" ht="15" customHeight="1">
      <c r="A36" s="59"/>
      <c r="B36" s="121" t="s">
        <v>3296</v>
      </c>
      <c r="C36" s="128">
        <v>1</v>
      </c>
      <c r="D36" s="128">
        <v>0</v>
      </c>
      <c r="E36" s="128">
        <v>0</v>
      </c>
      <c r="F36" s="114">
        <f t="shared" si="4"/>
        <v>1</v>
      </c>
      <c r="G36" s="11"/>
      <c r="H36" s="11"/>
    </row>
    <row r="37" spans="1:8" s="88" customFormat="1" ht="15" customHeight="1">
      <c r="A37" s="59"/>
      <c r="B37" s="121"/>
      <c r="C37" s="128"/>
      <c r="D37" s="128"/>
      <c r="E37" s="128"/>
      <c r="F37" s="114"/>
      <c r="G37" s="11"/>
      <c r="H37" s="11"/>
    </row>
    <row r="38" spans="1:8" s="88" customFormat="1" ht="15" customHeight="1">
      <c r="A38" s="59"/>
      <c r="B38" s="121"/>
      <c r="C38" s="128"/>
      <c r="D38" s="128"/>
      <c r="E38" s="128"/>
      <c r="F38" s="114"/>
      <c r="G38" s="11"/>
      <c r="H38" s="11"/>
    </row>
    <row r="39" spans="1:8" s="88" customFormat="1" ht="15" customHeight="1">
      <c r="A39" s="59"/>
      <c r="B39" s="121"/>
      <c r="C39" s="128"/>
      <c r="D39" s="128"/>
      <c r="E39" s="128"/>
      <c r="F39" s="114"/>
      <c r="G39" s="11"/>
      <c r="H39" s="11"/>
    </row>
    <row r="40" spans="1:8" s="88" customFormat="1" ht="15" customHeight="1">
      <c r="A40" s="59"/>
      <c r="B40" s="121"/>
      <c r="C40" s="128"/>
      <c r="D40" s="128"/>
      <c r="E40" s="128"/>
      <c r="F40" s="114"/>
      <c r="G40" s="11"/>
      <c r="H40" s="11"/>
    </row>
    <row r="41" spans="1:8" s="88" customFormat="1" ht="15" customHeight="1">
      <c r="A41" s="59"/>
      <c r="B41" s="121"/>
      <c r="C41" s="128"/>
      <c r="D41" s="128"/>
      <c r="E41" s="128"/>
      <c r="F41" s="114"/>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workbookViewId="0">
      <selection activeCell="F12" sqref="F12:F15"/>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19" t="s">
        <v>33</v>
      </c>
      <c r="B1" s="320"/>
      <c r="C1" s="321"/>
      <c r="D1" s="1"/>
      <c r="E1" s="322" t="s">
        <v>102</v>
      </c>
      <c r="F1" s="32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7" t="s">
        <v>3598</v>
      </c>
      <c r="B6" s="328"/>
      <c r="C6" s="9"/>
    </row>
    <row r="7" spans="1:7" s="2" customFormat="1" ht="21.75" customHeight="1">
      <c r="A7" s="51"/>
      <c r="B7" s="329"/>
      <c r="C7" s="331"/>
      <c r="D7" s="331"/>
      <c r="E7" s="331"/>
      <c r="F7" s="139"/>
    </row>
    <row r="8" spans="1:7" s="2" customFormat="1" ht="21.75" customHeight="1">
      <c r="A8" s="52"/>
      <c r="B8" s="330"/>
      <c r="C8" s="45" t="s">
        <v>35</v>
      </c>
      <c r="D8" s="45" t="s">
        <v>36</v>
      </c>
      <c r="E8" s="45" t="s">
        <v>37</v>
      </c>
      <c r="F8" s="45" t="s">
        <v>38</v>
      </c>
    </row>
    <row r="9" spans="1:7" s="8" customFormat="1" ht="26.25" customHeight="1">
      <c r="A9" s="53"/>
      <c r="B9" s="54" t="s">
        <v>38</v>
      </c>
      <c r="C9" s="114">
        <f>SUM(C12:C15)</f>
        <v>78</v>
      </c>
      <c r="D9" s="114">
        <f>SUM(D12:D15)</f>
        <v>0</v>
      </c>
      <c r="E9" s="114">
        <f>SUM(E12:E15)</f>
        <v>0</v>
      </c>
      <c r="F9" s="114">
        <f>SUM(C9:E9)</f>
        <v>78</v>
      </c>
      <c r="G9" s="10"/>
    </row>
    <row r="10" spans="1:7" s="8" customFormat="1" ht="9.9" customHeight="1">
      <c r="A10" s="53"/>
      <c r="B10" s="55"/>
      <c r="C10" s="115"/>
      <c r="D10" s="115"/>
      <c r="E10" s="115"/>
      <c r="F10" s="115"/>
      <c r="G10" s="10"/>
    </row>
    <row r="11" spans="1:7" s="8" customFormat="1" ht="15" customHeight="1">
      <c r="A11" s="53"/>
      <c r="B11" s="55" t="s">
        <v>9</v>
      </c>
      <c r="C11" s="115"/>
      <c r="D11" s="115"/>
      <c r="E11" s="115"/>
      <c r="F11" s="115"/>
      <c r="G11" s="10"/>
    </row>
    <row r="12" spans="1:7" s="8" customFormat="1" ht="15" customHeight="1">
      <c r="A12" s="56"/>
      <c r="B12" s="57" t="s">
        <v>5</v>
      </c>
      <c r="C12" s="116">
        <f>C18</f>
        <v>1</v>
      </c>
      <c r="D12" s="116">
        <f t="shared" ref="D12:F12" si="0">D18</f>
        <v>0</v>
      </c>
      <c r="E12" s="116">
        <f t="shared" si="0"/>
        <v>0</v>
      </c>
      <c r="F12" s="114">
        <f t="shared" si="0"/>
        <v>1</v>
      </c>
    </row>
    <row r="13" spans="1:7" s="8" customFormat="1" ht="15" customHeight="1">
      <c r="A13" s="56"/>
      <c r="B13" s="57" t="s">
        <v>6</v>
      </c>
      <c r="C13" s="116">
        <f>SUM(C19:C28)</f>
        <v>29</v>
      </c>
      <c r="D13" s="116">
        <f t="shared" ref="D13:F13" si="1">SUM(D19:D28)</f>
        <v>0</v>
      </c>
      <c r="E13" s="116">
        <f t="shared" si="1"/>
        <v>0</v>
      </c>
      <c r="F13" s="114">
        <f t="shared" si="1"/>
        <v>29</v>
      </c>
    </row>
    <row r="14" spans="1:7" s="8" customFormat="1" ht="15" customHeight="1">
      <c r="A14" s="56"/>
      <c r="B14" s="57" t="s">
        <v>44</v>
      </c>
      <c r="C14" s="116">
        <f>SUM(C29:C30)</f>
        <v>4</v>
      </c>
      <c r="D14" s="116">
        <f t="shared" ref="D14:F14" si="2">SUM(D29:D30)</f>
        <v>0</v>
      </c>
      <c r="E14" s="116">
        <f t="shared" si="2"/>
        <v>0</v>
      </c>
      <c r="F14" s="114">
        <f t="shared" si="2"/>
        <v>4</v>
      </c>
    </row>
    <row r="15" spans="1:7" s="8" customFormat="1" ht="15" customHeight="1">
      <c r="A15" s="56"/>
      <c r="B15" s="57" t="s">
        <v>7</v>
      </c>
      <c r="C15" s="116">
        <f>SUM(C31:C70)</f>
        <v>44</v>
      </c>
      <c r="D15" s="116">
        <f t="shared" ref="D15:F15" si="3">SUM(D31:D70)</f>
        <v>0</v>
      </c>
      <c r="E15" s="116">
        <f t="shared" si="3"/>
        <v>0</v>
      </c>
      <c r="F15" s="114">
        <f t="shared" si="3"/>
        <v>44</v>
      </c>
    </row>
    <row r="16" spans="1:7" s="8" customFormat="1" ht="9.9" customHeight="1">
      <c r="A16" s="56"/>
      <c r="B16" s="57"/>
      <c r="C16" s="66"/>
      <c r="D16" s="66"/>
      <c r="E16" s="66"/>
      <c r="F16" s="116"/>
    </row>
    <row r="17" spans="1:8" s="8" customFormat="1" ht="13.5" customHeight="1">
      <c r="A17" s="56"/>
      <c r="B17" s="55" t="s">
        <v>10</v>
      </c>
      <c r="C17" s="66"/>
      <c r="D17" s="66"/>
      <c r="E17" s="66"/>
      <c r="F17" s="116"/>
    </row>
    <row r="18" spans="1:8" s="88" customFormat="1" ht="15" customHeight="1">
      <c r="A18" s="62"/>
      <c r="B18" s="62" t="s">
        <v>3260</v>
      </c>
      <c r="C18" s="95">
        <v>1</v>
      </c>
      <c r="D18" s="95">
        <v>0</v>
      </c>
      <c r="E18" s="95">
        <v>0</v>
      </c>
      <c r="F18" s="114">
        <f t="shared" ref="F18:F46" si="4">SUM(C18:E18)</f>
        <v>1</v>
      </c>
      <c r="G18" s="11"/>
      <c r="H18" s="11"/>
    </row>
    <row r="19" spans="1:8" s="88" customFormat="1" ht="15" customHeight="1">
      <c r="A19" s="62"/>
      <c r="B19" s="62" t="s">
        <v>3261</v>
      </c>
      <c r="C19" s="95">
        <v>11</v>
      </c>
      <c r="D19" s="95">
        <v>0</v>
      </c>
      <c r="E19" s="95">
        <v>0</v>
      </c>
      <c r="F19" s="114">
        <f t="shared" si="4"/>
        <v>11</v>
      </c>
      <c r="G19" s="11"/>
      <c r="H19" s="11"/>
    </row>
    <row r="20" spans="1:8" s="88" customFormat="1" ht="15" customHeight="1">
      <c r="A20" s="62"/>
      <c r="B20" s="62" t="s">
        <v>3262</v>
      </c>
      <c r="C20" s="95">
        <v>1</v>
      </c>
      <c r="D20" s="95">
        <v>0</v>
      </c>
      <c r="E20" s="95">
        <v>0</v>
      </c>
      <c r="F20" s="114">
        <f t="shared" si="4"/>
        <v>1</v>
      </c>
      <c r="G20" s="11"/>
      <c r="H20" s="11"/>
    </row>
    <row r="21" spans="1:8" s="88" customFormat="1" ht="15" customHeight="1">
      <c r="A21" s="62"/>
      <c r="B21" s="62" t="s">
        <v>3264</v>
      </c>
      <c r="C21" s="95">
        <v>5</v>
      </c>
      <c r="D21" s="95">
        <v>0</v>
      </c>
      <c r="E21" s="95">
        <v>0</v>
      </c>
      <c r="F21" s="114">
        <f t="shared" si="4"/>
        <v>5</v>
      </c>
      <c r="G21" s="11"/>
      <c r="H21" s="11"/>
    </row>
    <row r="22" spans="1:8" s="88" customFormat="1" ht="15" customHeight="1">
      <c r="A22" s="62"/>
      <c r="B22" s="62" t="s">
        <v>3507</v>
      </c>
      <c r="C22" s="95">
        <v>1</v>
      </c>
      <c r="D22" s="95">
        <v>0</v>
      </c>
      <c r="E22" s="95">
        <v>0</v>
      </c>
      <c r="F22" s="114">
        <f t="shared" si="4"/>
        <v>1</v>
      </c>
      <c r="G22" s="11"/>
      <c r="H22" s="11"/>
    </row>
    <row r="23" spans="1:8" s="88" customFormat="1" ht="15" customHeight="1">
      <c r="A23" s="62"/>
      <c r="B23" s="62" t="s">
        <v>3267</v>
      </c>
      <c r="C23" s="95">
        <v>3</v>
      </c>
      <c r="D23" s="95">
        <v>0</v>
      </c>
      <c r="E23" s="95">
        <v>0</v>
      </c>
      <c r="F23" s="114">
        <f t="shared" si="4"/>
        <v>3</v>
      </c>
      <c r="G23" s="11"/>
      <c r="H23" s="11"/>
    </row>
    <row r="24" spans="1:8" s="88" customFormat="1" ht="15" customHeight="1">
      <c r="A24" s="62"/>
      <c r="B24" s="62" t="s">
        <v>3269</v>
      </c>
      <c r="C24" s="95">
        <v>4</v>
      </c>
      <c r="D24" s="95">
        <v>0</v>
      </c>
      <c r="E24" s="95">
        <v>0</v>
      </c>
      <c r="F24" s="114">
        <f t="shared" si="4"/>
        <v>4</v>
      </c>
      <c r="G24" s="11"/>
      <c r="H24" s="11"/>
    </row>
    <row r="25" spans="1:8" s="88" customFormat="1" ht="15" customHeight="1">
      <c r="A25" s="62"/>
      <c r="B25" s="62" t="s">
        <v>3594</v>
      </c>
      <c r="C25" s="95">
        <v>1</v>
      </c>
      <c r="D25" s="95">
        <v>0</v>
      </c>
      <c r="E25" s="95">
        <v>0</v>
      </c>
      <c r="F25" s="114">
        <f t="shared" si="4"/>
        <v>1</v>
      </c>
      <c r="G25" s="11"/>
      <c r="H25" s="11"/>
    </row>
    <row r="26" spans="1:8" s="88" customFormat="1" ht="15" customHeight="1">
      <c r="A26" s="62"/>
      <c r="B26" s="62" t="s">
        <v>3271</v>
      </c>
      <c r="C26" s="95">
        <v>1</v>
      </c>
      <c r="D26" s="95">
        <v>0</v>
      </c>
      <c r="E26" s="95">
        <v>0</v>
      </c>
      <c r="F26" s="114">
        <f t="shared" si="4"/>
        <v>1</v>
      </c>
      <c r="G26" s="11"/>
      <c r="H26" s="11"/>
    </row>
    <row r="27" spans="1:8" s="88" customFormat="1" ht="15" customHeight="1">
      <c r="A27" s="62"/>
      <c r="B27" s="62" t="s">
        <v>3273</v>
      </c>
      <c r="C27" s="95">
        <v>1</v>
      </c>
      <c r="D27" s="95">
        <v>0</v>
      </c>
      <c r="E27" s="95">
        <v>0</v>
      </c>
      <c r="F27" s="114">
        <f t="shared" si="4"/>
        <v>1</v>
      </c>
      <c r="G27" s="11"/>
      <c r="H27" s="11"/>
    </row>
    <row r="28" spans="1:8" s="88" customFormat="1" ht="15" customHeight="1">
      <c r="A28" s="62"/>
      <c r="B28" s="62" t="s">
        <v>3275</v>
      </c>
      <c r="C28" s="95">
        <v>1</v>
      </c>
      <c r="D28" s="95">
        <v>0</v>
      </c>
      <c r="E28" s="95">
        <v>0</v>
      </c>
      <c r="F28" s="114">
        <f t="shared" si="4"/>
        <v>1</v>
      </c>
      <c r="G28" s="11"/>
      <c r="H28" s="11"/>
    </row>
    <row r="29" spans="1:8" s="88" customFormat="1" ht="15" customHeight="1">
      <c r="A29" s="62"/>
      <c r="B29" s="62" t="s">
        <v>3277</v>
      </c>
      <c r="C29" s="95">
        <v>1</v>
      </c>
      <c r="D29" s="95">
        <v>0</v>
      </c>
      <c r="E29" s="95">
        <v>0</v>
      </c>
      <c r="F29" s="114">
        <f t="shared" si="4"/>
        <v>1</v>
      </c>
      <c r="G29" s="11"/>
      <c r="H29" s="11"/>
    </row>
    <row r="30" spans="1:8" s="88" customFormat="1" ht="15" customHeight="1">
      <c r="A30" s="62"/>
      <c r="B30" s="62" t="s">
        <v>3279</v>
      </c>
      <c r="C30" s="95">
        <v>3</v>
      </c>
      <c r="D30" s="95">
        <v>0</v>
      </c>
      <c r="E30" s="95">
        <v>0</v>
      </c>
      <c r="F30" s="114">
        <f t="shared" si="4"/>
        <v>3</v>
      </c>
      <c r="G30" s="11"/>
      <c r="H30" s="11"/>
    </row>
    <row r="31" spans="1:8" s="88" customFormat="1" ht="15" customHeight="1">
      <c r="A31" s="62"/>
      <c r="B31" s="62" t="s">
        <v>3281</v>
      </c>
      <c r="C31" s="95">
        <v>1</v>
      </c>
      <c r="D31" s="95">
        <v>0</v>
      </c>
      <c r="E31" s="95">
        <v>0</v>
      </c>
      <c r="F31" s="114">
        <f t="shared" si="4"/>
        <v>1</v>
      </c>
      <c r="G31" s="11"/>
      <c r="H31" s="11"/>
    </row>
    <row r="32" spans="1:8" s="88" customFormat="1" ht="15" customHeight="1">
      <c r="A32" s="62"/>
      <c r="B32" s="62" t="s">
        <v>3282</v>
      </c>
      <c r="C32" s="95">
        <v>5</v>
      </c>
      <c r="D32" s="95">
        <v>0</v>
      </c>
      <c r="E32" s="95">
        <v>0</v>
      </c>
      <c r="F32" s="114">
        <f t="shared" si="4"/>
        <v>5</v>
      </c>
      <c r="G32" s="11"/>
      <c r="H32" s="11"/>
    </row>
    <row r="33" spans="1:8" s="88" customFormat="1" ht="15" customHeight="1">
      <c r="A33" s="62"/>
      <c r="B33" s="62" t="s">
        <v>3283</v>
      </c>
      <c r="C33" s="95">
        <v>1</v>
      </c>
      <c r="D33" s="95">
        <v>0</v>
      </c>
      <c r="E33" s="95">
        <v>0</v>
      </c>
      <c r="F33" s="114">
        <f t="shared" si="4"/>
        <v>1</v>
      </c>
      <c r="G33" s="11"/>
      <c r="H33" s="11"/>
    </row>
    <row r="34" spans="1:8" s="88" customFormat="1" ht="15" customHeight="1">
      <c r="A34" s="62"/>
      <c r="B34" s="62" t="s">
        <v>3287</v>
      </c>
      <c r="C34" s="95">
        <v>3</v>
      </c>
      <c r="D34" s="95">
        <v>0</v>
      </c>
      <c r="E34" s="95">
        <v>0</v>
      </c>
      <c r="F34" s="114">
        <f t="shared" si="4"/>
        <v>3</v>
      </c>
      <c r="G34" s="11"/>
      <c r="H34" s="11"/>
    </row>
    <row r="35" spans="1:8" s="88" customFormat="1" ht="15" customHeight="1">
      <c r="A35" s="62"/>
      <c r="B35" s="62" t="s">
        <v>3604</v>
      </c>
      <c r="C35" s="95">
        <v>1</v>
      </c>
      <c r="D35" s="95">
        <v>0</v>
      </c>
      <c r="E35" s="95">
        <v>0</v>
      </c>
      <c r="F35" s="114">
        <f t="shared" si="4"/>
        <v>1</v>
      </c>
      <c r="G35" s="11"/>
      <c r="H35" s="11"/>
    </row>
    <row r="36" spans="1:8" s="88" customFormat="1" ht="15" customHeight="1">
      <c r="A36" s="62"/>
      <c r="B36" s="62" t="s">
        <v>3550</v>
      </c>
      <c r="C36" s="95">
        <v>1</v>
      </c>
      <c r="D36" s="95">
        <v>0</v>
      </c>
      <c r="E36" s="95">
        <v>0</v>
      </c>
      <c r="F36" s="114">
        <f t="shared" si="4"/>
        <v>1</v>
      </c>
      <c r="G36" s="11"/>
      <c r="H36" s="11"/>
    </row>
    <row r="37" spans="1:8" s="88" customFormat="1" ht="15" customHeight="1">
      <c r="A37" s="62"/>
      <c r="B37" s="62" t="s">
        <v>3605</v>
      </c>
      <c r="C37" s="95">
        <v>1</v>
      </c>
      <c r="D37" s="95">
        <v>0</v>
      </c>
      <c r="E37" s="95">
        <v>0</v>
      </c>
      <c r="F37" s="114">
        <f t="shared" si="4"/>
        <v>1</v>
      </c>
      <c r="G37" s="11"/>
      <c r="H37" s="11"/>
    </row>
    <row r="38" spans="1:8" s="88" customFormat="1" ht="15" customHeight="1">
      <c r="A38" s="62"/>
      <c r="B38" s="62" t="s">
        <v>3593</v>
      </c>
      <c r="C38" s="95">
        <v>4</v>
      </c>
      <c r="D38" s="95">
        <v>0</v>
      </c>
      <c r="E38" s="95">
        <v>0</v>
      </c>
      <c r="F38" s="114">
        <f t="shared" si="4"/>
        <v>4</v>
      </c>
      <c r="G38" s="11"/>
      <c r="H38" s="11"/>
    </row>
    <row r="39" spans="1:8" s="88" customFormat="1" ht="15" customHeight="1">
      <c r="A39" s="62"/>
      <c r="B39" s="62" t="s">
        <v>3289</v>
      </c>
      <c r="C39" s="95">
        <v>4</v>
      </c>
      <c r="D39" s="95">
        <v>0</v>
      </c>
      <c r="E39" s="95">
        <v>0</v>
      </c>
      <c r="F39" s="114">
        <f t="shared" si="4"/>
        <v>4</v>
      </c>
      <c r="G39" s="11"/>
      <c r="H39" s="11"/>
    </row>
    <row r="40" spans="1:8" s="88" customFormat="1" ht="15" customHeight="1">
      <c r="A40" s="62"/>
      <c r="B40" s="62" t="s">
        <v>3494</v>
      </c>
      <c r="C40" s="95">
        <v>1</v>
      </c>
      <c r="D40" s="95">
        <v>0</v>
      </c>
      <c r="E40" s="95">
        <v>0</v>
      </c>
      <c r="F40" s="114">
        <f t="shared" si="4"/>
        <v>1</v>
      </c>
      <c r="G40" s="11"/>
      <c r="H40" s="11"/>
    </row>
    <row r="41" spans="1:8" s="88" customFormat="1" ht="15" customHeight="1">
      <c r="A41" s="62"/>
      <c r="B41" s="62" t="s">
        <v>3290</v>
      </c>
      <c r="C41" s="95">
        <v>7</v>
      </c>
      <c r="D41" s="95">
        <v>0</v>
      </c>
      <c r="E41" s="95">
        <v>0</v>
      </c>
      <c r="F41" s="114">
        <f t="shared" si="4"/>
        <v>7</v>
      </c>
      <c r="G41" s="11"/>
      <c r="H41" s="11"/>
    </row>
    <row r="42" spans="1:8" s="88" customFormat="1" ht="15" customHeight="1">
      <c r="A42" s="62"/>
      <c r="B42" s="62" t="s">
        <v>3291</v>
      </c>
      <c r="C42" s="95">
        <v>5</v>
      </c>
      <c r="D42" s="95">
        <v>0</v>
      </c>
      <c r="E42" s="95">
        <v>0</v>
      </c>
      <c r="F42" s="114">
        <f t="shared" si="4"/>
        <v>5</v>
      </c>
      <c r="G42" s="11"/>
      <c r="H42" s="11"/>
    </row>
    <row r="43" spans="1:8" s="88" customFormat="1" ht="15" customHeight="1">
      <c r="A43" s="62"/>
      <c r="B43" s="62" t="s">
        <v>3292</v>
      </c>
      <c r="C43" s="95">
        <v>5</v>
      </c>
      <c r="D43" s="95">
        <v>0</v>
      </c>
      <c r="E43" s="95">
        <v>0</v>
      </c>
      <c r="F43" s="114">
        <f t="shared" si="4"/>
        <v>5</v>
      </c>
      <c r="G43" s="11"/>
      <c r="H43" s="11"/>
    </row>
    <row r="44" spans="1:8" s="88" customFormat="1" ht="15" customHeight="1">
      <c r="A44" s="62"/>
      <c r="B44" s="62" t="s">
        <v>3293</v>
      </c>
      <c r="C44" s="95">
        <v>2</v>
      </c>
      <c r="D44" s="95">
        <v>0</v>
      </c>
      <c r="E44" s="95">
        <v>0</v>
      </c>
      <c r="F44" s="114">
        <f t="shared" si="4"/>
        <v>2</v>
      </c>
      <c r="G44" s="11"/>
      <c r="H44" s="11"/>
    </row>
    <row r="45" spans="1:8" s="88" customFormat="1" ht="15" customHeight="1">
      <c r="A45" s="62"/>
      <c r="B45" s="62" t="s">
        <v>3294</v>
      </c>
      <c r="C45" s="95">
        <v>2</v>
      </c>
      <c r="D45" s="95">
        <v>0</v>
      </c>
      <c r="E45" s="95">
        <v>0</v>
      </c>
      <c r="F45" s="114">
        <f t="shared" si="4"/>
        <v>2</v>
      </c>
      <c r="G45" s="11"/>
      <c r="H45" s="11"/>
    </row>
    <row r="46" spans="1:8" s="88" customFormat="1" ht="15" customHeight="1">
      <c r="A46" s="62"/>
      <c r="B46" s="62" t="s">
        <v>3295</v>
      </c>
      <c r="C46" s="95">
        <v>1</v>
      </c>
      <c r="D46" s="95">
        <v>0</v>
      </c>
      <c r="E46" s="95">
        <v>0</v>
      </c>
      <c r="F46" s="114">
        <f t="shared" si="4"/>
        <v>1</v>
      </c>
      <c r="G46" s="11"/>
      <c r="H46" s="11"/>
    </row>
    <row r="47" spans="1:8" s="88" customFormat="1" ht="15" customHeight="1">
      <c r="A47" s="62"/>
      <c r="B47" s="62"/>
      <c r="C47" s="95"/>
      <c r="D47" s="95"/>
      <c r="E47" s="95"/>
      <c r="F47" s="114"/>
      <c r="G47" s="11"/>
      <c r="H47" s="11"/>
    </row>
    <row r="48" spans="1:8" s="88" customFormat="1" ht="15" customHeight="1">
      <c r="A48" s="62"/>
      <c r="B48" s="62"/>
      <c r="C48" s="95"/>
      <c r="D48" s="95"/>
      <c r="E48" s="95"/>
      <c r="F48" s="114"/>
      <c r="G48" s="11"/>
      <c r="H48" s="11"/>
    </row>
    <row r="49" spans="1:8" s="88" customFormat="1" ht="15" customHeight="1">
      <c r="A49" s="62"/>
      <c r="B49" s="62"/>
      <c r="C49" s="95"/>
      <c r="D49" s="95"/>
      <c r="E49" s="95"/>
      <c r="F49" s="114"/>
      <c r="G49" s="11"/>
      <c r="H49" s="11"/>
    </row>
    <row r="50" spans="1:8" s="88" customFormat="1" ht="15" customHeight="1">
      <c r="A50" s="62"/>
      <c r="B50" s="62"/>
      <c r="C50" s="95"/>
      <c r="D50" s="95"/>
      <c r="E50" s="95"/>
      <c r="F50" s="114"/>
      <c r="G50" s="11"/>
      <c r="H50" s="11"/>
    </row>
    <row r="51" spans="1:8" s="88" customFormat="1" ht="15" customHeight="1">
      <c r="A51" s="62"/>
      <c r="B51" s="62"/>
      <c r="C51" s="95"/>
      <c r="D51" s="95"/>
      <c r="E51" s="95"/>
      <c r="F51" s="114"/>
      <c r="G51" s="11"/>
      <c r="H51" s="11"/>
    </row>
    <row r="52" spans="1:8" s="88" customFormat="1" ht="15" customHeight="1">
      <c r="A52" s="62"/>
      <c r="B52" s="62"/>
      <c r="C52" s="95"/>
      <c r="D52" s="95"/>
      <c r="E52" s="95"/>
      <c r="F52" s="114"/>
      <c r="G52" s="11"/>
      <c r="H52" s="11"/>
    </row>
    <row r="53" spans="1:8" s="88" customFormat="1" ht="15" customHeight="1">
      <c r="A53" s="62"/>
      <c r="B53" s="62"/>
      <c r="C53" s="95"/>
      <c r="D53" s="95"/>
      <c r="E53" s="95"/>
      <c r="F53" s="114"/>
      <c r="G53" s="11"/>
      <c r="H53" s="11"/>
    </row>
    <row r="54" spans="1:8" s="88" customFormat="1" ht="15" customHeight="1">
      <c r="A54" s="62"/>
      <c r="B54" s="62"/>
      <c r="C54" s="95"/>
      <c r="D54" s="95"/>
      <c r="E54" s="95"/>
      <c r="F54" s="114"/>
      <c r="G54" s="11"/>
      <c r="H54" s="11"/>
    </row>
    <row r="55" spans="1:8" s="88" customFormat="1" ht="15" customHeight="1">
      <c r="A55" s="62"/>
      <c r="B55" s="62"/>
      <c r="C55" s="95"/>
      <c r="D55" s="95"/>
      <c r="E55" s="95"/>
      <c r="F55" s="114"/>
      <c r="G55" s="11"/>
      <c r="H55" s="11"/>
    </row>
    <row r="56" spans="1:8" s="88" customFormat="1" ht="15" customHeight="1">
      <c r="A56" s="62"/>
      <c r="B56" s="62"/>
      <c r="C56" s="95"/>
      <c r="D56" s="95"/>
      <c r="E56" s="95"/>
      <c r="F56" s="114"/>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39" activePane="bottomLeft" state="frozen"/>
      <selection pane="bottomLeft" activeCell="B38" sqref="B38"/>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19" t="s">
        <v>33</v>
      </c>
      <c r="B1" s="320"/>
      <c r="C1" s="332"/>
      <c r="D1" s="332"/>
      <c r="E1" s="1"/>
      <c r="G1" s="322" t="s">
        <v>102</v>
      </c>
      <c r="H1" s="32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27" t="s">
        <v>3598</v>
      </c>
      <c r="B6" s="328"/>
      <c r="C6" s="9"/>
      <c r="D6" s="9"/>
    </row>
    <row r="7" spans="1:13" s="67" customFormat="1" ht="21.9" customHeight="1">
      <c r="A7" s="329"/>
      <c r="B7" s="331"/>
      <c r="C7" s="331"/>
      <c r="D7" s="331"/>
      <c r="E7" s="130"/>
    </row>
    <row r="8" spans="1:13" s="67" customFormat="1" ht="21.9" customHeight="1">
      <c r="A8" s="334"/>
      <c r="B8" s="45" t="s">
        <v>35</v>
      </c>
      <c r="C8" s="45" t="s">
        <v>36</v>
      </c>
      <c r="D8" s="45" t="s">
        <v>37</v>
      </c>
      <c r="E8" s="45" t="s">
        <v>38</v>
      </c>
    </row>
    <row r="9" spans="1:13" s="34" customFormat="1" ht="27" customHeight="1">
      <c r="A9" s="72" t="s">
        <v>38</v>
      </c>
      <c r="B9" s="134">
        <f>SUM(B10:B21)</f>
        <v>687</v>
      </c>
      <c r="C9" s="134">
        <f>SUM(C10:C21)</f>
        <v>6</v>
      </c>
      <c r="D9" s="134">
        <f>SUM(D10:D21)</f>
        <v>1</v>
      </c>
      <c r="E9" s="134">
        <f>SUM(E10:E21)</f>
        <v>694</v>
      </c>
      <c r="F9" s="33"/>
      <c r="G9" s="33"/>
      <c r="H9" s="33"/>
      <c r="I9" s="33"/>
      <c r="J9" s="33"/>
      <c r="K9" s="33"/>
      <c r="L9" s="33"/>
      <c r="M9" s="33"/>
    </row>
    <row r="10" spans="1:13" ht="15" customHeight="1">
      <c r="A10" s="73" t="s">
        <v>3247</v>
      </c>
      <c r="B10" s="135">
        <v>7</v>
      </c>
      <c r="C10" s="135">
        <v>0</v>
      </c>
      <c r="D10" s="135">
        <v>0</v>
      </c>
      <c r="E10" s="114">
        <f>SUM(B10:D10)</f>
        <v>7</v>
      </c>
      <c r="G10" s="235"/>
      <c r="H10" s="35"/>
      <c r="I10" s="35"/>
      <c r="J10" s="35"/>
      <c r="K10" s="35"/>
      <c r="L10" s="35"/>
      <c r="M10" s="35"/>
    </row>
    <row r="11" spans="1:13" ht="15" customHeight="1">
      <c r="A11" s="73" t="s">
        <v>3248</v>
      </c>
      <c r="B11" s="135">
        <v>41</v>
      </c>
      <c r="C11" s="135">
        <v>0</v>
      </c>
      <c r="D11" s="135">
        <v>0</v>
      </c>
      <c r="E11" s="114">
        <f>SUM(B11:D11)</f>
        <v>41</v>
      </c>
      <c r="G11" s="235"/>
      <c r="H11" s="35"/>
      <c r="I11" s="35"/>
      <c r="J11" s="35"/>
      <c r="K11" s="35"/>
      <c r="L11" s="35"/>
      <c r="M11" s="35"/>
    </row>
    <row r="12" spans="1:13" ht="15" customHeight="1">
      <c r="A12" s="73" t="s">
        <v>3249</v>
      </c>
      <c r="B12" s="135">
        <v>69</v>
      </c>
      <c r="C12" s="135">
        <v>0</v>
      </c>
      <c r="D12" s="135">
        <v>0</v>
      </c>
      <c r="E12" s="114">
        <f t="shared" ref="E12:E20" si="0">SUM(B12:D12)</f>
        <v>69</v>
      </c>
      <c r="G12" s="235"/>
      <c r="H12" s="35"/>
      <c r="I12" s="35"/>
      <c r="J12" s="35"/>
      <c r="K12" s="35"/>
      <c r="L12" s="35"/>
      <c r="M12" s="35"/>
    </row>
    <row r="13" spans="1:13" ht="15" customHeight="1">
      <c r="A13" s="73" t="s">
        <v>3250</v>
      </c>
      <c r="B13" s="135">
        <v>60</v>
      </c>
      <c r="C13" s="135">
        <v>0</v>
      </c>
      <c r="D13" s="135">
        <v>0</v>
      </c>
      <c r="E13" s="114">
        <f t="shared" si="0"/>
        <v>60</v>
      </c>
      <c r="G13" s="235"/>
      <c r="H13" s="35"/>
      <c r="I13" s="35"/>
      <c r="J13" s="35"/>
      <c r="K13" s="35"/>
      <c r="L13" s="35"/>
      <c r="M13" s="35"/>
    </row>
    <row r="14" spans="1:13" ht="15" customHeight="1">
      <c r="A14" s="73" t="s">
        <v>3251</v>
      </c>
      <c r="B14" s="135">
        <v>94</v>
      </c>
      <c r="C14" s="135">
        <v>0</v>
      </c>
      <c r="D14" s="135">
        <v>0</v>
      </c>
      <c r="E14" s="114">
        <f t="shared" si="0"/>
        <v>94</v>
      </c>
      <c r="G14" s="235"/>
      <c r="H14" s="35"/>
      <c r="I14" s="35"/>
      <c r="J14" s="35"/>
      <c r="K14" s="35"/>
      <c r="L14" s="35"/>
      <c r="M14" s="35"/>
    </row>
    <row r="15" spans="1:13" ht="15" customHeight="1">
      <c r="A15" s="73" t="s">
        <v>3252</v>
      </c>
      <c r="B15" s="135">
        <v>95</v>
      </c>
      <c r="C15" s="135">
        <v>2</v>
      </c>
      <c r="D15" s="135">
        <v>0</v>
      </c>
      <c r="E15" s="114">
        <f t="shared" si="0"/>
        <v>97</v>
      </c>
      <c r="G15" s="235"/>
      <c r="H15" s="35"/>
      <c r="I15" s="35"/>
      <c r="J15" s="35"/>
      <c r="K15" s="35"/>
      <c r="L15" s="35"/>
      <c r="M15" s="35"/>
    </row>
    <row r="16" spans="1:13" ht="15" customHeight="1">
      <c r="A16" s="73" t="s">
        <v>3253</v>
      </c>
      <c r="B16" s="135">
        <v>104</v>
      </c>
      <c r="C16" s="135">
        <v>1</v>
      </c>
      <c r="D16" s="135">
        <v>1</v>
      </c>
      <c r="E16" s="114">
        <f t="shared" si="0"/>
        <v>106</v>
      </c>
      <c r="G16" s="235"/>
      <c r="H16" s="35"/>
      <c r="I16" s="35"/>
      <c r="J16" s="35"/>
      <c r="K16" s="35"/>
      <c r="L16" s="35"/>
      <c r="M16" s="35"/>
    </row>
    <row r="17" spans="1:13" ht="15" customHeight="1">
      <c r="A17" s="73" t="s">
        <v>3254</v>
      </c>
      <c r="B17" s="135">
        <v>112</v>
      </c>
      <c r="C17" s="135">
        <v>1</v>
      </c>
      <c r="D17" s="135">
        <v>0</v>
      </c>
      <c r="E17" s="114">
        <f t="shared" si="0"/>
        <v>113</v>
      </c>
      <c r="G17" s="235"/>
      <c r="H17" s="35"/>
      <c r="I17" s="35"/>
      <c r="J17" s="35"/>
      <c r="K17" s="35"/>
      <c r="L17" s="35"/>
      <c r="M17" s="35"/>
    </row>
    <row r="18" spans="1:13" ht="15" customHeight="1">
      <c r="A18" s="73" t="s">
        <v>3255</v>
      </c>
      <c r="B18" s="135">
        <v>71</v>
      </c>
      <c r="C18" s="135">
        <v>2</v>
      </c>
      <c r="D18" s="135">
        <v>0</v>
      </c>
      <c r="E18" s="114">
        <f t="shared" si="0"/>
        <v>73</v>
      </c>
      <c r="G18" s="235"/>
      <c r="H18" s="35"/>
      <c r="I18" s="35"/>
      <c r="J18" s="35"/>
      <c r="K18" s="35"/>
      <c r="L18" s="35"/>
      <c r="M18" s="35"/>
    </row>
    <row r="19" spans="1:13" ht="15" customHeight="1">
      <c r="A19" s="73" t="s">
        <v>3256</v>
      </c>
      <c r="B19" s="135">
        <v>31</v>
      </c>
      <c r="C19" s="135">
        <v>0</v>
      </c>
      <c r="D19" s="135">
        <v>0</v>
      </c>
      <c r="E19" s="114">
        <f t="shared" si="0"/>
        <v>31</v>
      </c>
      <c r="G19" s="235"/>
      <c r="H19" s="35"/>
      <c r="I19" s="35"/>
      <c r="J19" s="35"/>
      <c r="K19" s="35"/>
      <c r="L19" s="35"/>
      <c r="M19" s="35"/>
    </row>
    <row r="20" spans="1:13" ht="15" customHeight="1">
      <c r="A20" s="73" t="s">
        <v>3509</v>
      </c>
      <c r="B20" s="135">
        <v>3</v>
      </c>
      <c r="C20" s="135">
        <v>0</v>
      </c>
      <c r="D20" s="135">
        <v>0</v>
      </c>
      <c r="E20" s="114">
        <f t="shared" si="0"/>
        <v>3</v>
      </c>
      <c r="G20" s="235"/>
      <c r="H20" s="35"/>
      <c r="I20" s="35"/>
      <c r="J20" s="35"/>
      <c r="K20" s="35"/>
      <c r="L20" s="35"/>
      <c r="M20" s="35"/>
    </row>
    <row r="21" spans="1:13" ht="15" customHeight="1">
      <c r="A21" s="73"/>
      <c r="B21" s="135"/>
      <c r="C21" s="135"/>
      <c r="D21" s="135"/>
      <c r="E21" s="114"/>
      <c r="G21" s="236"/>
      <c r="H21" s="35"/>
      <c r="I21" s="35"/>
      <c r="J21" s="35"/>
      <c r="K21" s="35"/>
      <c r="L21" s="35"/>
      <c r="M21" s="35"/>
    </row>
    <row r="22" spans="1:13" s="34" customFormat="1" ht="12" customHeight="1">
      <c r="A22" s="74"/>
      <c r="B22" s="136"/>
      <c r="C22" s="136"/>
      <c r="D22" s="136"/>
      <c r="E22" s="114"/>
      <c r="G22" s="237"/>
      <c r="H22" s="35"/>
      <c r="I22" s="35"/>
      <c r="J22" s="35"/>
      <c r="K22" s="35"/>
      <c r="L22" s="35"/>
      <c r="M22" s="35"/>
    </row>
    <row r="23" spans="1:13" ht="15" customHeight="1">
      <c r="A23" s="75" t="s">
        <v>51</v>
      </c>
      <c r="B23" s="135">
        <f>SUM(B24:B34)</f>
        <v>475</v>
      </c>
      <c r="C23" s="135">
        <f>SUM(C24:C34)</f>
        <v>6</v>
      </c>
      <c r="D23" s="135">
        <f>SUM(D24:D34)</f>
        <v>0</v>
      </c>
      <c r="E23" s="134">
        <f>SUM(E24:E35)</f>
        <v>481</v>
      </c>
      <c r="G23" s="35"/>
      <c r="H23" s="35"/>
      <c r="I23" s="35"/>
      <c r="J23" s="35"/>
      <c r="K23" s="35"/>
      <c r="L23" s="35"/>
      <c r="M23" s="35"/>
    </row>
    <row r="24" spans="1:13" ht="15" customHeight="1">
      <c r="A24" s="73" t="s">
        <v>3247</v>
      </c>
      <c r="B24" s="135">
        <v>5</v>
      </c>
      <c r="C24" s="135">
        <v>0</v>
      </c>
      <c r="D24" s="135">
        <v>0</v>
      </c>
      <c r="E24" s="114">
        <f t="shared" ref="E24:E34" si="1">SUM(B24:D24)</f>
        <v>5</v>
      </c>
      <c r="G24" s="235"/>
      <c r="H24" s="35"/>
      <c r="I24" s="35"/>
      <c r="J24" s="35"/>
      <c r="K24" s="35"/>
      <c r="L24" s="35"/>
      <c r="M24" s="35"/>
    </row>
    <row r="25" spans="1:13" ht="15" customHeight="1">
      <c r="A25" s="73" t="s">
        <v>3248</v>
      </c>
      <c r="B25" s="135">
        <v>33</v>
      </c>
      <c r="C25" s="135">
        <v>0</v>
      </c>
      <c r="D25" s="135">
        <v>0</v>
      </c>
      <c r="E25" s="114">
        <f t="shared" si="1"/>
        <v>33</v>
      </c>
      <c r="G25" s="235"/>
      <c r="H25" s="35"/>
      <c r="I25" s="35"/>
      <c r="J25" s="35"/>
      <c r="K25" s="35"/>
      <c r="L25" s="35"/>
      <c r="M25" s="35"/>
    </row>
    <row r="26" spans="1:13" ht="15" customHeight="1">
      <c r="A26" s="73" t="s">
        <v>3249</v>
      </c>
      <c r="B26" s="135">
        <v>52</v>
      </c>
      <c r="C26" s="135">
        <v>0</v>
      </c>
      <c r="D26" s="135">
        <v>0</v>
      </c>
      <c r="E26" s="114">
        <f t="shared" si="1"/>
        <v>52</v>
      </c>
      <c r="G26" s="235"/>
      <c r="H26" s="35"/>
      <c r="I26" s="35"/>
      <c r="J26" s="35"/>
      <c r="K26" s="35"/>
      <c r="L26" s="35"/>
      <c r="M26" s="35"/>
    </row>
    <row r="27" spans="1:13" ht="15" customHeight="1">
      <c r="A27" s="73" t="s">
        <v>3250</v>
      </c>
      <c r="B27" s="135">
        <v>44</v>
      </c>
      <c r="C27" s="135">
        <v>0</v>
      </c>
      <c r="D27" s="135">
        <v>0</v>
      </c>
      <c r="E27" s="114">
        <f t="shared" si="1"/>
        <v>44</v>
      </c>
      <c r="G27" s="235"/>
      <c r="H27" s="35"/>
      <c r="I27" s="35"/>
      <c r="J27" s="35"/>
      <c r="K27" s="35"/>
      <c r="L27" s="35"/>
      <c r="M27" s="35"/>
    </row>
    <row r="28" spans="1:13" ht="15" customHeight="1">
      <c r="A28" s="73" t="s">
        <v>3251</v>
      </c>
      <c r="B28" s="135">
        <v>70</v>
      </c>
      <c r="C28" s="135">
        <v>0</v>
      </c>
      <c r="D28" s="135">
        <v>0</v>
      </c>
      <c r="E28" s="114">
        <f t="shared" si="1"/>
        <v>70</v>
      </c>
      <c r="G28" s="235"/>
      <c r="H28" s="35"/>
      <c r="I28" s="35"/>
      <c r="J28" s="35"/>
      <c r="K28" s="35"/>
      <c r="L28" s="35"/>
      <c r="M28" s="35"/>
    </row>
    <row r="29" spans="1:13" ht="15" customHeight="1">
      <c r="A29" s="73" t="s">
        <v>3252</v>
      </c>
      <c r="B29" s="135">
        <v>66</v>
      </c>
      <c r="C29" s="135">
        <v>2</v>
      </c>
      <c r="D29" s="135">
        <v>0</v>
      </c>
      <c r="E29" s="114">
        <f t="shared" si="1"/>
        <v>68</v>
      </c>
      <c r="G29" s="235"/>
      <c r="H29" s="35"/>
      <c r="I29" s="35"/>
      <c r="J29" s="35"/>
      <c r="K29" s="35"/>
      <c r="L29" s="35"/>
      <c r="M29" s="35"/>
    </row>
    <row r="30" spans="1:13" ht="15" customHeight="1">
      <c r="A30" s="73" t="s">
        <v>3253</v>
      </c>
      <c r="B30" s="135">
        <v>66</v>
      </c>
      <c r="C30" s="135">
        <v>1</v>
      </c>
      <c r="D30" s="135">
        <v>0</v>
      </c>
      <c r="E30" s="114">
        <f t="shared" si="1"/>
        <v>67</v>
      </c>
      <c r="G30" s="235"/>
      <c r="H30" s="35"/>
      <c r="I30" s="35"/>
      <c r="J30" s="35"/>
      <c r="K30" s="35"/>
      <c r="L30" s="35"/>
      <c r="M30" s="35"/>
    </row>
    <row r="31" spans="1:13" ht="15" customHeight="1">
      <c r="A31" s="73" t="s">
        <v>3254</v>
      </c>
      <c r="B31" s="135">
        <v>68</v>
      </c>
      <c r="C31" s="135">
        <v>1</v>
      </c>
      <c r="D31" s="135">
        <v>0</v>
      </c>
      <c r="E31" s="114">
        <f t="shared" si="1"/>
        <v>69</v>
      </c>
      <c r="G31" s="235"/>
      <c r="H31" s="35"/>
      <c r="I31" s="35"/>
      <c r="J31" s="35"/>
      <c r="K31" s="35"/>
      <c r="L31" s="35"/>
      <c r="M31" s="35"/>
    </row>
    <row r="32" spans="1:13" ht="15" customHeight="1">
      <c r="A32" s="73" t="s">
        <v>3255</v>
      </c>
      <c r="B32" s="135">
        <v>53</v>
      </c>
      <c r="C32" s="135">
        <v>2</v>
      </c>
      <c r="D32" s="135">
        <v>0</v>
      </c>
      <c r="E32" s="114">
        <f t="shared" si="1"/>
        <v>55</v>
      </c>
      <c r="G32" s="235"/>
      <c r="H32" s="35"/>
      <c r="I32" s="35"/>
      <c r="J32" s="35"/>
      <c r="K32" s="35"/>
      <c r="L32" s="35"/>
      <c r="M32" s="35"/>
    </row>
    <row r="33" spans="1:13" ht="15" customHeight="1">
      <c r="A33" s="73" t="s">
        <v>3256</v>
      </c>
      <c r="B33" s="135">
        <v>15</v>
      </c>
      <c r="C33" s="135">
        <v>0</v>
      </c>
      <c r="D33" s="135">
        <v>0</v>
      </c>
      <c r="E33" s="114">
        <f t="shared" si="1"/>
        <v>15</v>
      </c>
      <c r="G33" s="235"/>
      <c r="H33" s="35"/>
      <c r="I33" s="35"/>
      <c r="J33" s="35"/>
      <c r="K33" s="35"/>
      <c r="L33" s="35"/>
      <c r="M33" s="35"/>
    </row>
    <row r="34" spans="1:13" ht="15" customHeight="1">
      <c r="A34" s="73" t="s">
        <v>3509</v>
      </c>
      <c r="B34" s="135">
        <v>3</v>
      </c>
      <c r="C34" s="135">
        <v>0</v>
      </c>
      <c r="D34" s="135">
        <v>0</v>
      </c>
      <c r="E34" s="114">
        <f t="shared" si="1"/>
        <v>3</v>
      </c>
      <c r="G34" s="235"/>
      <c r="H34" s="35"/>
      <c r="I34" s="35"/>
      <c r="J34" s="35"/>
      <c r="K34" s="35"/>
      <c r="L34" s="35"/>
      <c r="M34" s="35"/>
    </row>
    <row r="35" spans="1:13" ht="15" customHeight="1">
      <c r="A35" s="73"/>
      <c r="B35" s="135"/>
      <c r="C35" s="135"/>
      <c r="D35" s="135"/>
      <c r="E35" s="114"/>
      <c r="F35" s="33"/>
      <c r="G35" s="238"/>
      <c r="H35" s="238"/>
      <c r="I35" s="238"/>
      <c r="J35" s="238"/>
      <c r="K35" s="33"/>
      <c r="L35" s="33"/>
      <c r="M35" s="33"/>
    </row>
    <row r="36" spans="1:13" ht="15" customHeight="1">
      <c r="A36" s="73"/>
      <c r="B36" s="135"/>
      <c r="C36" s="135"/>
      <c r="D36" s="135"/>
      <c r="E36" s="114"/>
      <c r="G36" s="238"/>
      <c r="H36" s="238"/>
      <c r="I36" s="238"/>
      <c r="J36" s="238"/>
      <c r="K36" s="35"/>
      <c r="L36" s="35"/>
      <c r="M36" s="35"/>
    </row>
    <row r="37" spans="1:13" ht="15" customHeight="1">
      <c r="A37" s="75" t="s">
        <v>52</v>
      </c>
      <c r="B37" s="135">
        <f>SUM(B38:B48)</f>
        <v>212</v>
      </c>
      <c r="C37" s="135">
        <f>SUM(C38:C48)</f>
        <v>0</v>
      </c>
      <c r="D37" s="135">
        <f>SUM(D38:D48)</f>
        <v>1</v>
      </c>
      <c r="E37" s="134">
        <f>SUM(E38:E49)</f>
        <v>213</v>
      </c>
      <c r="G37" s="35"/>
      <c r="H37" s="35"/>
      <c r="I37" s="35"/>
      <c r="J37" s="35"/>
      <c r="K37" s="35"/>
      <c r="L37" s="35"/>
      <c r="M37" s="35"/>
    </row>
    <row r="38" spans="1:13" ht="15" customHeight="1">
      <c r="A38" s="73" t="s">
        <v>3247</v>
      </c>
      <c r="B38" s="135">
        <f>B10-B24</f>
        <v>2</v>
      </c>
      <c r="C38" s="135">
        <f t="shared" ref="C38:E38" si="2">C10-C24</f>
        <v>0</v>
      </c>
      <c r="D38" s="135">
        <f t="shared" si="2"/>
        <v>0</v>
      </c>
      <c r="E38" s="114">
        <f t="shared" si="2"/>
        <v>2</v>
      </c>
      <c r="G38" s="35"/>
      <c r="H38" s="35"/>
      <c r="I38" s="35"/>
      <c r="J38" s="35"/>
      <c r="K38" s="35"/>
      <c r="L38" s="35"/>
      <c r="M38" s="35"/>
    </row>
    <row r="39" spans="1:13" ht="15" customHeight="1">
      <c r="A39" s="73" t="s">
        <v>3248</v>
      </c>
      <c r="B39" s="135">
        <f t="shared" ref="B39:E48" si="3">B11-B25</f>
        <v>8</v>
      </c>
      <c r="C39" s="135">
        <f t="shared" si="3"/>
        <v>0</v>
      </c>
      <c r="D39" s="135">
        <f t="shared" si="3"/>
        <v>0</v>
      </c>
      <c r="E39" s="114">
        <f t="shared" si="3"/>
        <v>8</v>
      </c>
      <c r="G39" s="35"/>
      <c r="H39" s="35"/>
      <c r="I39" s="35"/>
      <c r="J39" s="35"/>
      <c r="K39" s="35"/>
      <c r="L39" s="35"/>
      <c r="M39" s="35"/>
    </row>
    <row r="40" spans="1:13" ht="15" customHeight="1">
      <c r="A40" s="73" t="s">
        <v>3249</v>
      </c>
      <c r="B40" s="135">
        <f t="shared" si="3"/>
        <v>17</v>
      </c>
      <c r="C40" s="135">
        <f t="shared" si="3"/>
        <v>0</v>
      </c>
      <c r="D40" s="135">
        <f t="shared" si="3"/>
        <v>0</v>
      </c>
      <c r="E40" s="114">
        <f t="shared" si="3"/>
        <v>17</v>
      </c>
      <c r="G40" s="35"/>
      <c r="H40" s="35"/>
      <c r="I40" s="35"/>
      <c r="J40" s="35"/>
      <c r="K40" s="35"/>
      <c r="L40" s="35"/>
      <c r="M40" s="35"/>
    </row>
    <row r="41" spans="1:13" ht="15" customHeight="1">
      <c r="A41" s="73" t="s">
        <v>3250</v>
      </c>
      <c r="B41" s="135">
        <f t="shared" si="3"/>
        <v>16</v>
      </c>
      <c r="C41" s="135">
        <f t="shared" si="3"/>
        <v>0</v>
      </c>
      <c r="D41" s="135">
        <f t="shared" si="3"/>
        <v>0</v>
      </c>
      <c r="E41" s="114">
        <f t="shared" si="3"/>
        <v>16</v>
      </c>
      <c r="G41" s="35"/>
      <c r="H41" s="35"/>
      <c r="I41" s="35"/>
      <c r="J41" s="35"/>
      <c r="K41" s="35"/>
      <c r="L41" s="35"/>
      <c r="M41" s="35"/>
    </row>
    <row r="42" spans="1:13" s="34" customFormat="1" ht="15" customHeight="1">
      <c r="A42" s="73" t="s">
        <v>3251</v>
      </c>
      <c r="B42" s="135">
        <f t="shared" si="3"/>
        <v>24</v>
      </c>
      <c r="C42" s="135">
        <f t="shared" si="3"/>
        <v>0</v>
      </c>
      <c r="D42" s="135">
        <f t="shared" si="3"/>
        <v>0</v>
      </c>
      <c r="E42" s="114">
        <f t="shared" si="3"/>
        <v>24</v>
      </c>
      <c r="F42" s="2"/>
      <c r="G42" s="35"/>
      <c r="H42" s="35"/>
      <c r="I42" s="35"/>
      <c r="J42" s="35"/>
      <c r="K42" s="35"/>
      <c r="L42" s="35"/>
      <c r="M42" s="35"/>
    </row>
    <row r="43" spans="1:13" ht="15" customHeight="1">
      <c r="A43" s="73" t="s">
        <v>3252</v>
      </c>
      <c r="B43" s="135">
        <f t="shared" si="3"/>
        <v>29</v>
      </c>
      <c r="C43" s="135">
        <f t="shared" si="3"/>
        <v>0</v>
      </c>
      <c r="D43" s="135">
        <f t="shared" si="3"/>
        <v>0</v>
      </c>
      <c r="E43" s="114">
        <f t="shared" si="3"/>
        <v>29</v>
      </c>
      <c r="G43" s="35"/>
      <c r="H43" s="35"/>
      <c r="I43" s="35"/>
      <c r="J43" s="35"/>
      <c r="K43" s="35"/>
      <c r="L43" s="35"/>
      <c r="M43" s="35"/>
    </row>
    <row r="44" spans="1:13" s="34" customFormat="1" ht="15" customHeight="1">
      <c r="A44" s="73" t="s">
        <v>3253</v>
      </c>
      <c r="B44" s="135">
        <f t="shared" si="3"/>
        <v>38</v>
      </c>
      <c r="C44" s="135">
        <f t="shared" si="3"/>
        <v>0</v>
      </c>
      <c r="D44" s="135">
        <f t="shared" si="3"/>
        <v>1</v>
      </c>
      <c r="E44" s="114">
        <f t="shared" si="3"/>
        <v>39</v>
      </c>
      <c r="G44" s="35"/>
      <c r="H44" s="35"/>
      <c r="I44" s="35"/>
      <c r="J44" s="35"/>
      <c r="K44" s="35"/>
      <c r="L44" s="35"/>
      <c r="M44" s="35"/>
    </row>
    <row r="45" spans="1:13" ht="15" customHeight="1">
      <c r="A45" s="73" t="s">
        <v>3254</v>
      </c>
      <c r="B45" s="135">
        <f t="shared" si="3"/>
        <v>44</v>
      </c>
      <c r="C45" s="135">
        <f t="shared" si="3"/>
        <v>0</v>
      </c>
      <c r="D45" s="135">
        <f t="shared" si="3"/>
        <v>0</v>
      </c>
      <c r="E45" s="114">
        <f t="shared" si="3"/>
        <v>44</v>
      </c>
      <c r="G45" s="35"/>
      <c r="H45" s="35"/>
      <c r="I45" s="35"/>
      <c r="J45" s="35"/>
      <c r="K45" s="35"/>
      <c r="L45" s="35"/>
      <c r="M45" s="35"/>
    </row>
    <row r="46" spans="1:13" s="34" customFormat="1" ht="15" customHeight="1">
      <c r="A46" s="73" t="s">
        <v>3255</v>
      </c>
      <c r="B46" s="135">
        <f t="shared" si="3"/>
        <v>18</v>
      </c>
      <c r="C46" s="135">
        <f t="shared" si="3"/>
        <v>0</v>
      </c>
      <c r="D46" s="135">
        <f t="shared" si="3"/>
        <v>0</v>
      </c>
      <c r="E46" s="114">
        <f t="shared" si="3"/>
        <v>18</v>
      </c>
      <c r="G46" s="35"/>
      <c r="H46" s="35"/>
      <c r="I46" s="35"/>
      <c r="J46" s="35"/>
      <c r="K46" s="35"/>
      <c r="L46" s="35"/>
      <c r="M46" s="35"/>
    </row>
    <row r="47" spans="1:13" ht="15" customHeight="1">
      <c r="A47" s="73" t="s">
        <v>3256</v>
      </c>
      <c r="B47" s="135">
        <f t="shared" si="3"/>
        <v>16</v>
      </c>
      <c r="C47" s="135">
        <f t="shared" si="3"/>
        <v>0</v>
      </c>
      <c r="D47" s="135">
        <f t="shared" si="3"/>
        <v>0</v>
      </c>
      <c r="E47" s="114">
        <f t="shared" si="3"/>
        <v>16</v>
      </c>
      <c r="G47" s="35"/>
      <c r="H47" s="35"/>
      <c r="I47" s="35"/>
      <c r="J47" s="35"/>
      <c r="K47" s="35"/>
      <c r="L47" s="35"/>
      <c r="M47" s="35"/>
    </row>
    <row r="48" spans="1:13" ht="15" customHeight="1">
      <c r="A48" s="73" t="s">
        <v>3509</v>
      </c>
      <c r="B48" s="135">
        <f t="shared" si="3"/>
        <v>0</v>
      </c>
      <c r="C48" s="135">
        <f t="shared" si="3"/>
        <v>0</v>
      </c>
      <c r="D48" s="135">
        <f t="shared" si="3"/>
        <v>0</v>
      </c>
      <c r="E48" s="114">
        <f t="shared" si="3"/>
        <v>0</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33"/>
      <c r="B53" s="333"/>
      <c r="C53" s="333"/>
      <c r="D53" s="333"/>
      <c r="E53" s="333"/>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workbookViewId="0">
      <selection activeCell="B38" sqref="B38"/>
    </sheetView>
  </sheetViews>
  <sheetFormatPr baseColWidth="10" defaultColWidth="8.44140625" defaultRowHeight="13.2"/>
  <cols>
    <col min="1" max="1" width="20.5546875" style="282" customWidth="1"/>
    <col min="2" max="4" width="11.88671875" style="260" customWidth="1"/>
    <col min="5" max="5" width="9.5546875" style="240" customWidth="1"/>
    <col min="6" max="6" width="8.44140625" style="256"/>
    <col min="7" max="7" width="52.44140625" style="256" customWidth="1"/>
    <col min="8" max="16384" width="8.44140625" style="256"/>
  </cols>
  <sheetData>
    <row r="1" spans="1:13" ht="15.75" customHeight="1">
      <c r="A1" s="336" t="s">
        <v>33</v>
      </c>
      <c r="B1" s="337"/>
      <c r="C1" s="338"/>
      <c r="D1" s="338"/>
      <c r="E1" s="255"/>
      <c r="G1" s="335" t="s">
        <v>102</v>
      </c>
      <c r="H1" s="335"/>
    </row>
    <row r="2" spans="1:13" ht="5.25" customHeight="1">
      <c r="A2" s="257"/>
      <c r="B2" s="255"/>
      <c r="C2" s="255"/>
      <c r="D2" s="255"/>
      <c r="E2" s="255"/>
    </row>
    <row r="3" spans="1:13" s="260" customFormat="1" ht="15" customHeight="1">
      <c r="A3" s="258" t="s">
        <v>94</v>
      </c>
      <c r="B3" s="258"/>
      <c r="C3" s="258"/>
      <c r="D3" s="258"/>
      <c r="E3" s="259"/>
    </row>
    <row r="4" spans="1:13" s="260" customFormat="1" ht="15" customHeight="1">
      <c r="A4" s="261" t="s">
        <v>12</v>
      </c>
      <c r="B4" s="262"/>
      <c r="C4" s="262"/>
      <c r="D4" s="262"/>
      <c r="E4" s="263"/>
      <c r="F4" s="264"/>
      <c r="G4" s="264"/>
    </row>
    <row r="5" spans="1:13" s="268" customFormat="1" ht="6" customHeight="1">
      <c r="A5" s="265"/>
      <c r="B5" s="266"/>
      <c r="C5" s="266"/>
      <c r="D5" s="266"/>
      <c r="E5" s="267"/>
    </row>
    <row r="6" spans="1:13" s="270" customFormat="1" ht="15" customHeight="1" thickBot="1">
      <c r="A6" s="342" t="s">
        <v>3598</v>
      </c>
      <c r="B6" s="343"/>
      <c r="C6" s="269"/>
      <c r="D6" s="269"/>
    </row>
    <row r="7" spans="1:13" s="260" customFormat="1" ht="21.9" customHeight="1">
      <c r="A7" s="339"/>
      <c r="B7" s="341"/>
      <c r="C7" s="341"/>
      <c r="D7" s="341"/>
      <c r="E7" s="271"/>
    </row>
    <row r="8" spans="1:13" s="260" customFormat="1" ht="21.9" customHeight="1">
      <c r="A8" s="340"/>
      <c r="B8" s="272" t="s">
        <v>35</v>
      </c>
      <c r="C8" s="272" t="s">
        <v>36</v>
      </c>
      <c r="D8" s="272" t="s">
        <v>37</v>
      </c>
      <c r="E8" s="272" t="s">
        <v>38</v>
      </c>
    </row>
    <row r="9" spans="1:13" s="276" customFormat="1" ht="27" customHeight="1">
      <c r="A9" s="273" t="s">
        <v>38</v>
      </c>
      <c r="B9" s="274">
        <f>SUM(B10:B20)</f>
        <v>78</v>
      </c>
      <c r="C9" s="274">
        <f t="shared" ref="C9:E9" si="0">SUM(C10:C20)</f>
        <v>0</v>
      </c>
      <c r="D9" s="274">
        <f t="shared" si="0"/>
        <v>0</v>
      </c>
      <c r="E9" s="274">
        <f t="shared" si="0"/>
        <v>78</v>
      </c>
      <c r="F9" s="275"/>
      <c r="G9" s="238"/>
      <c r="H9" s="275"/>
      <c r="I9" s="275"/>
      <c r="J9" s="275"/>
      <c r="K9" s="275"/>
      <c r="L9" s="275"/>
      <c r="M9" s="275"/>
    </row>
    <row r="10" spans="1:13" ht="15" customHeight="1">
      <c r="A10" s="277" t="s">
        <v>3247</v>
      </c>
      <c r="B10" s="278">
        <v>0</v>
      </c>
      <c r="C10" s="278">
        <v>0</v>
      </c>
      <c r="D10" s="278">
        <v>0</v>
      </c>
      <c r="E10" s="274">
        <f t="shared" ref="E10" si="1">SUM(B10:D10)</f>
        <v>0</v>
      </c>
      <c r="F10" s="275"/>
      <c r="G10" s="238"/>
      <c r="H10" s="238"/>
      <c r="I10" s="238"/>
      <c r="J10" s="238"/>
      <c r="K10" s="275"/>
      <c r="L10" s="275"/>
      <c r="M10" s="275"/>
    </row>
    <row r="11" spans="1:13" ht="15" customHeight="1">
      <c r="A11" s="277" t="s">
        <v>3248</v>
      </c>
      <c r="B11" s="278">
        <v>4</v>
      </c>
      <c r="C11" s="278">
        <v>0</v>
      </c>
      <c r="D11" s="278">
        <v>0</v>
      </c>
      <c r="E11" s="274">
        <f t="shared" ref="E11:E20" si="2">SUM(B11:D11)</f>
        <v>4</v>
      </c>
      <c r="F11" s="275"/>
      <c r="G11" s="238"/>
      <c r="H11" s="238"/>
      <c r="I11" s="238"/>
      <c r="J11" s="238"/>
      <c r="K11" s="275"/>
      <c r="L11" s="275"/>
      <c r="M11" s="275"/>
    </row>
    <row r="12" spans="1:13" ht="15" customHeight="1">
      <c r="A12" s="277" t="s">
        <v>3249</v>
      </c>
      <c r="B12" s="278">
        <v>7</v>
      </c>
      <c r="C12" s="278">
        <v>0</v>
      </c>
      <c r="D12" s="278">
        <v>0</v>
      </c>
      <c r="E12" s="274">
        <f t="shared" si="2"/>
        <v>7</v>
      </c>
      <c r="F12" s="275"/>
      <c r="G12" s="238"/>
      <c r="H12" s="238"/>
      <c r="I12" s="238"/>
      <c r="J12" s="238"/>
      <c r="K12" s="275"/>
      <c r="L12" s="275"/>
      <c r="M12" s="275"/>
    </row>
    <row r="13" spans="1:13" ht="15" customHeight="1">
      <c r="A13" s="277" t="s">
        <v>3250</v>
      </c>
      <c r="B13" s="278">
        <v>7</v>
      </c>
      <c r="C13" s="278">
        <v>0</v>
      </c>
      <c r="D13" s="278">
        <v>0</v>
      </c>
      <c r="E13" s="274">
        <f t="shared" si="2"/>
        <v>7</v>
      </c>
      <c r="F13" s="275"/>
      <c r="G13" s="238"/>
      <c r="H13" s="238"/>
      <c r="I13" s="238"/>
      <c r="J13" s="238"/>
      <c r="K13" s="275"/>
      <c r="L13" s="275"/>
      <c r="M13" s="275"/>
    </row>
    <row r="14" spans="1:13" s="276" customFormat="1" ht="15" customHeight="1">
      <c r="A14" s="277" t="s">
        <v>3251</v>
      </c>
      <c r="B14" s="278">
        <v>11</v>
      </c>
      <c r="C14" s="278">
        <v>0</v>
      </c>
      <c r="D14" s="278">
        <v>0</v>
      </c>
      <c r="E14" s="274">
        <f t="shared" si="2"/>
        <v>11</v>
      </c>
      <c r="F14" s="275"/>
      <c r="G14" s="238"/>
      <c r="H14" s="238"/>
      <c r="I14" s="238"/>
      <c r="J14" s="238"/>
      <c r="K14" s="275"/>
      <c r="L14" s="275"/>
      <c r="M14" s="275"/>
    </row>
    <row r="15" spans="1:13" ht="15" customHeight="1">
      <c r="A15" s="277" t="s">
        <v>3252</v>
      </c>
      <c r="B15" s="278">
        <v>7</v>
      </c>
      <c r="C15" s="278">
        <v>0</v>
      </c>
      <c r="D15" s="278">
        <v>0</v>
      </c>
      <c r="E15" s="274">
        <f t="shared" si="2"/>
        <v>7</v>
      </c>
      <c r="F15" s="275"/>
      <c r="G15" s="238"/>
      <c r="H15" s="238"/>
      <c r="I15" s="238"/>
      <c r="J15" s="238"/>
      <c r="K15" s="275"/>
      <c r="L15" s="275"/>
      <c r="M15" s="275"/>
    </row>
    <row r="16" spans="1:13" s="276" customFormat="1" ht="15" customHeight="1">
      <c r="A16" s="277" t="s">
        <v>3253</v>
      </c>
      <c r="B16" s="278">
        <v>11</v>
      </c>
      <c r="C16" s="278">
        <v>0</v>
      </c>
      <c r="D16" s="278">
        <v>0</v>
      </c>
      <c r="E16" s="274">
        <f t="shared" si="2"/>
        <v>11</v>
      </c>
      <c r="F16" s="275"/>
      <c r="G16" s="238"/>
      <c r="H16" s="238"/>
      <c r="I16" s="238"/>
      <c r="J16" s="238"/>
      <c r="K16" s="275"/>
      <c r="L16" s="275"/>
      <c r="M16" s="275"/>
    </row>
    <row r="17" spans="1:13" ht="15" customHeight="1">
      <c r="A17" s="277" t="s">
        <v>3254</v>
      </c>
      <c r="B17" s="278">
        <v>11</v>
      </c>
      <c r="C17" s="278">
        <v>0</v>
      </c>
      <c r="D17" s="278">
        <v>0</v>
      </c>
      <c r="E17" s="274">
        <f t="shared" si="2"/>
        <v>11</v>
      </c>
      <c r="F17" s="275"/>
      <c r="G17" s="238"/>
      <c r="H17" s="238"/>
      <c r="I17" s="238"/>
      <c r="J17" s="238"/>
      <c r="K17" s="275"/>
      <c r="L17" s="275"/>
      <c r="M17" s="275"/>
    </row>
    <row r="18" spans="1:13" ht="15" customHeight="1">
      <c r="A18" s="277" t="s">
        <v>3255</v>
      </c>
      <c r="B18" s="278">
        <v>12</v>
      </c>
      <c r="C18" s="278">
        <v>0</v>
      </c>
      <c r="D18" s="278">
        <v>0</v>
      </c>
      <c r="E18" s="274">
        <f t="shared" si="2"/>
        <v>12</v>
      </c>
      <c r="F18" s="275"/>
      <c r="G18" s="238"/>
      <c r="H18" s="238"/>
      <c r="I18" s="238"/>
      <c r="J18" s="238"/>
      <c r="K18" s="275"/>
      <c r="L18" s="275"/>
      <c r="M18" s="275"/>
    </row>
    <row r="19" spans="1:13" ht="15" customHeight="1">
      <c r="A19" s="277" t="s">
        <v>3256</v>
      </c>
      <c r="B19" s="278">
        <v>7</v>
      </c>
      <c r="C19" s="278">
        <v>0</v>
      </c>
      <c r="D19" s="278">
        <v>0</v>
      </c>
      <c r="E19" s="274">
        <f t="shared" si="2"/>
        <v>7</v>
      </c>
      <c r="F19" s="275"/>
      <c r="G19" s="238"/>
      <c r="H19" s="238"/>
      <c r="I19" s="238"/>
      <c r="J19" s="238"/>
      <c r="K19" s="275"/>
      <c r="L19" s="275"/>
      <c r="M19" s="275"/>
    </row>
    <row r="20" spans="1:13" ht="15" customHeight="1">
      <c r="A20" s="277" t="s">
        <v>3509</v>
      </c>
      <c r="B20" s="278">
        <v>1</v>
      </c>
      <c r="C20" s="278">
        <v>0</v>
      </c>
      <c r="D20" s="278">
        <v>0</v>
      </c>
      <c r="E20" s="274">
        <f t="shared" si="2"/>
        <v>1</v>
      </c>
      <c r="F20" s="275"/>
      <c r="G20" s="238"/>
      <c r="H20" s="238"/>
      <c r="I20" s="238"/>
      <c r="J20" s="238"/>
      <c r="K20" s="275"/>
      <c r="L20" s="275"/>
      <c r="M20" s="275"/>
    </row>
    <row r="21" spans="1:13" ht="15" customHeight="1">
      <c r="A21" s="277"/>
      <c r="B21" s="278"/>
      <c r="C21" s="278"/>
      <c r="D21" s="278"/>
      <c r="E21" s="250"/>
      <c r="F21" s="275"/>
      <c r="G21" s="238"/>
      <c r="H21" s="238"/>
      <c r="I21" s="238"/>
      <c r="J21" s="238"/>
      <c r="K21" s="275"/>
      <c r="L21" s="275"/>
      <c r="M21" s="275"/>
    </row>
    <row r="22" spans="1:13" s="276" customFormat="1" ht="27" customHeight="1">
      <c r="A22" s="273" t="s">
        <v>3591</v>
      </c>
      <c r="B22" s="274">
        <f>SUM(B23:B33)</f>
        <v>37</v>
      </c>
      <c r="C22" s="274">
        <f t="shared" ref="C22:E22" si="3">SUM(C23:C33)</f>
        <v>0</v>
      </c>
      <c r="D22" s="274">
        <f t="shared" si="3"/>
        <v>0</v>
      </c>
      <c r="E22" s="274">
        <f t="shared" si="3"/>
        <v>37</v>
      </c>
      <c r="F22" s="275"/>
      <c r="G22" s="238"/>
      <c r="H22" s="238"/>
      <c r="I22" s="238"/>
      <c r="J22" s="238"/>
      <c r="K22" s="275"/>
      <c r="L22" s="275"/>
      <c r="M22" s="275"/>
    </row>
    <row r="23" spans="1:13" ht="15" customHeight="1">
      <c r="A23" s="277" t="s">
        <v>3247</v>
      </c>
      <c r="B23" s="278">
        <v>0</v>
      </c>
      <c r="C23" s="278">
        <v>0</v>
      </c>
      <c r="D23" s="278">
        <v>0</v>
      </c>
      <c r="E23" s="274">
        <f t="shared" ref="E23" si="4">SUM(B23:D23)</f>
        <v>0</v>
      </c>
      <c r="F23" s="275"/>
      <c r="G23" s="242"/>
      <c r="H23" s="238"/>
      <c r="I23" s="238"/>
      <c r="J23" s="238"/>
      <c r="K23" s="275"/>
      <c r="L23" s="275"/>
      <c r="M23" s="275"/>
    </row>
    <row r="24" spans="1:13" ht="15" customHeight="1">
      <c r="A24" s="277" t="s">
        <v>3248</v>
      </c>
      <c r="B24" s="278">
        <v>3</v>
      </c>
      <c r="C24" s="278">
        <v>0</v>
      </c>
      <c r="D24" s="278">
        <v>0</v>
      </c>
      <c r="E24" s="274">
        <f t="shared" ref="E24:E32" si="5">SUM(B24:D24)</f>
        <v>3</v>
      </c>
      <c r="F24" s="275"/>
      <c r="G24" s="238"/>
      <c r="H24" s="238"/>
      <c r="I24" s="238"/>
      <c r="J24" s="238"/>
      <c r="K24" s="275"/>
      <c r="L24" s="275"/>
      <c r="M24" s="275"/>
    </row>
    <row r="25" spans="1:13" ht="16.5" customHeight="1">
      <c r="A25" s="277" t="s">
        <v>3249</v>
      </c>
      <c r="B25" s="278">
        <v>4</v>
      </c>
      <c r="C25" s="278">
        <v>0</v>
      </c>
      <c r="D25" s="278">
        <v>0</v>
      </c>
      <c r="E25" s="274">
        <f t="shared" si="5"/>
        <v>4</v>
      </c>
      <c r="F25" s="275"/>
      <c r="G25" s="238"/>
      <c r="H25" s="238"/>
      <c r="I25" s="238"/>
      <c r="J25" s="238"/>
      <c r="K25" s="275"/>
      <c r="L25" s="275"/>
      <c r="M25" s="275"/>
    </row>
    <row r="26" spans="1:13" ht="15" customHeight="1">
      <c r="A26" s="277" t="s">
        <v>3250</v>
      </c>
      <c r="B26" s="278">
        <v>4</v>
      </c>
      <c r="C26" s="278">
        <v>0</v>
      </c>
      <c r="D26" s="278">
        <v>0</v>
      </c>
      <c r="E26" s="274">
        <f t="shared" si="5"/>
        <v>4</v>
      </c>
      <c r="F26" s="275"/>
      <c r="G26" s="238"/>
      <c r="H26" s="238"/>
      <c r="I26" s="238"/>
      <c r="J26" s="238"/>
      <c r="K26" s="275"/>
      <c r="L26" s="275"/>
      <c r="M26" s="275"/>
    </row>
    <row r="27" spans="1:13" ht="15" customHeight="1">
      <c r="A27" s="277" t="s">
        <v>3251</v>
      </c>
      <c r="B27" s="278">
        <v>5</v>
      </c>
      <c r="C27" s="278">
        <v>0</v>
      </c>
      <c r="D27" s="278">
        <v>0</v>
      </c>
      <c r="E27" s="274">
        <f t="shared" si="5"/>
        <v>5</v>
      </c>
      <c r="F27" s="275"/>
      <c r="G27" s="238"/>
      <c r="H27" s="238"/>
      <c r="I27" s="238"/>
      <c r="J27" s="238"/>
      <c r="K27" s="275"/>
      <c r="L27" s="275"/>
      <c r="M27" s="275"/>
    </row>
    <row r="28" spans="1:13" ht="15" customHeight="1">
      <c r="A28" s="277" t="s">
        <v>3252</v>
      </c>
      <c r="B28" s="278">
        <v>3</v>
      </c>
      <c r="C28" s="278">
        <v>0</v>
      </c>
      <c r="D28" s="278">
        <v>0</v>
      </c>
      <c r="E28" s="274">
        <f t="shared" si="5"/>
        <v>3</v>
      </c>
      <c r="F28" s="275"/>
      <c r="G28" s="238"/>
      <c r="H28" s="238"/>
      <c r="I28" s="238"/>
      <c r="J28" s="238"/>
      <c r="K28" s="275"/>
      <c r="L28" s="275"/>
      <c r="M28" s="275"/>
    </row>
    <row r="29" spans="1:13" ht="15" customHeight="1">
      <c r="A29" s="277" t="s">
        <v>3253</v>
      </c>
      <c r="B29" s="278">
        <v>6</v>
      </c>
      <c r="C29" s="278">
        <v>0</v>
      </c>
      <c r="D29" s="278">
        <v>0</v>
      </c>
      <c r="E29" s="274">
        <f t="shared" si="5"/>
        <v>6</v>
      </c>
      <c r="F29" s="275"/>
      <c r="G29" s="238"/>
      <c r="H29" s="238"/>
      <c r="I29" s="238"/>
      <c r="J29" s="238"/>
      <c r="K29" s="275"/>
      <c r="L29" s="275"/>
      <c r="M29" s="275"/>
    </row>
    <row r="30" spans="1:13" ht="15" customHeight="1">
      <c r="A30" s="277" t="s">
        <v>3254</v>
      </c>
      <c r="B30" s="278">
        <v>6</v>
      </c>
      <c r="C30" s="278">
        <v>0</v>
      </c>
      <c r="D30" s="278">
        <v>0</v>
      </c>
      <c r="E30" s="274">
        <f t="shared" si="5"/>
        <v>6</v>
      </c>
      <c r="F30" s="275"/>
      <c r="G30" s="238"/>
      <c r="H30" s="238"/>
      <c r="I30" s="238"/>
      <c r="J30" s="238"/>
      <c r="K30" s="275"/>
      <c r="L30" s="275"/>
      <c r="M30" s="275"/>
    </row>
    <row r="31" spans="1:13" ht="15" customHeight="1">
      <c r="A31" s="277" t="s">
        <v>3255</v>
      </c>
      <c r="B31" s="278">
        <v>3</v>
      </c>
      <c r="C31" s="278">
        <v>0</v>
      </c>
      <c r="D31" s="278">
        <v>0</v>
      </c>
      <c r="E31" s="274">
        <f t="shared" si="5"/>
        <v>3</v>
      </c>
      <c r="G31" s="238"/>
      <c r="H31" s="238"/>
      <c r="I31" s="238"/>
      <c r="J31" s="238"/>
    </row>
    <row r="32" spans="1:13" ht="15" customHeight="1">
      <c r="A32" s="277" t="s">
        <v>3256</v>
      </c>
      <c r="B32" s="278">
        <v>3</v>
      </c>
      <c r="C32" s="278">
        <v>0</v>
      </c>
      <c r="D32" s="278">
        <v>0</v>
      </c>
      <c r="E32" s="274">
        <f t="shared" si="5"/>
        <v>3</v>
      </c>
      <c r="G32" s="238"/>
      <c r="H32" s="238"/>
      <c r="I32" s="238"/>
      <c r="J32" s="238"/>
    </row>
    <row r="33" spans="1:13" ht="15" customHeight="1">
      <c r="A33" s="277" t="s">
        <v>3509</v>
      </c>
      <c r="B33" s="278"/>
      <c r="C33" s="278"/>
      <c r="D33" s="278"/>
      <c r="E33" s="274"/>
      <c r="G33" s="238"/>
      <c r="H33" s="238"/>
      <c r="I33" s="238"/>
      <c r="J33" s="238"/>
    </row>
    <row r="34" spans="1:13" ht="15" customHeight="1">
      <c r="A34" s="279"/>
      <c r="B34" s="280"/>
      <c r="C34" s="280"/>
      <c r="D34" s="280"/>
      <c r="E34" s="274"/>
      <c r="G34" s="238"/>
      <c r="H34" s="238"/>
      <c r="I34" s="238"/>
      <c r="J34" s="238"/>
    </row>
    <row r="35" spans="1:13" s="276" customFormat="1" ht="27" customHeight="1">
      <c r="A35" s="273" t="s">
        <v>52</v>
      </c>
      <c r="B35" s="274">
        <f>SUM(B36:B47)</f>
        <v>41</v>
      </c>
      <c r="C35" s="274">
        <f>SUM(C37:C47)</f>
        <v>0</v>
      </c>
      <c r="D35" s="274">
        <f>SUM(D37:D47)</f>
        <v>0</v>
      </c>
      <c r="E35" s="274">
        <f>SUM(B35:D35)</f>
        <v>41</v>
      </c>
      <c r="F35" s="275"/>
      <c r="G35" s="238"/>
      <c r="H35" s="238"/>
      <c r="I35" s="238"/>
      <c r="J35" s="238"/>
      <c r="K35" s="275"/>
      <c r="L35" s="275"/>
      <c r="M35" s="275"/>
    </row>
    <row r="36" spans="1:13" ht="15" customHeight="1">
      <c r="A36" s="277" t="s">
        <v>3247</v>
      </c>
      <c r="B36" s="281">
        <f>B10-B23</f>
        <v>0</v>
      </c>
      <c r="C36" s="281">
        <f t="shared" ref="C36:E36" si="6">C10-C23</f>
        <v>0</v>
      </c>
      <c r="D36" s="281">
        <f t="shared" si="6"/>
        <v>0</v>
      </c>
      <c r="E36" s="274">
        <f t="shared" si="6"/>
        <v>0</v>
      </c>
      <c r="F36" s="275"/>
      <c r="G36" s="242"/>
      <c r="H36" s="238"/>
      <c r="I36" s="238"/>
      <c r="J36" s="238"/>
      <c r="K36" s="275"/>
      <c r="L36" s="275"/>
      <c r="M36" s="275"/>
    </row>
    <row r="37" spans="1:13" ht="15" customHeight="1">
      <c r="A37" s="277" t="s">
        <v>3248</v>
      </c>
      <c r="B37" s="281">
        <f t="shared" ref="B37:E46" si="7">B11-B24</f>
        <v>1</v>
      </c>
      <c r="C37" s="281">
        <f t="shared" si="7"/>
        <v>0</v>
      </c>
      <c r="D37" s="281">
        <f t="shared" si="7"/>
        <v>0</v>
      </c>
      <c r="E37" s="274">
        <f t="shared" si="7"/>
        <v>1</v>
      </c>
      <c r="F37" s="275"/>
      <c r="G37" s="238"/>
      <c r="H37" s="238"/>
      <c r="I37" s="238"/>
      <c r="J37" s="238"/>
      <c r="K37" s="275"/>
      <c r="L37" s="275"/>
      <c r="M37" s="275"/>
    </row>
    <row r="38" spans="1:13" ht="15" customHeight="1">
      <c r="A38" s="277" t="s">
        <v>3249</v>
      </c>
      <c r="B38" s="281">
        <f t="shared" si="7"/>
        <v>3</v>
      </c>
      <c r="C38" s="281">
        <f t="shared" si="7"/>
        <v>0</v>
      </c>
      <c r="D38" s="281">
        <f t="shared" si="7"/>
        <v>0</v>
      </c>
      <c r="E38" s="274">
        <f t="shared" si="7"/>
        <v>3</v>
      </c>
      <c r="F38" s="275"/>
      <c r="G38" s="238"/>
      <c r="H38" s="238"/>
      <c r="I38" s="238"/>
      <c r="J38" s="238"/>
      <c r="K38" s="275"/>
      <c r="L38" s="275"/>
      <c r="M38" s="275"/>
    </row>
    <row r="39" spans="1:13" ht="15" customHeight="1">
      <c r="A39" s="277" t="s">
        <v>3250</v>
      </c>
      <c r="B39" s="281">
        <f t="shared" si="7"/>
        <v>3</v>
      </c>
      <c r="C39" s="281">
        <f t="shared" si="7"/>
        <v>0</v>
      </c>
      <c r="D39" s="281">
        <f t="shared" si="7"/>
        <v>0</v>
      </c>
      <c r="E39" s="274">
        <f t="shared" si="7"/>
        <v>3</v>
      </c>
      <c r="F39" s="275"/>
      <c r="G39" s="238"/>
      <c r="H39" s="238"/>
      <c r="I39" s="238"/>
      <c r="J39" s="238"/>
      <c r="K39" s="275"/>
      <c r="L39" s="275"/>
      <c r="M39" s="275"/>
    </row>
    <row r="40" spans="1:13" ht="15" customHeight="1">
      <c r="A40" s="277" t="s">
        <v>3251</v>
      </c>
      <c r="B40" s="281">
        <f t="shared" si="7"/>
        <v>6</v>
      </c>
      <c r="C40" s="281">
        <f t="shared" si="7"/>
        <v>0</v>
      </c>
      <c r="D40" s="281">
        <f t="shared" si="7"/>
        <v>0</v>
      </c>
      <c r="E40" s="274">
        <f t="shared" si="7"/>
        <v>6</v>
      </c>
      <c r="F40" s="275"/>
      <c r="G40" s="238"/>
      <c r="H40" s="238"/>
      <c r="I40" s="238"/>
      <c r="J40" s="238"/>
      <c r="K40" s="275"/>
      <c r="L40" s="275"/>
      <c r="M40" s="275"/>
    </row>
    <row r="41" spans="1:13" ht="15" customHeight="1">
      <c r="A41" s="277" t="s">
        <v>3252</v>
      </c>
      <c r="B41" s="281">
        <f t="shared" si="7"/>
        <v>4</v>
      </c>
      <c r="C41" s="281">
        <f t="shared" si="7"/>
        <v>0</v>
      </c>
      <c r="D41" s="281">
        <f t="shared" si="7"/>
        <v>0</v>
      </c>
      <c r="E41" s="274">
        <f t="shared" si="7"/>
        <v>4</v>
      </c>
      <c r="F41" s="275"/>
      <c r="G41" s="238"/>
      <c r="H41" s="238"/>
      <c r="I41" s="238"/>
      <c r="J41" s="238"/>
      <c r="K41" s="275"/>
      <c r="L41" s="275"/>
      <c r="M41" s="275"/>
    </row>
    <row r="42" spans="1:13" ht="15" customHeight="1">
      <c r="A42" s="277" t="s">
        <v>3253</v>
      </c>
      <c r="B42" s="281">
        <f t="shared" si="7"/>
        <v>5</v>
      </c>
      <c r="C42" s="281">
        <f t="shared" si="7"/>
        <v>0</v>
      </c>
      <c r="D42" s="281">
        <f t="shared" si="7"/>
        <v>0</v>
      </c>
      <c r="E42" s="274">
        <f t="shared" si="7"/>
        <v>5</v>
      </c>
      <c r="F42" s="275"/>
      <c r="G42" s="238"/>
      <c r="H42" s="238"/>
      <c r="I42" s="238"/>
      <c r="J42" s="238"/>
      <c r="K42" s="275"/>
      <c r="L42" s="275"/>
      <c r="M42" s="275"/>
    </row>
    <row r="43" spans="1:13" ht="15" customHeight="1">
      <c r="A43" s="277" t="s">
        <v>3254</v>
      </c>
      <c r="B43" s="281">
        <f t="shared" si="7"/>
        <v>5</v>
      </c>
      <c r="C43" s="281">
        <f t="shared" si="7"/>
        <v>0</v>
      </c>
      <c r="D43" s="281">
        <f t="shared" si="7"/>
        <v>0</v>
      </c>
      <c r="E43" s="274">
        <f t="shared" si="7"/>
        <v>5</v>
      </c>
      <c r="F43" s="275"/>
      <c r="G43" s="238"/>
      <c r="H43" s="238"/>
      <c r="I43" s="238"/>
      <c r="J43" s="238"/>
      <c r="K43" s="275"/>
      <c r="L43" s="275"/>
      <c r="M43" s="275"/>
    </row>
    <row r="44" spans="1:13" ht="15" customHeight="1">
      <c r="A44" s="277" t="s">
        <v>3255</v>
      </c>
      <c r="B44" s="281">
        <f t="shared" si="7"/>
        <v>9</v>
      </c>
      <c r="C44" s="281">
        <f t="shared" si="7"/>
        <v>0</v>
      </c>
      <c r="D44" s="281">
        <f t="shared" si="7"/>
        <v>0</v>
      </c>
      <c r="E44" s="274">
        <f t="shared" si="7"/>
        <v>9</v>
      </c>
      <c r="F44" s="275"/>
      <c r="G44" s="275"/>
      <c r="H44" s="275"/>
      <c r="I44" s="275"/>
      <c r="J44" s="275"/>
      <c r="K44" s="275"/>
      <c r="L44" s="275"/>
      <c r="M44" s="275"/>
    </row>
    <row r="45" spans="1:13" ht="15" customHeight="1">
      <c r="A45" s="277" t="s">
        <v>3256</v>
      </c>
      <c r="B45" s="281">
        <f t="shared" si="7"/>
        <v>4</v>
      </c>
      <c r="C45" s="281">
        <f t="shared" si="7"/>
        <v>0</v>
      </c>
      <c r="D45" s="281">
        <f t="shared" si="7"/>
        <v>0</v>
      </c>
      <c r="E45" s="274">
        <f t="shared" si="7"/>
        <v>4</v>
      </c>
      <c r="F45" s="275"/>
      <c r="G45" s="275"/>
      <c r="H45" s="275"/>
      <c r="I45" s="275"/>
      <c r="J45" s="275"/>
      <c r="K45" s="275"/>
      <c r="L45" s="275"/>
      <c r="M45" s="275"/>
    </row>
    <row r="46" spans="1:13" ht="15" customHeight="1">
      <c r="A46" s="277" t="s">
        <v>3509</v>
      </c>
      <c r="B46" s="281">
        <f t="shared" si="7"/>
        <v>1</v>
      </c>
      <c r="C46" s="281">
        <f t="shared" si="7"/>
        <v>0</v>
      </c>
      <c r="D46" s="281">
        <f t="shared" si="7"/>
        <v>0</v>
      </c>
      <c r="E46" s="274">
        <f t="shared" si="7"/>
        <v>1</v>
      </c>
      <c r="F46" s="275"/>
      <c r="G46" s="275"/>
      <c r="H46" s="275"/>
      <c r="I46" s="275"/>
      <c r="J46" s="275"/>
      <c r="K46" s="275"/>
      <c r="L46" s="275"/>
      <c r="M46" s="275"/>
    </row>
    <row r="47" spans="1:13">
      <c r="E47" s="283"/>
    </row>
    <row r="48" spans="1:13">
      <c r="A48" s="256"/>
      <c r="B48" s="256"/>
      <c r="C48" s="256"/>
      <c r="D48" s="256"/>
      <c r="E48" s="283"/>
    </row>
    <row r="49" spans="5:5">
      <c r="E49" s="283"/>
    </row>
    <row r="50" spans="5:5">
      <c r="E50" s="283"/>
    </row>
    <row r="51" spans="5:5">
      <c r="E51" s="283"/>
    </row>
    <row r="52" spans="5:5">
      <c r="E52" s="283"/>
    </row>
    <row r="53" spans="5:5">
      <c r="E53" s="283"/>
    </row>
    <row r="54" spans="5:5">
      <c r="E54" s="283"/>
    </row>
    <row r="55" spans="5:5">
      <c r="E55" s="283"/>
    </row>
    <row r="56" spans="5:5">
      <c r="E56" s="283"/>
    </row>
    <row r="57" spans="5:5">
      <c r="E57" s="283"/>
    </row>
    <row r="58" spans="5:5">
      <c r="E58" s="283"/>
    </row>
    <row r="59" spans="5:5">
      <c r="E59" s="283"/>
    </row>
    <row r="60" spans="5:5">
      <c r="E60" s="283"/>
    </row>
    <row r="61" spans="5:5">
      <c r="E61" s="283"/>
    </row>
    <row r="62" spans="5:5">
      <c r="E62" s="283"/>
    </row>
    <row r="63" spans="5:5">
      <c r="E63" s="283"/>
    </row>
    <row r="64" spans="5:5">
      <c r="E64" s="283"/>
    </row>
    <row r="65" spans="5:5">
      <c r="E65" s="283"/>
    </row>
    <row r="66" spans="5:5">
      <c r="E66" s="283"/>
    </row>
    <row r="67" spans="5:5">
      <c r="E67" s="283"/>
    </row>
    <row r="68" spans="5:5">
      <c r="E68" s="283"/>
    </row>
    <row r="69" spans="5:5">
      <c r="E69" s="283"/>
    </row>
    <row r="70" spans="5:5">
      <c r="E70" s="283"/>
    </row>
    <row r="71" spans="5:5">
      <c r="E71" s="283"/>
    </row>
    <row r="72" spans="5:5">
      <c r="E72" s="283"/>
    </row>
    <row r="73" spans="5:5">
      <c r="E73" s="283"/>
    </row>
    <row r="74" spans="5:5">
      <c r="E74" s="283"/>
    </row>
    <row r="75" spans="5:5">
      <c r="E75" s="283"/>
    </row>
    <row r="76" spans="5:5">
      <c r="E76" s="283"/>
    </row>
    <row r="77" spans="5:5">
      <c r="E77" s="283"/>
    </row>
    <row r="78" spans="5:5">
      <c r="E78" s="283"/>
    </row>
    <row r="79" spans="5:5">
      <c r="E79" s="283"/>
    </row>
    <row r="80" spans="5:5">
      <c r="E80" s="283"/>
    </row>
    <row r="81" spans="5:5">
      <c r="E81" s="283"/>
    </row>
    <row r="82" spans="5:5">
      <c r="E82" s="283"/>
    </row>
    <row r="83" spans="5:5">
      <c r="E83" s="283"/>
    </row>
    <row r="84" spans="5:5">
      <c r="E84" s="283"/>
    </row>
    <row r="85" spans="5:5">
      <c r="E85" s="283"/>
    </row>
    <row r="86" spans="5:5">
      <c r="E86" s="284"/>
    </row>
    <row r="87" spans="5:5">
      <c r="E87" s="285"/>
    </row>
    <row r="89" spans="5:5">
      <c r="E89" s="286"/>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16"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19" t="s">
        <v>33</v>
      </c>
      <c r="B1" s="332"/>
      <c r="C1" s="332"/>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3598</v>
      </c>
      <c r="B6" s="9"/>
      <c r="C6" s="9"/>
    </row>
    <row r="7" spans="1:9" s="78" customFormat="1" ht="21.75" customHeight="1">
      <c r="A7" s="51"/>
      <c r="B7" s="345"/>
      <c r="C7" s="345"/>
      <c r="D7" s="345"/>
      <c r="E7" s="109"/>
    </row>
    <row r="8" spans="1:9" s="78" customFormat="1" ht="21.75" customHeight="1">
      <c r="A8" s="52"/>
      <c r="B8" s="45" t="s">
        <v>35</v>
      </c>
      <c r="C8" s="45" t="s">
        <v>36</v>
      </c>
      <c r="D8" s="45" t="s">
        <v>37</v>
      </c>
      <c r="E8" s="45" t="s">
        <v>38</v>
      </c>
    </row>
    <row r="9" spans="1:9" s="8" customFormat="1" ht="26.25" customHeight="1">
      <c r="A9" s="54" t="s">
        <v>38</v>
      </c>
      <c r="B9" s="138">
        <f>SUM(B11:B26)</f>
        <v>687</v>
      </c>
      <c r="C9" s="138">
        <f>SUM(C11:C26)</f>
        <v>6</v>
      </c>
      <c r="D9" s="138">
        <f>SUM(D11:D26)</f>
        <v>1</v>
      </c>
      <c r="E9" s="138">
        <f>SUM(B9:D9)</f>
        <v>694</v>
      </c>
      <c r="F9" s="10"/>
    </row>
    <row r="10" spans="1:9" s="8" customFormat="1" ht="9" customHeight="1">
      <c r="A10" s="53"/>
      <c r="B10" s="138"/>
      <c r="C10" s="138"/>
      <c r="D10" s="138"/>
      <c r="E10" s="138"/>
      <c r="F10" s="10"/>
    </row>
    <row r="11" spans="1:9" s="8" customFormat="1" ht="14.4" customHeight="1">
      <c r="A11" s="202" t="s">
        <v>1625</v>
      </c>
      <c r="B11" s="290">
        <v>5</v>
      </c>
      <c r="C11" s="290">
        <v>0</v>
      </c>
      <c r="D11" s="291">
        <v>0</v>
      </c>
      <c r="E11" s="216">
        <f t="shared" ref="E11:E26" si="0">SUM(B11:D11)</f>
        <v>5</v>
      </c>
      <c r="F11" s="215"/>
      <c r="G11" s="215"/>
      <c r="H11" s="215"/>
      <c r="I11" s="215"/>
    </row>
    <row r="12" spans="1:9" s="8" customFormat="1" ht="14.4" customHeight="1">
      <c r="A12" s="202" t="s">
        <v>1626</v>
      </c>
      <c r="B12" s="290">
        <v>36</v>
      </c>
      <c r="C12" s="290">
        <v>0</v>
      </c>
      <c r="D12" s="291">
        <v>0</v>
      </c>
      <c r="E12" s="216">
        <f t="shared" si="0"/>
        <v>36</v>
      </c>
      <c r="F12" s="215"/>
      <c r="G12" s="215"/>
      <c r="H12" s="215"/>
      <c r="I12" s="215"/>
    </row>
    <row r="13" spans="1:9" s="8" customFormat="1" ht="14.4" customHeight="1">
      <c r="A13" s="202" t="s">
        <v>1627</v>
      </c>
      <c r="B13" s="290">
        <v>2</v>
      </c>
      <c r="C13" s="290">
        <v>1</v>
      </c>
      <c r="D13" s="291">
        <v>0</v>
      </c>
      <c r="E13" s="216">
        <f t="shared" si="0"/>
        <v>3</v>
      </c>
      <c r="F13" s="215"/>
      <c r="G13" s="215"/>
      <c r="H13" s="215"/>
      <c r="I13" s="215"/>
    </row>
    <row r="14" spans="1:9" s="8" customFormat="1" ht="14.4" customHeight="1">
      <c r="A14" s="202" t="s">
        <v>1628</v>
      </c>
      <c r="B14" s="290">
        <v>24</v>
      </c>
      <c r="C14" s="290">
        <v>0</v>
      </c>
      <c r="D14" s="291">
        <v>0</v>
      </c>
      <c r="E14" s="216">
        <f t="shared" si="0"/>
        <v>24</v>
      </c>
      <c r="F14" s="215"/>
      <c r="G14" s="215"/>
      <c r="H14" s="215"/>
      <c r="I14" s="215"/>
    </row>
    <row r="15" spans="1:9" s="8" customFormat="1" ht="14.4" customHeight="1">
      <c r="A15" s="202" t="s">
        <v>1629</v>
      </c>
      <c r="B15" s="290">
        <v>5</v>
      </c>
      <c r="C15" s="290">
        <v>0</v>
      </c>
      <c r="D15" s="291">
        <v>0</v>
      </c>
      <c r="E15" s="216">
        <f t="shared" si="0"/>
        <v>5</v>
      </c>
      <c r="F15" s="215"/>
      <c r="G15" s="215"/>
      <c r="H15" s="215"/>
      <c r="I15" s="215"/>
    </row>
    <row r="16" spans="1:9" s="8" customFormat="1" ht="14.4" customHeight="1">
      <c r="A16" s="202" t="s">
        <v>1630</v>
      </c>
      <c r="B16" s="290">
        <v>6</v>
      </c>
      <c r="C16" s="290">
        <v>0</v>
      </c>
      <c r="D16" s="291">
        <v>0</v>
      </c>
      <c r="E16" s="216">
        <f t="shared" si="0"/>
        <v>6</v>
      </c>
      <c r="F16" s="215"/>
      <c r="G16" s="215"/>
      <c r="H16" s="215"/>
      <c r="I16" s="215"/>
    </row>
    <row r="17" spans="1:9" s="8" customFormat="1" ht="14.4" customHeight="1">
      <c r="A17" s="202" t="s">
        <v>1631</v>
      </c>
      <c r="B17" s="290">
        <v>42</v>
      </c>
      <c r="C17" s="290">
        <v>0</v>
      </c>
      <c r="D17" s="291">
        <v>0</v>
      </c>
      <c r="E17" s="216">
        <f t="shared" si="0"/>
        <v>42</v>
      </c>
      <c r="F17" s="215"/>
      <c r="G17" s="215"/>
      <c r="H17" s="215"/>
      <c r="I17" s="215"/>
    </row>
    <row r="18" spans="1:9" s="8" customFormat="1" ht="14.4" customHeight="1">
      <c r="A18" s="202" t="s">
        <v>1632</v>
      </c>
      <c r="B18" s="290">
        <v>69</v>
      </c>
      <c r="C18" s="290">
        <v>0</v>
      </c>
      <c r="D18" s="291">
        <v>0</v>
      </c>
      <c r="E18" s="216">
        <f t="shared" si="0"/>
        <v>69</v>
      </c>
      <c r="F18" s="215"/>
      <c r="G18" s="215"/>
      <c r="H18" s="215"/>
      <c r="I18" s="215"/>
    </row>
    <row r="19" spans="1:9" s="8" customFormat="1" ht="14.4" customHeight="1">
      <c r="A19" s="202" t="s">
        <v>1633</v>
      </c>
      <c r="B19" s="290">
        <v>5</v>
      </c>
      <c r="C19" s="290">
        <v>0</v>
      </c>
      <c r="D19" s="291">
        <v>0</v>
      </c>
      <c r="E19" s="216">
        <f t="shared" si="0"/>
        <v>5</v>
      </c>
      <c r="F19" s="215"/>
      <c r="G19" s="215"/>
      <c r="H19" s="215"/>
      <c r="I19" s="215"/>
    </row>
    <row r="20" spans="1:9" s="8" customFormat="1" ht="14.4" customHeight="1">
      <c r="A20" s="202" t="s">
        <v>1634</v>
      </c>
      <c r="B20" s="290">
        <v>18</v>
      </c>
      <c r="C20" s="290">
        <v>0</v>
      </c>
      <c r="D20" s="291">
        <v>0</v>
      </c>
      <c r="E20" s="216">
        <f t="shared" si="0"/>
        <v>18</v>
      </c>
      <c r="F20" s="215"/>
      <c r="G20" s="215"/>
      <c r="H20" s="215"/>
      <c r="I20" s="215"/>
    </row>
    <row r="21" spans="1:9" s="8" customFormat="1" ht="14.4" customHeight="1">
      <c r="A21" s="202" t="s">
        <v>1635</v>
      </c>
      <c r="B21" s="290">
        <v>75</v>
      </c>
      <c r="C21" s="290">
        <v>2</v>
      </c>
      <c r="D21" s="291">
        <v>0</v>
      </c>
      <c r="E21" s="216">
        <f t="shared" si="0"/>
        <v>77</v>
      </c>
      <c r="F21" s="215"/>
      <c r="G21" s="215"/>
      <c r="H21" s="215"/>
      <c r="I21" s="215"/>
    </row>
    <row r="22" spans="1:9" s="8" customFormat="1" ht="14.4" customHeight="1">
      <c r="A22" s="202" t="s">
        <v>1636</v>
      </c>
      <c r="B22" s="290">
        <v>145</v>
      </c>
      <c r="C22" s="290">
        <v>1</v>
      </c>
      <c r="D22" s="291">
        <v>0</v>
      </c>
      <c r="E22" s="216">
        <f t="shared" si="0"/>
        <v>146</v>
      </c>
      <c r="F22" s="215"/>
      <c r="G22" s="215"/>
      <c r="H22" s="215"/>
      <c r="I22" s="215"/>
    </row>
    <row r="23" spans="1:9" s="8" customFormat="1" ht="14.4" customHeight="1">
      <c r="A23" s="202" t="s">
        <v>1637</v>
      </c>
      <c r="B23" s="290">
        <v>72</v>
      </c>
      <c r="C23" s="290">
        <v>1</v>
      </c>
      <c r="D23" s="291">
        <v>0</v>
      </c>
      <c r="E23" s="216">
        <f t="shared" si="0"/>
        <v>73</v>
      </c>
      <c r="F23" s="215"/>
      <c r="G23" s="215"/>
      <c r="H23" s="215"/>
      <c r="I23" s="215"/>
    </row>
    <row r="24" spans="1:9" s="8" customFormat="1" ht="14.4" customHeight="1">
      <c r="A24" s="202" t="s">
        <v>1638</v>
      </c>
      <c r="B24" s="290">
        <v>42</v>
      </c>
      <c r="C24" s="290">
        <v>1</v>
      </c>
      <c r="D24" s="291">
        <v>0</v>
      </c>
      <c r="E24" s="216">
        <f t="shared" si="0"/>
        <v>43</v>
      </c>
      <c r="F24" s="215"/>
      <c r="G24" s="215"/>
      <c r="H24" s="215"/>
      <c r="I24" s="215"/>
    </row>
    <row r="25" spans="1:9" s="8" customFormat="1" ht="14.4" customHeight="1">
      <c r="A25" s="202" t="s">
        <v>1639</v>
      </c>
      <c r="B25" s="290">
        <v>37</v>
      </c>
      <c r="C25" s="290">
        <v>0</v>
      </c>
      <c r="D25" s="291">
        <v>1</v>
      </c>
      <c r="E25" s="216">
        <f t="shared" si="0"/>
        <v>38</v>
      </c>
      <c r="F25" s="215"/>
      <c r="G25" s="215"/>
      <c r="H25" s="215"/>
      <c r="I25" s="215"/>
    </row>
    <row r="26" spans="1:9" s="8" customFormat="1" ht="30" customHeight="1">
      <c r="A26" s="287" t="s">
        <v>1640</v>
      </c>
      <c r="B26" s="290">
        <v>104</v>
      </c>
      <c r="C26" s="290">
        <v>0</v>
      </c>
      <c r="D26" s="288">
        <v>0</v>
      </c>
      <c r="E26" s="289">
        <f t="shared" si="0"/>
        <v>104</v>
      </c>
      <c r="F26" s="215"/>
      <c r="G26" s="215"/>
      <c r="H26" s="215"/>
      <c r="I26" s="215"/>
    </row>
    <row r="27" spans="1:9" ht="9" customHeight="1">
      <c r="A27" s="64"/>
    </row>
    <row r="28" spans="1:9" ht="12.75" customHeight="1">
      <c r="A28" s="344"/>
      <c r="B28" s="344"/>
      <c r="C28" s="344"/>
      <c r="D28" s="344"/>
      <c r="E28" s="344"/>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2021-10-27T11:15:07Z</dcterms:modified>
</cp:coreProperties>
</file>