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108" windowWidth="7656" windowHeight="7596" firstSheet="28" activeTab="30"/>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I19" i="57" l="1"/>
  <c r="I20" i="57"/>
  <c r="I21" i="57"/>
  <c r="I22" i="57"/>
  <c r="I23" i="57"/>
  <c r="I24" i="57"/>
  <c r="I25" i="57"/>
  <c r="I26" i="57"/>
  <c r="I27" i="57"/>
  <c r="I28" i="57"/>
  <c r="I29" i="57"/>
  <c r="I30" i="57"/>
  <c r="I31" i="57"/>
  <c r="I32" i="57"/>
  <c r="I33" i="57"/>
  <c r="I34" i="57"/>
  <c r="I35" i="57"/>
  <c r="I36" i="57"/>
  <c r="I37" i="57"/>
  <c r="I38" i="57"/>
  <c r="I18" i="57"/>
  <c r="I13" i="57"/>
  <c r="I14" i="57"/>
  <c r="I15" i="57"/>
  <c r="I12" i="57"/>
  <c r="I9" i="57"/>
  <c r="J31" i="56"/>
  <c r="I19" i="56"/>
  <c r="I20" i="56"/>
  <c r="I21" i="56"/>
  <c r="I22" i="56"/>
  <c r="I23" i="56"/>
  <c r="I24" i="56"/>
  <c r="I25" i="56"/>
  <c r="I26" i="56"/>
  <c r="I27" i="56"/>
  <c r="I28" i="56"/>
  <c r="I29" i="56"/>
  <c r="I30" i="56"/>
  <c r="I31" i="56"/>
  <c r="I32" i="56"/>
  <c r="I33" i="56"/>
  <c r="I34" i="56"/>
  <c r="I35" i="56"/>
  <c r="I36" i="56"/>
  <c r="I37" i="56"/>
  <c r="I38" i="56"/>
  <c r="I18" i="56"/>
  <c r="I13" i="56"/>
  <c r="I14" i="56"/>
  <c r="I15" i="56"/>
  <c r="I12" i="56"/>
  <c r="J15" i="56"/>
  <c r="J9" i="56"/>
  <c r="I9" i="56"/>
  <c r="J31" i="48"/>
  <c r="I19" i="48"/>
  <c r="I20" i="48"/>
  <c r="I21" i="48"/>
  <c r="I22" i="48"/>
  <c r="I23" i="48"/>
  <c r="I24" i="48"/>
  <c r="I25" i="48"/>
  <c r="I26" i="48"/>
  <c r="I27" i="48"/>
  <c r="I28" i="48"/>
  <c r="I29" i="48"/>
  <c r="I30" i="48"/>
  <c r="I31" i="48"/>
  <c r="I32" i="48"/>
  <c r="I33" i="48"/>
  <c r="I34" i="48"/>
  <c r="I35" i="48"/>
  <c r="I36" i="48"/>
  <c r="I37" i="48"/>
  <c r="I38" i="48"/>
  <c r="I18" i="48"/>
  <c r="J15" i="48"/>
  <c r="I13" i="48"/>
  <c r="I14" i="48"/>
  <c r="I15" i="48"/>
  <c r="I12" i="48"/>
  <c r="J9" i="48"/>
  <c r="I9" i="48"/>
  <c r="B9" i="28" l="1"/>
  <c r="C9" i="28"/>
  <c r="E9" i="28" s="1"/>
  <c r="D9" i="28"/>
  <c r="E12" i="28"/>
  <c r="E13" i="28"/>
  <c r="E14"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B9" i="6"/>
  <c r="C9" i="6"/>
  <c r="D9" i="6"/>
  <c r="E10" i="6"/>
  <c r="E9" i="6" s="1"/>
  <c r="E11" i="6"/>
  <c r="E12" i="6"/>
  <c r="E13" i="6"/>
  <c r="E14" i="6"/>
  <c r="E15" i="6"/>
  <c r="E16" i="6"/>
  <c r="E17" i="6"/>
  <c r="E18" i="6"/>
  <c r="E19" i="6"/>
  <c r="E20" i="6"/>
  <c r="E21" i="6"/>
  <c r="B23" i="6"/>
  <c r="C23" i="6"/>
  <c r="D23" i="6"/>
  <c r="E24" i="6"/>
  <c r="E23" i="6" s="1"/>
  <c r="E25" i="6"/>
  <c r="E26" i="6"/>
  <c r="E27" i="6"/>
  <c r="E28" i="6"/>
  <c r="E29" i="6"/>
  <c r="E30" i="6"/>
  <c r="E31" i="6"/>
  <c r="E32" i="6"/>
  <c r="E33" i="6"/>
  <c r="E34" i="6"/>
  <c r="B38" i="6"/>
  <c r="B37" i="6" s="1"/>
  <c r="C38" i="6"/>
  <c r="C37" i="6" s="1"/>
  <c r="D38" i="6"/>
  <c r="D37" i="6" s="1"/>
  <c r="E38" i="6"/>
  <c r="E37" i="6" s="1"/>
  <c r="B39" i="6"/>
  <c r="C39" i="6"/>
  <c r="D39" i="6"/>
  <c r="E39" i="6"/>
  <c r="B40" i="6"/>
  <c r="C40" i="6"/>
  <c r="D40" i="6"/>
  <c r="E40" i="6"/>
  <c r="B41" i="6"/>
  <c r="C41" i="6"/>
  <c r="D41" i="6"/>
  <c r="E41" i="6"/>
  <c r="B42" i="6"/>
  <c r="C42" i="6"/>
  <c r="D42" i="6"/>
  <c r="E42" i="6"/>
  <c r="B43" i="6"/>
  <c r="C43" i="6"/>
  <c r="D43" i="6"/>
  <c r="E43" i="6"/>
  <c r="B44" i="6"/>
  <c r="C44" i="6"/>
  <c r="D44" i="6"/>
  <c r="E44" i="6"/>
  <c r="B45" i="6"/>
  <c r="C45" i="6"/>
  <c r="D45" i="6"/>
  <c r="E45" i="6"/>
  <c r="B46" i="6"/>
  <c r="C46" i="6"/>
  <c r="D46" i="6"/>
  <c r="E46" i="6"/>
  <c r="B47" i="6"/>
  <c r="C47" i="6"/>
  <c r="D47" i="6"/>
  <c r="E47" i="6"/>
  <c r="B48" i="6"/>
  <c r="C48" i="6"/>
  <c r="D48" i="6"/>
  <c r="E48" i="6"/>
  <c r="B49" i="6"/>
  <c r="C49" i="6"/>
  <c r="D49" i="6"/>
  <c r="E49" i="6"/>
  <c r="E37" i="56" l="1"/>
  <c r="E36" i="56"/>
  <c r="E35" i="56"/>
  <c r="E34" i="56"/>
  <c r="E33" i="56"/>
  <c r="E32" i="56"/>
  <c r="E31" i="56"/>
  <c r="E30" i="56"/>
  <c r="E27" i="56"/>
  <c r="E26" i="56"/>
  <c r="E25" i="56"/>
  <c r="E24" i="56"/>
  <c r="E23" i="56"/>
  <c r="E22" i="56"/>
  <c r="E20" i="56"/>
  <c r="E19" i="56"/>
  <c r="E18" i="56"/>
  <c r="D37" i="56"/>
  <c r="D36" i="56"/>
  <c r="D35" i="56"/>
  <c r="D34" i="56"/>
  <c r="D33" i="56"/>
  <c r="D32" i="56"/>
  <c r="D31" i="56"/>
  <c r="D30" i="56"/>
  <c r="D27" i="56"/>
  <c r="D26" i="56"/>
  <c r="D25" i="56"/>
  <c r="D24" i="56"/>
  <c r="D23" i="56"/>
  <c r="D22" i="56"/>
  <c r="D20" i="56"/>
  <c r="D18" i="56"/>
  <c r="D19" i="56"/>
  <c r="E37" i="48"/>
  <c r="E36" i="48"/>
  <c r="E35" i="48"/>
  <c r="E34" i="48"/>
  <c r="E33" i="48"/>
  <c r="E32" i="48"/>
  <c r="E31" i="48"/>
  <c r="E30" i="48"/>
  <c r="E27" i="48"/>
  <c r="E26" i="48"/>
  <c r="E25" i="48"/>
  <c r="E24" i="48"/>
  <c r="E23" i="48"/>
  <c r="E22" i="48"/>
  <c r="E20" i="48"/>
  <c r="E19" i="48"/>
  <c r="E18" i="48"/>
  <c r="D37" i="48"/>
  <c r="D36" i="48"/>
  <c r="D35" i="48"/>
  <c r="D34" i="48"/>
  <c r="D33" i="48"/>
  <c r="D32" i="48"/>
  <c r="D31" i="48"/>
  <c r="D30" i="48"/>
  <c r="D27" i="48"/>
  <c r="D26" i="48"/>
  <c r="D25" i="48"/>
  <c r="D24" i="48"/>
  <c r="D23" i="48"/>
  <c r="D22" i="48"/>
  <c r="D20" i="48"/>
  <c r="D19" i="48"/>
  <c r="D18" i="48"/>
  <c r="E29" i="39"/>
  <c r="E30" i="39"/>
  <c r="E31" i="39"/>
  <c r="E39" i="14"/>
  <c r="E40" i="14"/>
  <c r="E24" i="38"/>
  <c r="E31" i="13"/>
  <c r="E32" i="13"/>
  <c r="E33" i="13"/>
  <c r="E34" i="13"/>
  <c r="E35" i="13"/>
  <c r="E18" i="37"/>
  <c r="E19" i="37"/>
  <c r="E41" i="12"/>
  <c r="E42" i="12"/>
  <c r="E43" i="12"/>
  <c r="E44" i="12"/>
  <c r="E45" i="12"/>
  <c r="E25" i="36"/>
  <c r="E26" i="36"/>
  <c r="E48" i="11"/>
  <c r="E20" i="35"/>
  <c r="E21" i="35"/>
  <c r="E41" i="9"/>
  <c r="E42" i="9"/>
  <c r="E43" i="9"/>
  <c r="E20" i="34"/>
  <c r="E21" i="34"/>
  <c r="E11" i="8"/>
  <c r="E12" i="8"/>
  <c r="E13" i="8"/>
  <c r="E14" i="8"/>
  <c r="E15" i="8"/>
  <c r="E16" i="8"/>
  <c r="E17" i="8"/>
  <c r="E18" i="8"/>
  <c r="E19" i="8"/>
  <c r="E20" i="8"/>
  <c r="E21" i="8"/>
  <c r="E22" i="8"/>
  <c r="E23" i="8"/>
  <c r="E24" i="8"/>
  <c r="E25" i="8"/>
  <c r="E26" i="8"/>
  <c r="C35" i="32"/>
  <c r="F15" i="31"/>
  <c r="F14" i="31"/>
  <c r="F13" i="31"/>
  <c r="F12" i="31"/>
  <c r="D12" i="31"/>
  <c r="E12" i="31"/>
  <c r="D13" i="31"/>
  <c r="E13" i="31"/>
  <c r="D14" i="31"/>
  <c r="E14" i="31"/>
  <c r="D15" i="31"/>
  <c r="E15" i="31"/>
  <c r="C15" i="31"/>
  <c r="C14" i="31"/>
  <c r="C13" i="31"/>
  <c r="F42" i="31"/>
  <c r="F43" i="31"/>
  <c r="F44" i="31"/>
  <c r="F45" i="31"/>
  <c r="F46" i="31"/>
  <c r="F47" i="31"/>
  <c r="F15" i="54"/>
  <c r="F14" i="54"/>
  <c r="F13" i="54"/>
  <c r="F12" i="54"/>
  <c r="D12" i="54"/>
  <c r="E12" i="54"/>
  <c r="D13" i="54"/>
  <c r="E13" i="54"/>
  <c r="D14" i="54"/>
  <c r="E14" i="54"/>
  <c r="D15" i="54"/>
  <c r="E15" i="54"/>
  <c r="C15" i="54"/>
  <c r="C14" i="54"/>
  <c r="C13" i="54"/>
  <c r="F34" i="54"/>
  <c r="F35" i="54"/>
  <c r="F36" i="54"/>
  <c r="F37" i="54"/>
  <c r="F38" i="54"/>
  <c r="F39" i="54"/>
  <c r="F70" i="55"/>
  <c r="F71" i="55"/>
  <c r="F72" i="55"/>
  <c r="F73" i="3"/>
  <c r="F74" i="3"/>
  <c r="E39" i="12" l="1"/>
  <c r="E40" i="12"/>
  <c r="E24" i="33"/>
  <c r="E25" i="33"/>
  <c r="C12" i="31"/>
  <c r="D12" i="55"/>
  <c r="E12" i="55"/>
  <c r="D13" i="55"/>
  <c r="E13" i="55"/>
  <c r="D14" i="55"/>
  <c r="E14" i="55"/>
  <c r="D15" i="55"/>
  <c r="E15" i="55"/>
  <c r="C15" i="55"/>
  <c r="C14" i="55"/>
  <c r="D9" i="54"/>
  <c r="E9" i="54"/>
  <c r="C12" i="54"/>
  <c r="C9" i="54" s="1"/>
  <c r="D12" i="3"/>
  <c r="E12" i="3"/>
  <c r="D13" i="3"/>
  <c r="E13" i="3"/>
  <c r="D14" i="3"/>
  <c r="E14" i="3"/>
  <c r="D15" i="3"/>
  <c r="E15" i="3"/>
  <c r="C15" i="3"/>
  <c r="C14" i="3"/>
  <c r="C13" i="3"/>
  <c r="F60" i="3"/>
  <c r="F61" i="3"/>
  <c r="F62" i="3"/>
  <c r="F63" i="3"/>
  <c r="F64" i="3"/>
  <c r="F65" i="3"/>
  <c r="F66" i="3"/>
  <c r="F67" i="3"/>
  <c r="F68" i="3"/>
  <c r="F69" i="3"/>
  <c r="F70" i="3"/>
  <c r="F71" i="3"/>
  <c r="F72" i="3"/>
  <c r="E9" i="55" l="1"/>
  <c r="D9" i="55"/>
  <c r="E23" i="33"/>
  <c r="E22" i="33"/>
  <c r="E21" i="33"/>
  <c r="E20" i="33"/>
  <c r="E19" i="33"/>
  <c r="E18" i="33"/>
  <c r="E17" i="33"/>
  <c r="E16" i="33"/>
  <c r="E15" i="33"/>
  <c r="E14" i="33"/>
  <c r="E13" i="33"/>
  <c r="E12" i="33"/>
  <c r="E11" i="33"/>
  <c r="D9" i="33"/>
  <c r="C9" i="33"/>
  <c r="B9" i="33"/>
  <c r="E9" i="33" l="1"/>
  <c r="J21" i="56"/>
  <c r="J24" i="56"/>
  <c r="J26" i="56"/>
  <c r="J38" i="56"/>
  <c r="J21" i="48"/>
  <c r="J38" i="48"/>
  <c r="J25" i="56" l="1"/>
  <c r="J37" i="56"/>
  <c r="J36" i="56"/>
  <c r="J35" i="56"/>
  <c r="J34" i="56"/>
  <c r="J33" i="56"/>
  <c r="J32" i="56"/>
  <c r="J30" i="56"/>
  <c r="J29" i="56"/>
  <c r="J28" i="56"/>
  <c r="J27" i="56"/>
  <c r="J23" i="56"/>
  <c r="J22" i="56"/>
  <c r="J20" i="56"/>
  <c r="J19" i="56"/>
  <c r="J18" i="56"/>
  <c r="J37" i="48"/>
  <c r="J36" i="48"/>
  <c r="J35" i="48"/>
  <c r="J34" i="48"/>
  <c r="J33" i="48"/>
  <c r="J32" i="48"/>
  <c r="J30" i="48"/>
  <c r="J29" i="48"/>
  <c r="J28" i="48"/>
  <c r="J27" i="48"/>
  <c r="J26" i="48"/>
  <c r="J25" i="48"/>
  <c r="J24" i="48"/>
  <c r="J23" i="48"/>
  <c r="J22" i="48"/>
  <c r="J20" i="48"/>
  <c r="J19" i="48"/>
  <c r="J18" i="48"/>
  <c r="F69" i="55"/>
  <c r="F68" i="55"/>
  <c r="F67" i="55"/>
  <c r="F66" i="55"/>
  <c r="F65" i="55"/>
  <c r="F64" i="55"/>
  <c r="F63" i="55"/>
  <c r="F62" i="55"/>
  <c r="F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F15" i="55" l="1"/>
  <c r="F12" i="55"/>
  <c r="F13" i="55"/>
  <c r="F14" i="55"/>
  <c r="E38" i="57"/>
  <c r="E29" i="57"/>
  <c r="E21" i="57"/>
  <c r="D21" i="57"/>
  <c r="D38" i="57"/>
  <c r="D37" i="57"/>
  <c r="F9" i="55" l="1"/>
  <c r="E14" i="56"/>
  <c r="E13" i="56"/>
  <c r="E12" i="56"/>
  <c r="E37" i="57"/>
  <c r="E36" i="57"/>
  <c r="E35" i="57"/>
  <c r="E34" i="57"/>
  <c r="E33" i="57"/>
  <c r="E32" i="57"/>
  <c r="E31" i="57"/>
  <c r="E30" i="57"/>
  <c r="E28" i="57"/>
  <c r="E27" i="57"/>
  <c r="E25" i="57"/>
  <c r="E24" i="57"/>
  <c r="E22" i="57"/>
  <c r="E19" i="57"/>
  <c r="E18" i="57"/>
  <c r="E12" i="57" s="1"/>
  <c r="E12" i="48"/>
  <c r="E15" i="57" l="1"/>
  <c r="E13" i="48"/>
  <c r="E20" i="57"/>
  <c r="E13" i="57" s="1"/>
  <c r="E14" i="48"/>
  <c r="E23" i="57"/>
  <c r="E14" i="57" s="1"/>
  <c r="E15" i="56"/>
  <c r="E15" i="48"/>
  <c r="D9" i="39"/>
  <c r="C9" i="39"/>
  <c r="B9" i="39"/>
  <c r="D9" i="35"/>
  <c r="C9" i="35"/>
  <c r="B9" i="35"/>
  <c r="C13" i="55"/>
  <c r="C12" i="3"/>
  <c r="F19" i="3"/>
  <c r="F20" i="3"/>
  <c r="F21" i="3"/>
  <c r="F22" i="3"/>
  <c r="F23" i="3"/>
  <c r="F24" i="3"/>
  <c r="F25" i="3"/>
  <c r="F26" i="3"/>
  <c r="F27" i="3"/>
  <c r="F28" i="3"/>
  <c r="F29" i="3"/>
  <c r="F30" i="3"/>
  <c r="F31" i="3"/>
  <c r="F32" i="3"/>
  <c r="F33" i="3"/>
  <c r="F34" i="3"/>
  <c r="F35" i="3"/>
  <c r="F36" i="3"/>
  <c r="F37" i="3"/>
  <c r="F38" i="3"/>
  <c r="F39" i="3"/>
  <c r="F40" i="3"/>
  <c r="F41" i="3"/>
  <c r="F42" i="3"/>
  <c r="F43" i="3"/>
  <c r="F14" i="3" s="1"/>
  <c r="F44" i="3"/>
  <c r="F45" i="3"/>
  <c r="F46" i="3"/>
  <c r="F47" i="3"/>
  <c r="F48" i="3"/>
  <c r="F49" i="3"/>
  <c r="F50" i="3"/>
  <c r="F51" i="3"/>
  <c r="F52" i="3"/>
  <c r="F53" i="3"/>
  <c r="F54" i="3"/>
  <c r="F55" i="3"/>
  <c r="F56" i="3"/>
  <c r="F57" i="3"/>
  <c r="F58" i="3"/>
  <c r="F59" i="3"/>
  <c r="F18" i="3"/>
  <c r="F12" i="3" l="1"/>
  <c r="F13" i="3"/>
  <c r="F15" i="3"/>
  <c r="D29" i="57"/>
  <c r="D33" i="57"/>
  <c r="E9" i="56"/>
  <c r="E9" i="57"/>
  <c r="D36" i="57"/>
  <c r="D31" i="57"/>
  <c r="C9" i="32"/>
  <c r="D9" i="32"/>
  <c r="B9" i="32"/>
  <c r="E10" i="32"/>
  <c r="E11" i="32"/>
  <c r="E12" i="32"/>
  <c r="E13" i="32"/>
  <c r="E14" i="32"/>
  <c r="E15" i="32"/>
  <c r="E16" i="32"/>
  <c r="E17" i="32"/>
  <c r="E18" i="32"/>
  <c r="E19" i="32"/>
  <c r="E20" i="32"/>
  <c r="D30" i="57" l="1"/>
  <c r="D28" i="57"/>
  <c r="D22" i="57"/>
  <c r="D20" i="57"/>
  <c r="D27" i="57"/>
  <c r="D34" i="57"/>
  <c r="D24" i="57"/>
  <c r="D35" i="57"/>
  <c r="D26" i="57"/>
  <c r="D32" i="57"/>
  <c r="D15" i="48"/>
  <c r="D25" i="57"/>
  <c r="D12" i="48"/>
  <c r="D18" i="57"/>
  <c r="D14" i="48"/>
  <c r="D23" i="57"/>
  <c r="E9" i="32"/>
  <c r="B47" i="32"/>
  <c r="C47" i="32"/>
  <c r="D47" i="32"/>
  <c r="E34" i="32"/>
  <c r="E47" i="32" s="1"/>
  <c r="D15" i="57" l="1"/>
  <c r="D14" i="57" l="1"/>
  <c r="C12" i="55"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D13" i="48" l="1"/>
  <c r="D19" i="57"/>
  <c r="C9" i="55"/>
  <c r="F9" i="3" l="1"/>
  <c r="E11" i="38"/>
  <c r="E12" i="38"/>
  <c r="E13" i="38"/>
  <c r="E14" i="38"/>
  <c r="E15" i="38"/>
  <c r="E16" i="38"/>
  <c r="E17" i="38"/>
  <c r="E18" i="38"/>
  <c r="E19" i="38"/>
  <c r="E20" i="38"/>
  <c r="E21" i="38"/>
  <c r="E22" i="38"/>
  <c r="E23" i="38"/>
  <c r="E14" i="37"/>
  <c r="E35" i="12"/>
  <c r="E36" i="12"/>
  <c r="E37" i="12"/>
  <c r="E38" i="12"/>
  <c r="E42" i="11"/>
  <c r="E43" i="11"/>
  <c r="E44" i="11"/>
  <c r="E45" i="11"/>
  <c r="E46" i="11"/>
  <c r="E47" i="11"/>
  <c r="E14" i="35"/>
  <c r="E19" i="35"/>
  <c r="E40" i="9"/>
  <c r="E19" i="34"/>
  <c r="F28" i="54"/>
  <c r="F29" i="54"/>
  <c r="F30" i="54"/>
  <c r="F31" i="54"/>
  <c r="F32" i="54"/>
  <c r="F33" i="54"/>
  <c r="E9" i="38" l="1"/>
  <c r="J38" i="57"/>
  <c r="J37" i="57"/>
  <c r="J36" i="57"/>
  <c r="J35" i="57"/>
  <c r="J34" i="57"/>
  <c r="J33" i="57"/>
  <c r="J32" i="57"/>
  <c r="J31" i="57"/>
  <c r="J30" i="57"/>
  <c r="J29" i="57"/>
  <c r="J28" i="57"/>
  <c r="J27" i="57"/>
  <c r="J26" i="57"/>
  <c r="J25" i="57"/>
  <c r="J21" i="57"/>
  <c r="G15" i="57"/>
  <c r="G14" i="57"/>
  <c r="G13" i="57"/>
  <c r="J13" i="57" s="1"/>
  <c r="G12" i="57"/>
  <c r="J24" i="57"/>
  <c r="J23" i="57"/>
  <c r="J22" i="57"/>
  <c r="J20" i="57"/>
  <c r="J15" i="57" l="1"/>
  <c r="J14" i="57"/>
  <c r="G9" i="57"/>
  <c r="J9" i="57" s="1"/>
  <c r="J19" i="57"/>
  <c r="J18" i="57"/>
  <c r="J12" i="57"/>
  <c r="E31" i="12" l="1"/>
  <c r="E32" i="12"/>
  <c r="E33" i="12"/>
  <c r="E34" i="12"/>
  <c r="E46" i="32"/>
  <c r="C22" i="32"/>
  <c r="D22" i="32"/>
  <c r="B22" i="32"/>
  <c r="D15" i="56" l="1"/>
  <c r="C9" i="9"/>
  <c r="D9" i="9"/>
  <c r="B9" i="9"/>
  <c r="E23" i="32" l="1"/>
  <c r="B35" i="32"/>
  <c r="E36" i="32" l="1"/>
  <c r="G15" i="56"/>
  <c r="G14" i="56"/>
  <c r="J14" i="56" s="1"/>
  <c r="G13" i="56"/>
  <c r="J13" i="56" s="1"/>
  <c r="G12" i="56"/>
  <c r="J12" i="56" s="1"/>
  <c r="D9" i="36"/>
  <c r="C9" i="36"/>
  <c r="B9" i="36"/>
  <c r="B9" i="34"/>
  <c r="C9" i="34"/>
  <c r="D9" i="31"/>
  <c r="D66" i="47" s="1"/>
  <c r="E66" i="47" s="1"/>
  <c r="E24" i="32"/>
  <c r="E25" i="32"/>
  <c r="E26" i="32"/>
  <c r="E27" i="32"/>
  <c r="E28" i="32"/>
  <c r="E29" i="32"/>
  <c r="E30" i="32"/>
  <c r="E31" i="32"/>
  <c r="E32" i="32"/>
  <c r="D35" i="32"/>
  <c r="D12" i="56"/>
  <c r="D14" i="56"/>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8"/>
  <c r="C9" i="8"/>
  <c r="D9" i="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F75" i="4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74" i="47"/>
  <c r="E75" i="47"/>
  <c r="E76" i="47"/>
  <c r="F9" i="54" l="1"/>
  <c r="J14" i="48"/>
  <c r="J13" i="48"/>
  <c r="J12" i="48"/>
  <c r="E9" i="39"/>
  <c r="E9" i="35"/>
  <c r="D12" i="57"/>
  <c r="D13" i="57"/>
  <c r="E22" i="32"/>
  <c r="D70" i="47" s="1"/>
  <c r="E70" i="47" s="1"/>
  <c r="G9" i="48"/>
  <c r="E40" i="32"/>
  <c r="E42" i="32"/>
  <c r="E35" i="32"/>
  <c r="E45" i="32"/>
  <c r="E39" i="32"/>
  <c r="E44" i="32"/>
  <c r="E38" i="32"/>
  <c r="E43" i="32"/>
  <c r="E41" i="32"/>
  <c r="E37" i="32"/>
  <c r="E9" i="9"/>
  <c r="E9" i="50"/>
  <c r="E9" i="45"/>
  <c r="D60" i="47"/>
  <c r="F28" i="47"/>
  <c r="E9" i="53"/>
  <c r="E9" i="49"/>
  <c r="E29" i="47"/>
  <c r="G9" i="56"/>
  <c r="E9" i="52"/>
  <c r="E9" i="46"/>
  <c r="E9" i="14"/>
  <c r="E9" i="13"/>
  <c r="E9" i="37"/>
  <c r="E9" i="12"/>
  <c r="E30" i="47"/>
  <c r="F31" i="47"/>
  <c r="E9" i="36"/>
  <c r="E9" i="11"/>
  <c r="E9" i="34"/>
  <c r="E9" i="8"/>
  <c r="D24" i="47"/>
  <c r="E24" i="47" s="1"/>
  <c r="E9" i="31"/>
  <c r="D67" i="47" s="1"/>
  <c r="F67" i="47" s="1"/>
  <c r="E9" i="3"/>
  <c r="D36" i="47"/>
  <c r="D52" i="47"/>
  <c r="F52" i="47" s="1"/>
  <c r="D9" i="3"/>
  <c r="C9" i="3"/>
  <c r="D44" i="47"/>
  <c r="F66" i="47"/>
  <c r="D9" i="57" l="1"/>
  <c r="D13" i="56"/>
  <c r="D19" i="47"/>
  <c r="F19" i="47" s="1"/>
  <c r="D20" i="47"/>
  <c r="F20" i="47" s="1"/>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D9" i="56" l="1"/>
  <c r="D14" i="47"/>
  <c r="E14" i="47" s="1"/>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<sst xmlns="http://schemas.openxmlformats.org/spreadsheetml/2006/main" count="5706" uniqueCount="3651">
  <si>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</si>
  <si>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</si>
  <si>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</si>
  <si>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</si>
  <si>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</si>
  <si>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</si>
  <si>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</si>
  <si>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</si>
  <si>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</si>
  <si>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</si>
  <si>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</si>
  <si>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</si>
  <si>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</si>
  <si>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</si>
  <si>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</si>
  <si>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</si>
  <si>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</si>
  <si>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</si>
  <si>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</si>
  <si>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</si>
  <si>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</si>
  <si>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</si>
  <si>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</si>
  <si>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</si>
  <si>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</si>
  <si>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</si>
  <si>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</si>
  <si>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</si>
  <si>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</si>
  <si>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</si>
  <si>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</si>
  <si>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</si>
  <si>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</si>
  <si>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</si>
  <si>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</si>
  <si>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</si>
  <si>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</si>
  <si>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</si>
  <si>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</si>
  <si>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</si>
  <si>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</si>
  <si>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</si>
  <si>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</si>
  <si>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</si>
  <si>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</si>
  <si>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</si>
  <si>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</si>
  <si>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</si>
  <si>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</si>
  <si>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</si>
  <si>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</si>
  <si>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</si>
  <si>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</si>
  <si>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</si>
  <si>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</si>
  <si>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</si>
  <si>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</si>
  <si>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</si>
  <si>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</si>
  <si>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</si>
  <si>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</si>
  <si>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</si>
  <si>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</si>
  <si>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</si>
  <si>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</si>
  <si>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</si>
  <si>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</si>
  <si>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</si>
  <si>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</si>
  <si>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</si>
  <si>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</si>
  <si>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</si>
  <si>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</si>
  <si>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</si>
  <si>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</si>
  <si>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</si>
  <si>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</si>
  <si>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</si>
  <si>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</si>
  <si>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</si>
  <si>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</si>
  <si>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</si>
  <si>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</si>
  <si>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</si>
  <si>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</si>
  <si>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</si>
  <si>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</si>
  <si>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</si>
  <si>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</si>
  <si>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</si>
  <si>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</si>
  <si>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</si>
  <si>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</si>
  <si>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</si>
  <si>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</si>
  <si>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</si>
  <si>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</si>
  <si>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</si>
  <si>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</si>
  <si>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</si>
  <si>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</si>
  <si>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</si>
  <si>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</si>
  <si>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</si>
  <si>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</si>
  <si>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</si>
  <si>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</si>
  <si>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</si>
  <si>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</si>
  <si>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</si>
  <si>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</si>
  <si>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</si>
  <si>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</si>
  <si>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</si>
  <si>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</si>
  <si>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</si>
  <si>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</si>
  <si>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</si>
  <si>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</si>
  <si>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</si>
  <si>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</si>
  <si>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</si>
  <si>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</si>
  <si>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</si>
  <si>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</si>
  <si>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</si>
  <si>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</si>
  <si>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</si>
  <si>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</si>
  <si>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</si>
  <si>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</si>
  <si>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</si>
  <si>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</si>
  <si>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</si>
  <si>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</si>
  <si>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</si>
  <si>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</si>
  <si>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</si>
  <si>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</si>
  <si>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</si>
  <si>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</si>
  <si>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</si>
  <si>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</si>
  <si>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</si>
  <si>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</si>
  <si>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</si>
  <si>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</si>
  <si>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</si>
  <si>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</si>
  <si>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</si>
  <si>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</si>
  <si>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</si>
  <si>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</si>
  <si>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</si>
  <si>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</si>
  <si>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</si>
  <si>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</si>
  <si>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</si>
  <si>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</si>
  <si>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</si>
  <si>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</si>
  <si>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</si>
  <si>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</si>
  <si>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</si>
  <si>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</si>
  <si>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</si>
  <si>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</si>
  <si>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</si>
  <si>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</si>
  <si>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</si>
  <si>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</si>
  <si>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</si>
  <si>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</si>
  <si>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</si>
  <si>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</si>
  <si>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</si>
  <si>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</si>
  <si>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</si>
  <si>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</si>
  <si>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</si>
  <si>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</si>
  <si>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</si>
  <si>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</si>
  <si>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</si>
  <si>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</si>
  <si>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</si>
  <si>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</si>
  <si>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</si>
  <si>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</si>
  <si>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</si>
  <si>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</si>
  <si>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</si>
  <si>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</si>
  <si>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</si>
  <si>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</si>
  <si>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</si>
  <si>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</si>
  <si>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</si>
  <si>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</si>
  <si>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</si>
  <si>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</si>
  <si>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</si>
  <si>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</si>
  <si>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</si>
  <si>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</si>
  <si>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</si>
  <si>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</si>
  <si>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</si>
  <si>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</si>
  <si>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</si>
  <si>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</si>
  <si>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</si>
  <si>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</si>
  <si>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</si>
  <si>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</si>
  <si>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</si>
  <si>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</si>
  <si>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</si>
  <si>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</si>
  <si>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</si>
  <si>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</si>
  <si>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</si>
  <si>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</si>
  <si>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</si>
  <si>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</si>
  <si>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</si>
  <si>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</si>
  <si>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</si>
  <si>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</si>
  <si>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</si>
  <si>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</si>
  <si>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</si>
  <si>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</si>
  <si>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</si>
  <si>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</si>
  <si>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</si>
  <si>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</si>
  <si>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</si>
  <si>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</si>
  <si>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</si>
  <si>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</si>
  <si>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</si>
  <si>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</si>
  <si>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</si>
  <si>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</si>
  <si>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</si>
  <si>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</si>
  <si>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</si>
  <si>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</si>
  <si>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</si>
  <si>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</si>
  <si>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</si>
  <si>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</si>
  <si>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</si>
  <si>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</si>
  <si>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</si>
  <si>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</si>
  <si>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</si>
  <si>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</si>
  <si>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</si>
  <si>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</si>
  <si>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</si>
  <si>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</si>
  <si>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</si>
  <si>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</si>
  <si>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</si>
  <si>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</si>
  <si>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</si>
  <si>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</si>
  <si>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</si>
  <si>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</si>
  <si>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</si>
  <si>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</si>
  <si>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</si>
  <si>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</si>
  <si>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</si>
  <si>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</si>
  <si>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</si>
  <si>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</si>
  <si>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</si>
  <si>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</si>
  <si>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</si>
  <si>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</si>
  <si>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</si>
  <si>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</si>
  <si>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</si>
  <si>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</si>
  <si>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</si>
  <si>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</si>
  <si>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</si>
  <si>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</si>
  <si>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</si>
  <si>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</si>
  <si>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</si>
  <si>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</si>
  <si>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</si>
  <si>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</si>
  <si>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</si>
  <si>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</si>
  <si>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</si>
  <si>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</si>
  <si>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</si>
  <si>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</si>
  <si>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</si>
  <si>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</si>
  <si>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</si>
  <si>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</si>
  <si>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</si>
  <si>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</si>
  <si>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</si>
  <si>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</si>
  <si>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</si>
  <si>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</si>
  <si>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</si>
  <si>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</si>
  <si>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</si>
  <si>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</si>
  <si>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</si>
  <si>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</si>
  <si>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</si>
  <si>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</si>
  <si>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</si>
  <si>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</si>
  <si>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</si>
  <si>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</si>
  <si>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</si>
  <si>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</si>
  <si>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</si>
  <si>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</si>
  <si>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</si>
  <si>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</si>
  <si>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</si>
  <si>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</si>
  <si>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</si>
  <si>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</si>
  <si>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</si>
  <si>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</si>
  <si>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</si>
  <si>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</si>
  <si>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</si>
  <si>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</si>
  <si>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</si>
  <si>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</si>
  <si>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</si>
  <si>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</si>
  <si>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</si>
  <si>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</si>
  <si>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</si>
  <si>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</si>
  <si>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</si>
  <si>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</si>
  <si>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</si>
  <si>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</si>
  <si>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</si>
  <si>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</si>
  <si>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</si>
  <si>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</si>
  <si>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</si>
  <si>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</si>
  <si>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</si>
  <si>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</si>
  <si>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</si>
  <si>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</si>
  <si>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</si>
  <si>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</si>
  <si>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</si>
  <si>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</si>
  <si>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</si>
  <si>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</si>
  <si>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</si>
  <si>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</si>
  <si>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</si>
  <si>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</si>
  <si>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</si>
  <si>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</si>
  <si>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</si>
  <si>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</si>
  <si>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</si>
  <si>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</si>
  <si>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</si>
  <si>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</si>
  <si>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</si>
  <si>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</si>
  <si>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</si>
  <si>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</si>
  <si>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</si>
  <si>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</si>
  <si>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</si>
  <si>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</si>
  <si>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</si>
  <si>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</si>
  <si>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</si>
  <si>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</si>
  <si>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</si>
  <si>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</si>
  <si>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</si>
  <si>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</si>
  <si>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</si>
  <si>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</si>
  <si>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</si>
  <si>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</si>
  <si>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</si>
  <si>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</si>
  <si>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</si>
  <si>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</si>
  <si>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</si>
  <si>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</si>
  <si>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</si>
  <si>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</si>
  <si>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</si>
  <si>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</si>
  <si>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</si>
  <si>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</si>
  <si>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</si>
  <si>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</si>
  <si>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</si>
  <si>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</si>
  <si>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</si>
  <si>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</si>
  <si>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</si>
  <si>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</si>
  <si>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</si>
  <si>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</si>
  <si>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</si>
  <si>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</si>
  <si>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</si>
  <si>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</si>
  <si>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</si>
  <si>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</si>
  <si>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</si>
  <si>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</si>
  <si>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</si>
  <si>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</si>
  <si>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</si>
  <si>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</si>
  <si>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</si>
  <si>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</si>
  <si>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</si>
  <si>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</si>
  <si>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</si>
  <si>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</si>
  <si>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</si>
  <si>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</si>
  <si>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</si>
  <si>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</si>
  <si>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</si>
  <si>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</si>
  <si>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</si>
  <si>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</si>
  <si>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</si>
  <si>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</si>
  <si>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</si>
  <si>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</si>
  <si>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</si>
  <si>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</si>
  <si>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</si>
  <si>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</si>
  <si>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</si>
  <si>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</si>
  <si>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</si>
  <si>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</si>
  <si>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</si>
  <si>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</si>
  <si>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</si>
  <si>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</si>
  <si>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</si>
  <si>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</si>
  <si>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</si>
  <si>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</si>
  <si>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</si>
  <si>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</si>
  <si>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</si>
  <si>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</si>
  <si>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</si>
  <si>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</si>
  <si>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</si>
  <si>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</si>
  <si>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</si>
  <si>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</si>
  <si>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</si>
  <si>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</si>
  <si>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</si>
  <si>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</si>
  <si>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</si>
  <si>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</si>
  <si>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</si>
  <si>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</si>
  <si>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</si>
  <si>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</si>
  <si>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</si>
  <si>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</si>
  <si>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</si>
  <si>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</si>
  <si>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</si>
  <si>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</si>
  <si>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</si>
  <si>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</si>
  <si>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</si>
  <si>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</si>
  <si>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</si>
  <si>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</si>
  <si>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</si>
  <si>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</si>
  <si>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</si>
  <si>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</si>
  <si>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</si>
  <si>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</si>
  <si>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</si>
  <si>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</si>
  <si>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</si>
  <si>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</si>
  <si>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</si>
  <si>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</si>
  <si>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</si>
  <si>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</si>
  <si>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</si>
  <si>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</si>
  <si>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</si>
  <si>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</si>
  <si>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</si>
  <si>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</si>
  <si>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</si>
  <si>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</si>
  <si>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</si>
  <si>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</si>
  <si>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</si>
  <si>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</si>
  <si>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</si>
  <si>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</si>
  <si>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</si>
  <si>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</si>
  <si>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</si>
  <si>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</si>
  <si>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</si>
  <si>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</si>
  <si>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</si>
  <si>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</si>
  <si>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</si>
  <si>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</si>
  <si>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</si>
  <si>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</si>
  <si>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</si>
  <si>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</si>
  <si>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</si>
  <si>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</si>
  <si>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</si>
  <si>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</si>
  <si>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</si>
  <si>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</si>
  <si>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</si>
  <si>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</si>
  <si>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</si>
  <si>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</si>
  <si>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</si>
  <si>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</si>
  <si>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</si>
  <si>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</si>
  <si>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</si>
  <si>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</si>
  <si>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</si>
  <si>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</si>
  <si>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</si>
  <si>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</si>
  <si>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</si>
  <si>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</si>
  <si>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</si>
  <si>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</si>
  <si>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</si>
  <si>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</si>
  <si>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</si>
  <si>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</si>
  <si>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</si>
  <si>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</si>
  <si>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</si>
  <si>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</si>
  <si>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</si>
  <si>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</si>
  <si>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</si>
  <si>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</si>
  <si>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</si>
  <si>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</si>
  <si>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</si>
  <si>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</si>
  <si>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</si>
  <si>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</si>
  <si>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</si>
  <si>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</si>
  <si>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</si>
  <si>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</si>
  <si>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</si>
  <si>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</si>
  <si>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</si>
  <si>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</si>
  <si>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</si>
  <si>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</si>
  <si>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</si>
  <si>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</si>
  <si>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</si>
  <si>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</si>
  <si>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</si>
  <si>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</si>
  <si>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</si>
  <si>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</si>
  <si>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</si>
  <si>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</si>
  <si>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</si>
  <si>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</si>
  <si>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</si>
  <si>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</si>
  <si>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</si>
  <si>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</si>
  <si>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</si>
  <si>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</si>
  <si>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</si>
  <si>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</si>
  <si>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</si>
  <si>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</si>
  <si>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</si>
  <si>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</si>
  <si>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</si>
  <si>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</si>
  <si>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</si>
  <si>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</si>
  <si>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</si>
  <si>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</si>
  <si>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</si>
  <si>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</si>
  <si>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</si>
  <si>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</si>
  <si>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</si>
  <si>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</si>
  <si>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</si>
  <si>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</si>
  <si>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</si>
  <si>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</si>
  <si>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</si>
  <si>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</si>
  <si>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</si>
  <si>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</si>
  <si>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</si>
  <si>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</si>
  <si>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</si>
  <si>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</si>
  <si>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</si>
  <si>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</si>
  <si>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</si>
  <si>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</si>
  <si>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</si>
  <si>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</si>
  <si>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</si>
  <si>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</si>
  <si>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</si>
  <si>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</si>
  <si>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</si>
  <si>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</si>
  <si>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</si>
  <si>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</si>
  <si>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</si>
  <si>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</si>
  <si>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</si>
  <si>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</si>
  <si>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</si>
  <si>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</si>
  <si>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</si>
  <si>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</si>
  <si>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</si>
  <si>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</si>
  <si>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</si>
  <si>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</si>
  <si>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</si>
  <si>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</si>
  <si>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</si>
  <si>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</si>
  <si>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</si>
  <si>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</si>
  <si>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</si>
  <si>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</si>
  <si>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</si>
  <si>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</si>
  <si>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</si>
  <si>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</si>
  <si>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</si>
  <si>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</si>
  <si>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</si>
  <si>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</si>
  <si>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</si>
  <si>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</si>
  <si>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</si>
  <si>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</si>
  <si>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</si>
  <si>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</si>
  <si>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</si>
  <si>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</si>
  <si>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</si>
  <si>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</si>
  <si>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</si>
  <si>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</si>
  <si>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</si>
  <si>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</si>
  <si>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</si>
  <si>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</si>
  <si>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</si>
  <si>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</si>
  <si>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</si>
  <si>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</si>
  <si>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</si>
  <si>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</si>
  <si>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</si>
  <si>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</si>
  <si>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</si>
  <si>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</si>
  <si>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</si>
  <si>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</si>
  <si>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</si>
  <si>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</si>
  <si>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</si>
  <si>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</si>
  <si>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</si>
  <si>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</si>
  <si>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</si>
  <si>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</si>
  <si>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</si>
  <si>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</si>
  <si>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</si>
  <si>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</si>
  <si>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</si>
  <si>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</si>
  <si>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</si>
  <si>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</si>
  <si>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</si>
  <si>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</si>
  <si>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</si>
  <si>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</si>
  <si>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</si>
  <si>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</si>
  <si>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</si>
  <si>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</si>
  <si>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</si>
  <si>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</si>
  <si>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</si>
  <si>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</si>
  <si>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</si>
  <si>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</si>
  <si>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</si>
  <si>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</si>
  <si>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</si>
  <si>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</si>
  <si>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</si>
  <si>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</si>
  <si>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</si>
  <si>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</si>
  <si>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</si>
  <si>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</si>
  <si>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</si>
  <si>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</si>
  <si>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</si>
  <si>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</si>
  <si>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</si>
  <si>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</si>
  <si>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</si>
  <si>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</si>
  <si>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</si>
  <si>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</si>
  <si>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</si>
  <si>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</si>
  <si>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</si>
  <si>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</si>
  <si>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</si>
  <si>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</si>
  <si>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</si>
  <si>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</si>
  <si>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</si>
  <si>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</si>
  <si>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</si>
  <si>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</si>
  <si>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</si>
  <si>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</si>
  <si>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</si>
  <si>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</si>
  <si>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</si>
  <si>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</si>
  <si>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</si>
  <si>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</si>
  <si>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</si>
  <si>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</si>
  <si>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</si>
  <si>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</si>
  <si>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</si>
  <si>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</si>
  <si>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</si>
  <si>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</si>
  <si>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</si>
  <si>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</si>
  <si>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</si>
  <si>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</si>
  <si>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</si>
  <si>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</si>
  <si>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</si>
  <si>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</si>
  <si>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</si>
  <si>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</si>
  <si>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</si>
  <si>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</si>
  <si>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</si>
  <si>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</si>
  <si>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</si>
  <si>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</si>
  <si>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</si>
  <si>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</si>
  <si>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</si>
  <si>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</si>
  <si>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</si>
  <si>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</si>
  <si>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</si>
  <si>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</si>
  <si>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</si>
  <si>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</si>
  <si>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</si>
  <si>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</si>
  <si>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</si>
  <si>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</si>
  <si>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</si>
  <si>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</si>
  <si>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</si>
  <si>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</si>
  <si>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</si>
  <si>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</si>
  <si>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</si>
  <si>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</si>
  <si>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</si>
  <si>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</si>
  <si>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</si>
  <si>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</si>
  <si>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</si>
  <si>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</si>
  <si>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</si>
  <si>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</si>
  <si>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</si>
  <si>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</si>
  <si>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</si>
  <si>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</si>
  <si>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</si>
  <si>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</si>
  <si>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</si>
  <si>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</si>
  <si>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</si>
  <si>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</si>
  <si>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</si>
  <si>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</si>
  <si>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</si>
  <si>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</si>
  <si>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</si>
  <si>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</si>
  <si>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</si>
  <si>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</si>
  <si>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</si>
  <si>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</si>
  <si>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</si>
  <si>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</si>
  <si>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</si>
  <si>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</si>
  <si>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</si>
  <si>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</si>
  <si>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</si>
  <si>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</si>
  <si>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</si>
  <si>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</si>
  <si>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</si>
  <si>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</si>
  <si>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</si>
  <si>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</si>
  <si>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</si>
  <si>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</si>
  <si>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</si>
  <si>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</si>
  <si>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</si>
  <si>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</si>
  <si>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</si>
  <si>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</si>
  <si>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</si>
  <si>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</si>
  <si>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</si>
  <si>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</si>
  <si>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</si>
  <si>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</si>
  <si>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</si>
  <si>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</si>
  <si>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</si>
  <si>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</si>
  <si>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</si>
  <si>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</si>
  <si>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</si>
  <si>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</si>
  <si>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</si>
  <si>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</si>
  <si>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</si>
  <si>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</si>
  <si>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</si>
  <si>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</si>
  <si>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</si>
  <si>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</si>
  <si>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</si>
  <si>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</si>
  <si>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</si>
  <si>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</si>
  <si>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</si>
  <si>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</si>
  <si>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</si>
  <si>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</si>
  <si>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</si>
  <si>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</si>
  <si>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</si>
  <si>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</si>
  <si>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</si>
  <si>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</si>
  <si>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</si>
  <si>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</si>
  <si>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</si>
  <si>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</si>
  <si>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</si>
  <si>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</si>
  <si>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</si>
  <si>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</si>
  <si>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</si>
  <si>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</si>
  <si>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</si>
  <si>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</si>
  <si>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</si>
  <si>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</si>
  <si>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</si>
  <si>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</si>
  <si>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</si>
  <si>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</si>
  <si>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</si>
  <si>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</si>
  <si>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</si>
  <si>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</si>
  <si>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</si>
  <si>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</si>
  <si>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</si>
  <si>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</si>
  <si>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</si>
  <si>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</si>
  <si>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</si>
  <si>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</si>
  <si>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</si>
  <si>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</si>
  <si>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</si>
  <si>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</si>
  <si>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</si>
  <si>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</si>
  <si>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</si>
  <si>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</si>
  <si>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</si>
  <si>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</si>
  <si>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</si>
  <si>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</si>
  <si>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</si>
  <si>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</si>
  <si>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</si>
  <si>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</si>
  <si>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</si>
  <si>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</si>
  <si>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</si>
  <si>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</si>
  <si>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</si>
  <si>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</si>
  <si>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</si>
  <si>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</si>
  <si>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</si>
  <si>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</si>
  <si>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</si>
  <si>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</si>
  <si>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</si>
  <si>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</si>
  <si>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</si>
  <si>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</si>
  <si>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</si>
  <si>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</si>
  <si>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</si>
  <si>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</si>
  <si>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</si>
  <si>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</si>
  <si>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</si>
  <si>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</si>
  <si>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</si>
  <si>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</si>
  <si>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</si>
  <si>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</si>
  <si>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</si>
  <si>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</si>
  <si>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</si>
  <si>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</si>
  <si>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</si>
  <si>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</si>
  <si>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</si>
  <si>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</si>
  <si>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</si>
  <si>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</si>
  <si>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</si>
  <si>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</si>
  <si>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</si>
  <si>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</si>
  <si>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</si>
  <si>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</si>
  <si>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</si>
  <si>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</si>
  <si>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</si>
  <si>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</si>
  <si>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</si>
  <si>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</si>
  <si>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</si>
  <si>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</si>
  <si>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</si>
  <si>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</si>
  <si>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</si>
  <si>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</si>
  <si>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</si>
  <si>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</si>
  <si>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</si>
  <si>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</si>
  <si>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</si>
  <si>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</si>
  <si>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</si>
  <si>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</si>
  <si>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</si>
  <si>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</si>
  <si>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</si>
  <si>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</si>
  <si>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</si>
  <si>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</si>
  <si>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</si>
  <si>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</si>
  <si>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</si>
  <si>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</si>
  <si>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</si>
  <si>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</si>
  <si>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</si>
  <si>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</si>
  <si>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</si>
  <si>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</si>
  <si>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</si>
  <si>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</si>
  <si>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</si>
  <si>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</si>
  <si>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</si>
  <si>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</si>
  <si>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</si>
  <si>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</si>
  <si>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</si>
  <si>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</si>
  <si>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</si>
  <si>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</si>
  <si>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</si>
  <si>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</si>
  <si>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</si>
  <si>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</si>
  <si>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</si>
  <si>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</si>
  <si>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</si>
  <si>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</si>
  <si>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</si>
  <si>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</si>
  <si>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</si>
  <si>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</si>
  <si>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</si>
  <si>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</si>
  <si>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</si>
  <si>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</si>
  <si>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</si>
  <si>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</si>
  <si>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</si>
  <si>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</si>
  <si>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</si>
  <si>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</si>
  <si>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</si>
  <si>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</si>
  <si>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</si>
  <si>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</si>
  <si>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</si>
  <si>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</si>
  <si>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</si>
  <si>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</si>
  <si>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</si>
  <si>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</si>
  <si>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</si>
  <si>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</si>
  <si>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</si>
  <si>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</si>
  <si>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</si>
  <si>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</si>
  <si>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</si>
  <si>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</si>
  <si>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</si>
  <si>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</si>
  <si>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</si>
  <si>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</si>
  <si>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</si>
  <si>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</si>
  <si>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</si>
  <si>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</si>
  <si>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</si>
  <si>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</si>
  <si>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</si>
  <si>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</si>
  <si>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</si>
  <si>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</si>
  <si>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</si>
  <si>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</si>
  <si>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</si>
  <si>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</si>
  <si>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</si>
  <si>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</si>
  <si>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</si>
  <si>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</si>
  <si>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</si>
  <si>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</si>
  <si>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</si>
  <si>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</si>
  <si>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</si>
  <si>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</si>
  <si>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</si>
  <si>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</si>
  <si>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</si>
  <si>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</si>
  <si>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</si>
  <si>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</si>
  <si>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</si>
  <si>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</si>
  <si>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</si>
  <si>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</si>
  <si>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</si>
  <si>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</si>
  <si>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</si>
  <si>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</si>
  <si>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</si>
  <si>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</si>
  <si>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</si>
  <si>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</si>
  <si>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</si>
  <si>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</si>
  <si>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</si>
  <si>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</si>
  <si>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</si>
  <si>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</si>
  <si>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</si>
  <si>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</si>
  <si>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</si>
  <si>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</si>
  <si>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</si>
  <si>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</si>
  <si>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</si>
  <si>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</si>
  <si>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</si>
  <si>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</si>
  <si>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</si>
  <si>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</si>
  <si>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</si>
  <si>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</si>
  <si>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</si>
  <si>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</si>
  <si>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</si>
  <si>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</si>
  <si>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</si>
  <si>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</si>
  <si>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</si>
  <si>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</si>
  <si>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</si>
  <si>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</si>
  <si>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</si>
  <si>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</si>
  <si>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</si>
  <si>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</si>
  <si>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</si>
  <si>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</si>
  <si>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</si>
  <si>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</si>
  <si>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</si>
  <si>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</si>
  <si>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</si>
  <si>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</si>
  <si>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</si>
  <si>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</si>
  <si>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</si>
  <si>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</si>
  <si>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</si>
  <si>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</si>
  <si>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</si>
  <si>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</si>
  <si>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</si>
  <si>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</si>
  <si>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</si>
  <si>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</si>
  <si>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</si>
  <si>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</si>
  <si>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</si>
  <si>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</si>
  <si>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</si>
  <si>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</si>
  <si>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</si>
  <si>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</si>
  <si>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</si>
  <si>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</si>
  <si>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</si>
  <si>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</si>
  <si>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</si>
  <si>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</si>
  <si>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</si>
  <si>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</si>
  <si>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</si>
  <si>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</si>
  <si>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</si>
  <si>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</si>
  <si>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</si>
  <si>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</si>
  <si>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</si>
  <si>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</si>
  <si>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</si>
  <si>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</si>
  <si>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</si>
  <si>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</si>
  <si>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</si>
  <si>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</si>
  <si>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</si>
  <si>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</si>
  <si>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</si>
  <si>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</si>
  <si>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</si>
  <si>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</si>
  <si>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</si>
  <si>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</si>
  <si>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</si>
  <si>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</si>
  <si>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</si>
  <si>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</si>
  <si>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</si>
  <si>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</si>
  <si>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</si>
  <si>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</si>
  <si>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</si>
  <si>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</si>
  <si>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</si>
  <si>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</si>
  <si>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</si>
  <si>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</si>
  <si>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</si>
  <si>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</si>
  <si>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</si>
  <si>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</si>
  <si>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</si>
  <si>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</si>
  <si>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</si>
  <si>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</si>
  <si>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</si>
  <si>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</si>
  <si>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</si>
  <si>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</si>
  <si>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</si>
  <si>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</si>
  <si>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</si>
  <si>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</si>
  <si>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</si>
  <si>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</si>
  <si>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</si>
  <si>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</si>
  <si>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</si>
  <si>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</si>
  <si>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</si>
  <si>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</si>
  <si>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</si>
  <si>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</si>
  <si>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</si>
  <si>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</si>
  <si>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</si>
  <si>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</si>
  <si>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</si>
  <si>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</si>
  <si>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</si>
  <si>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</si>
  <si>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</si>
  <si>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</si>
  <si>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</si>
  <si>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</si>
  <si>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</si>
  <si>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</si>
  <si>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</si>
  <si>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</si>
  <si>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</si>
  <si>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</si>
  <si>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</si>
  <si>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</si>
  <si>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</si>
  <si>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</si>
  <si>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</si>
  <si>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</si>
  <si>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</si>
  <si>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</si>
  <si>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</si>
  <si>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</si>
  <si>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</si>
  <si>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</si>
  <si>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</si>
  <si>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</si>
  <si>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</si>
  <si>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</si>
  <si>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</si>
  <si>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</si>
  <si>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</si>
  <si>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</si>
  <si>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</si>
  <si>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</si>
  <si>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</si>
  <si>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</si>
  <si>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</si>
  <si>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</si>
  <si>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</si>
  <si>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</si>
  <si>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</si>
  <si>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</si>
  <si>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</si>
  <si>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</si>
  <si>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</si>
  <si>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</si>
  <si>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</si>
  <si>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</si>
  <si>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</si>
  <si>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</si>
  <si>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</si>
  <si>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</si>
  <si>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</si>
  <si>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</si>
  <si>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</si>
  <si>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</si>
  <si>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</si>
  <si>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</si>
  <si>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</si>
  <si>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</si>
  <si>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</si>
  <si>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</si>
  <si>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</si>
  <si>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</si>
  <si>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</si>
  <si>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</si>
  <si>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</si>
  <si>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</si>
  <si>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</si>
  <si>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</si>
  <si>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</si>
  <si>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</si>
  <si>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</si>
  <si>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</si>
  <si>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</si>
  <si>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</si>
  <si>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</si>
  <si>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</si>
  <si>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</si>
  <si>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</si>
  <si>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</si>
  <si>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</si>
  <si>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</si>
  <si>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</si>
  <si>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</si>
  <si>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</si>
  <si>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</si>
  <si>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</si>
  <si>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</si>
  <si>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</si>
  <si>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</si>
  <si>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</si>
  <si>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</si>
  <si>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</si>
  <si>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</si>
  <si>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</si>
  <si>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</si>
  <si>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</si>
  <si>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</si>
  <si>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</si>
  <si>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</si>
  <si>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</si>
  <si>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</si>
  <si>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</si>
  <si>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</si>
  <si>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</si>
  <si>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</si>
  <si>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</si>
  <si>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</si>
  <si>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</si>
  <si>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</si>
  <si>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</si>
  <si>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</si>
  <si>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</si>
  <si>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</si>
  <si>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</si>
  <si>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</si>
  <si>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</si>
  <si>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</si>
  <si>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</si>
  <si>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</si>
  <si>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</si>
  <si>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</si>
  <si>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</si>
  <si>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</si>
  <si>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</si>
  <si>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</si>
  <si>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</si>
  <si>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</si>
  <si>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</si>
  <si>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</si>
  <si>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</si>
  <si>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</si>
  <si>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</si>
  <si>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</si>
  <si>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</si>
  <si>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</si>
  <si>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</si>
  <si>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</si>
  <si>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</si>
  <si>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</si>
  <si>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</si>
  <si>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</si>
  <si>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</si>
  <si>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</si>
  <si>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</si>
  <si>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</si>
  <si>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</si>
  <si>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</si>
  <si>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</si>
  <si>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</si>
  <si>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</si>
  <si>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</si>
  <si>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</si>
  <si>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</si>
  <si>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</si>
  <si>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</si>
  <si>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</si>
  <si>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</si>
  <si>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</si>
  <si>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</si>
  <si>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</si>
  <si>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</si>
  <si>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</si>
  <si>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</si>
  <si>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</si>
  <si>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</si>
  <si>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</si>
  <si>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</si>
  <si>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</si>
  <si>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</si>
  <si>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</si>
  <si>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</si>
  <si>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</si>
  <si>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</si>
  <si>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</si>
  <si>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</si>
  <si>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</si>
  <si>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</si>
  <si>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</si>
  <si>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</si>
  <si>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</si>
  <si>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</si>
  <si>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</si>
  <si>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</si>
  <si>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</si>
  <si>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</si>
  <si>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</si>
  <si>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</si>
  <si>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</si>
  <si>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</si>
  <si>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</si>
  <si>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</si>
  <si>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</si>
  <si>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</si>
  <si>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</si>
  <si>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</si>
  <si>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</si>
  <si>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</si>
  <si>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</si>
  <si>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</si>
  <si>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</si>
  <si>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</si>
  <si>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</si>
  <si>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</si>
  <si>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</si>
  <si>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</si>
  <si>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</si>
  <si>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</si>
  <si>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</si>
  <si>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</si>
  <si>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</si>
  <si>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</si>
  <si>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</si>
  <si>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</si>
  <si>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</si>
  <si>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</si>
  <si>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</si>
  <si>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</si>
  <si>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</si>
  <si>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</si>
  <si>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</si>
  <si>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</si>
  <si>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</si>
  <si>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</si>
  <si>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</si>
  <si>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</si>
  <si>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</si>
  <si>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</si>
  <si>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</si>
  <si>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</si>
  <si>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</si>
  <si>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</si>
  <si>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</si>
  <si>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</si>
  <si>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</si>
  <si>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</si>
  <si>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</si>
  <si>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</si>
  <si>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</si>
  <si>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</si>
  <si>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</si>
  <si>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</si>
  <si>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</si>
  <si>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</si>
  <si>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</si>
  <si>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</si>
  <si>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</si>
  <si>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</si>
  <si>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</si>
  <si>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</si>
  <si>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</si>
  <si>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</si>
  <si>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</si>
  <si>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</si>
  <si>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</si>
  <si>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</si>
  <si>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</si>
  <si>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</si>
  <si>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</si>
  <si>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</si>
  <si>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</si>
  <si>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</si>
  <si>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</si>
  <si>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</si>
  <si>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</si>
  <si>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</si>
  <si>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</si>
  <si>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</si>
  <si>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</si>
  <si>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</si>
  <si>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</si>
  <si>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</si>
  <si>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</si>
  <si>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</si>
  <si>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</si>
  <si>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</si>
  <si>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</si>
  <si>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</si>
  <si>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</si>
  <si>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</si>
  <si>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</si>
  <si>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</si>
  <si>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</si>
  <si>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</si>
  <si>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</si>
  <si>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</si>
  <si>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</si>
  <si>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</si>
  <si>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</si>
  <si>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</si>
  <si>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</si>
  <si>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</si>
  <si>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</si>
  <si>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</si>
  <si>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</si>
  <si>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</si>
  <si>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</si>
  <si>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</si>
  <si>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</si>
  <si>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</si>
  <si>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</si>
  <si>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</si>
  <si>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</si>
  <si>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</si>
  <si>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</si>
  <si>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</si>
  <si>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</si>
  <si>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</si>
  <si>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</si>
  <si>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</si>
  <si>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</si>
  <si>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</si>
  <si>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</si>
  <si>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</si>
  <si>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</si>
  <si>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</si>
  <si>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</si>
  <si>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</si>
  <si>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</si>
  <si>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</si>
  <si>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</si>
  <si>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</si>
  <si>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</si>
  <si>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</si>
  <si>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</si>
  <si>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</si>
  <si>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</si>
  <si>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</si>
  <si>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</si>
  <si>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</si>
  <si>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</si>
  <si>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</si>
  <si>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</si>
  <si>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</si>
  <si>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</si>
  <si>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</si>
  <si>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</si>
  <si>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</si>
  <si>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</si>
  <si>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</si>
  <si>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</si>
  <si>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</si>
  <si>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</si>
  <si>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</si>
  <si>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</si>
  <si>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</si>
  <si>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</si>
  <si>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</si>
  <si>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</si>
  <si>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</si>
  <si>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</si>
  <si>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</si>
  <si>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</si>
  <si>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</si>
  <si>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</si>
  <si>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</si>
  <si>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</si>
  <si>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</si>
  <si>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</si>
  <si>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</si>
  <si>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</si>
  <si>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</si>
  <si>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</si>
  <si>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</si>
  <si>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</si>
  <si>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</si>
  <si>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</si>
  <si>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</si>
  <si>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</si>
  <si>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</si>
  <si>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</si>
  <si>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</si>
  <si>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</si>
  <si>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</si>
  <si>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</si>
  <si>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</si>
  <si>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</si>
  <si>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</si>
  <si>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</si>
  <si>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</si>
  <si>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</si>
  <si>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</si>
  <si>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</si>
  <si>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</si>
  <si>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</si>
  <si>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</si>
  <si>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</si>
  <si>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</si>
  <si>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</si>
  <si>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</si>
  <si>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</si>
  <si>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</si>
  <si>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</si>
  <si>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</si>
  <si>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</si>
  <si>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</si>
  <si>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</si>
  <si>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</si>
  <si>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</si>
  <si>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</si>
  <si>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</si>
  <si>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</si>
  <si>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</si>
  <si>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</si>
  <si>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</si>
  <si>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</si>
  <si>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</si>
  <si>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</si>
  <si>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</si>
  <si>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</si>
  <si>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</si>
  <si>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</si>
  <si>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</si>
  <si>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</si>
  <si>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</si>
  <si>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</si>
  <si>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</si>
  <si>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</si>
  <si>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</si>
  <si>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</si>
  <si>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</si>
  <si>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</si>
  <si>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</si>
  <si>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</si>
  <si>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</si>
  <si>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</si>
  <si>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</si>
  <si>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</si>
  <si>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</si>
  <si>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</si>
  <si>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</si>
  <si>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</si>
  <si>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</si>
  <si>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</si>
  <si>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</si>
  <si>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</si>
  <si>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</si>
  <si>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</si>
  <si>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</si>
  <si>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</si>
  <si>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</si>
  <si>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</si>
  <si>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</si>
  <si>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</si>
  <si>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</si>
  <si>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</si>
  <si>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</si>
  <si>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</si>
  <si>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</si>
  <si>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</si>
  <si>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</si>
  <si>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</si>
  <si>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</si>
  <si>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</si>
  <si>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</si>
  <si>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</si>
  <si>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</si>
  <si>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</si>
  <si>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</si>
  <si>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</si>
  <si>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</si>
  <si>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</si>
  <si>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</si>
  <si>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</si>
  <si>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</si>
  <si>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</si>
  <si>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</si>
  <si>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</si>
  <si>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</si>
  <si>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</si>
  <si>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</si>
  <si>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</si>
  <si>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</si>
  <si>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</si>
  <si>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</si>
  <si>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</si>
  <si>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</si>
  <si>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</si>
  <si>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</si>
  <si>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</si>
  <si>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</si>
  <si>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</si>
  <si>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</si>
  <si>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</si>
  <si>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</si>
  <si>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</si>
  <si>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</si>
  <si>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</si>
  <si>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</si>
  <si>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</si>
  <si>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</si>
  <si>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</si>
  <si>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</si>
  <si>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</si>
  <si>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</si>
  <si>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</si>
  <si>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</si>
  <si>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</si>
  <si>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</si>
  <si>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</si>
  <si>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</si>
  <si>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</si>
  <si>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</si>
  <si>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</si>
  <si>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</si>
  <si>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</si>
  <si>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</si>
  <si>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</si>
  <si>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</si>
  <si>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</si>
  <si>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</si>
  <si>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</si>
  <si>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</si>
  <si>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</si>
  <si>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</si>
  <si>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</si>
  <si>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</si>
  <si>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</si>
  <si>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</si>
  <si>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</si>
  <si>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</si>
  <si>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</si>
  <si>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</si>
  <si>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</si>
  <si>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</si>
  <si>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</si>
  <si>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</si>
  <si>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</si>
  <si>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</si>
  <si>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</si>
  <si>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</si>
  <si>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</si>
  <si>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</si>
  <si>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</si>
  <si>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</si>
  <si>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</si>
  <si>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</si>
  <si>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</si>
  <si>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</si>
  <si>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</si>
  <si>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</si>
  <si>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</si>
  <si>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</si>
  <si>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</si>
  <si>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</si>
  <si>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</si>
  <si>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</si>
  <si>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</si>
  <si>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</si>
  <si>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</si>
  <si>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</si>
  <si>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</si>
  <si>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</si>
  <si>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</si>
  <si>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</si>
  <si>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</si>
  <si>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</si>
  <si>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</si>
  <si>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</si>
  <si>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</si>
  <si>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</si>
  <si>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</si>
  <si>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</si>
  <si>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</si>
  <si>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</si>
  <si>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</si>
  <si>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</si>
  <si>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</si>
  <si>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</si>
  <si>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</si>
  <si>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</si>
  <si>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</si>
  <si>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</si>
  <si>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</si>
  <si>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</si>
  <si>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</si>
  <si>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</si>
  <si>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</si>
  <si>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</si>
  <si>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</si>
  <si>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</si>
  <si>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</si>
  <si>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</si>
  <si>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</si>
  <si>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</si>
  <si>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</si>
  <si>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</si>
  <si>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</si>
  <si>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</si>
  <si>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</si>
  <si>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</si>
  <si>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</si>
  <si>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</si>
  <si>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</si>
  <si>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</si>
  <si>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</si>
  <si>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</si>
  <si>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</si>
  <si>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</si>
  <si>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</si>
  <si>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</si>
  <si>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</si>
  <si>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</si>
  <si>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</si>
  <si>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</si>
  <si>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</si>
  <si>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</si>
  <si>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</si>
  <si>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</si>
  <si>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</si>
  <si>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</si>
  <si>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</si>
  <si>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</si>
  <si>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</si>
  <si>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</si>
  <si>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</si>
  <si>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</si>
  <si>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</si>
  <si>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</si>
  <si>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</si>
  <si>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</si>
  <si>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</si>
  <si>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</si>
  <si>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</si>
  <si>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</si>
  <si>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</si>
  <si>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</si>
  <si>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</si>
  <si>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</si>
  <si>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</si>
  <si>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</si>
  <si>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</si>
  <si>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</si>
  <si>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</si>
  <si>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</si>
  <si>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</si>
  <si>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</si>
  <si>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</si>
  <si>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</si>
  <si>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</si>
  <si>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</si>
  <si>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</si>
  <si>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</si>
  <si>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</si>
  <si>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</si>
  <si>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</si>
  <si>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</si>
  <si>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</si>
  <si>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</si>
  <si>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</si>
  <si>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</si>
  <si>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</si>
  <si>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</si>
  <si>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</si>
  <si>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</si>
  <si>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</si>
  <si>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</si>
  <si>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</si>
  <si>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</si>
  <si>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</si>
  <si>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</si>
  <si>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</si>
  <si>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</si>
  <si>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</si>
  <si>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</si>
  <si>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</si>
  <si>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</si>
  <si>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</si>
  <si>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</si>
  <si>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</si>
  <si>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</si>
  <si>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</si>
  <si>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</si>
  <si>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</si>
  <si>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</si>
  <si>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</si>
  <si>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</si>
  <si>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</si>
  <si>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</si>
  <si>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</si>
  <si>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</si>
  <si>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</si>
  <si>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</si>
  <si>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</si>
  <si>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</si>
  <si>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</si>
  <si>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</si>
  <si>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</si>
  <si>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</si>
  <si>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</si>
  <si>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</si>
  <si>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</si>
  <si>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</si>
  <si>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</si>
  <si>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</si>
  <si>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</si>
  <si>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</si>
  <si>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</si>
  <si>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</si>
  <si>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</si>
  <si>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</si>
  <si>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</si>
  <si>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</si>
  <si>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</si>
  <si>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</si>
  <si>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</si>
  <si>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</si>
  <si>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</si>
  <si>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</si>
  <si>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</si>
  <si>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</si>
  <si>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</si>
  <si>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</si>
  <si>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</si>
  <si>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</si>
  <si>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</si>
  <si>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</si>
  <si>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</si>
  <si>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</si>
  <si>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</si>
  <si>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</si>
  <si>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</si>
  <si>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</si>
  <si>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</si>
  <si>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</si>
  <si>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</si>
  <si>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</si>
  <si>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</si>
  <si>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</si>
  <si>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</si>
  <si>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</si>
  <si>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</si>
  <si>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</si>
  <si>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</si>
  <si>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</si>
  <si>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</si>
  <si>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</si>
  <si>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</si>
  <si>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</si>
  <si>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</si>
  <si>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</si>
  <si>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</si>
  <si>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</si>
  <si>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</si>
  <si>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</si>
  <si>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</si>
  <si>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</si>
  <si>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</si>
  <si>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</si>
  <si>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</si>
  <si>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</si>
  <si>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</si>
  <si>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</si>
  <si>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</si>
  <si>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</si>
  <si>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</si>
  <si>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</si>
  <si>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</si>
  <si>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</si>
  <si>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</si>
  <si>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</si>
  <si>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</si>
  <si>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</si>
  <si>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</si>
  <si>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</si>
  <si>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</si>
  <si>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</si>
  <si>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</si>
  <si>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</si>
  <si>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</si>
  <si>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</si>
  <si>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</si>
  <si>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</si>
  <si>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</si>
  <si>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</si>
  <si>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</si>
  <si>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</si>
  <si>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</si>
  <si>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</si>
  <si>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</si>
  <si>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</si>
  <si>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</si>
  <si>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</si>
  <si>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</si>
  <si>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</si>
  <si>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</si>
  <si>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</si>
  <si>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</si>
  <si>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</si>
  <si>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</si>
  <si>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</si>
  <si>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</si>
  <si>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</si>
  <si>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</si>
  <si>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</si>
  <si>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</si>
  <si>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</si>
  <si>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</si>
  <si>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</si>
  <si>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</si>
  <si>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</si>
  <si>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</si>
  <si>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</si>
  <si>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</si>
  <si>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</si>
  <si>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</si>
  <si>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</si>
  <si>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</si>
  <si>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</si>
  <si>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</si>
  <si>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</si>
  <si>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</si>
  <si>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</si>
  <si>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</si>
  <si>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</si>
  <si>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</si>
  <si>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</si>
  <si>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</si>
  <si>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</si>
  <si>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</si>
  <si>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</si>
  <si>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</si>
  <si>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</si>
  <si>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</si>
  <si>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</si>
  <si>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</si>
  <si>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</si>
  <si>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</si>
  <si>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</si>
  <si>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</si>
  <si>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</si>
  <si>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</si>
  <si>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</si>
  <si>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</si>
  <si>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</si>
  <si>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</si>
  <si>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</si>
  <si>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</si>
  <si>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</si>
  <si>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</si>
  <si>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</si>
  <si>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</si>
  <si>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</si>
  <si>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</si>
  <si>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</si>
  <si>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</si>
  <si>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</si>
  <si>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</si>
  <si>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</si>
  <si>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</si>
  <si>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</si>
  <si>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</si>
  <si>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</si>
  <si>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</si>
  <si>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</si>
  <si>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</si>
  <si>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</si>
  <si>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</si>
  <si>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</si>
  <si>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</si>
  <si>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</si>
  <si>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</si>
  <si>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</si>
  <si>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</si>
  <si>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</si>
  <si>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</si>
  <si>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</si>
  <si>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</si>
  <si>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</si>
  <si>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</si>
  <si>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</si>
  <si>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</si>
  <si>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</si>
  <si>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</si>
  <si>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</si>
  <si>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</si>
  <si>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</si>
  <si>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</si>
  <si>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</si>
  <si>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</si>
  <si>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</si>
  <si>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</si>
  <si>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</si>
  <si>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</si>
  <si>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</si>
  <si>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</si>
  <si>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</si>
  <si>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</si>
  <si>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</si>
  <si>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</si>
  <si>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</si>
  <si>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</si>
  <si>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</si>
  <si>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</si>
  <si>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</si>
  <si>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</si>
  <si>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</si>
  <si>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</si>
  <si>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</si>
  <si>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</si>
  <si>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</si>
  <si>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</si>
  <si>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</si>
  <si>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</si>
  <si>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</si>
  <si>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</si>
  <si>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</si>
  <si>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</si>
  <si>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</si>
  <si>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</si>
  <si>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</si>
  <si>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</si>
  <si>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</si>
  <si>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</si>
  <si>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</si>
  <si>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</si>
  <si>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</si>
  <si>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</si>
  <si>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</si>
  <si>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</si>
  <si>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</si>
  <si>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</si>
  <si>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</si>
  <si>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</si>
  <si>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</si>
  <si>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</si>
  <si>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</si>
  <si>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</si>
  <si>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</si>
  <si>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</si>
  <si>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</si>
  <si>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</si>
  <si>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</si>
  <si>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</si>
  <si>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</si>
  <si>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</si>
  <si>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</si>
  <si>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</si>
  <si>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</si>
  <si>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</si>
  <si>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</si>
  <si>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</si>
  <si>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</si>
  <si>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</si>
  <si>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</si>
  <si>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</si>
  <si>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</si>
  <si>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</si>
  <si>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</si>
  <si>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</si>
  <si>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</si>
  <si>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</si>
  <si>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</si>
  <si>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</si>
  <si>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</si>
  <si>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</si>
  <si>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</si>
  <si>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</si>
  <si>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</si>
  <si>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</si>
  <si>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</si>
  <si>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</si>
  <si>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</si>
  <si>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</si>
  <si>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</si>
  <si>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</si>
  <si>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</si>
  <si>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</si>
  <si>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</si>
  <si>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</si>
  <si>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</si>
  <si>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</si>
  <si>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</si>
  <si>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</si>
  <si>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</si>
  <si>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</si>
  <si>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</si>
  <si>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</si>
  <si>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</si>
  <si>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</si>
  <si>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</si>
  <si>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</si>
  <si>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</si>
  <si>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</si>
  <si>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</si>
  <si>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</si>
  <si>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</si>
  <si>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</si>
  <si>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</si>
  <si>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</si>
  <si>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</si>
  <si>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</si>
  <si>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</si>
  <si>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</si>
  <si>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</si>
  <si>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</si>
  <si>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</si>
  <si>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</si>
  <si>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</si>
  <si>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</si>
  <si>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</si>
  <si>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</si>
  <si>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</si>
  <si>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</si>
  <si>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</si>
  <si>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</si>
  <si>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</si>
  <si>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</si>
  <si>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</si>
  <si>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</si>
  <si>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</si>
  <si>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</si>
  <si>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</si>
  <si>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</si>
  <si>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</si>
  <si>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</si>
  <si>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</si>
  <si>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</si>
  <si>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</si>
  <si>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</si>
  <si>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</si>
  <si>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</si>
  <si>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</si>
  <si>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</si>
  <si>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</si>
  <si>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</si>
  <si>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</si>
  <si>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</si>
  <si>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</si>
  <si>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</si>
  <si>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</si>
  <si>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</si>
  <si>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</si>
  <si>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</si>
  <si>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</si>
  <si>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</si>
  <si>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</si>
  <si>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</si>
  <si>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</si>
  <si>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</si>
  <si>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</si>
  <si>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</si>
  <si>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</si>
  <si>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</si>
  <si>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</si>
  <si>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</si>
  <si>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</si>
  <si>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</si>
  <si>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</si>
  <si>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</si>
  <si>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</si>
  <si>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</si>
  <si>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</si>
  <si>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</si>
  <si>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</si>
  <si>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</si>
  <si>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</si>
  <si>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</si>
  <si>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</si>
  <si>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</si>
  <si>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</si>
  <si>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</si>
  <si>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</si>
  <si>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</si>
  <si>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</si>
  <si>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</si>
  <si>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</si>
  <si>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</si>
  <si>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</si>
  <si>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</si>
  <si>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</si>
  <si>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</si>
  <si>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</si>
  <si>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</si>
  <si>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</si>
  <si>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</si>
  <si>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</si>
  <si>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</si>
  <si>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</si>
  <si>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</si>
  <si>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</si>
  <si>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</si>
  <si>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</si>
  <si>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</si>
  <si>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</si>
  <si>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</si>
  <si>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</si>
  <si>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</si>
  <si>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</si>
  <si>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</si>
  <si>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</si>
  <si>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</si>
  <si>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</si>
  <si>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</si>
  <si>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</si>
  <si>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</si>
  <si>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</si>
  <si>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</si>
  <si>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</si>
  <si>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</si>
  <si>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</si>
  <si>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</si>
  <si>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</si>
  <si>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</si>
  <si>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</si>
  <si>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</si>
  <si>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</si>
  <si>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</si>
  <si>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</si>
  <si>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</si>
  <si>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</si>
  <si>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</si>
  <si>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</si>
  <si>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</si>
  <si>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</si>
  <si>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</si>
  <si>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</si>
  <si>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</si>
  <si>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</si>
  <si>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</si>
  <si>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</si>
  <si>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</si>
  <si>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</si>
  <si>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</si>
  <si>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</si>
  <si>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</si>
  <si>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</si>
  <si>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</si>
  <si>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</si>
  <si>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</si>
  <si>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</si>
  <si>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</si>
  <si>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</si>
  <si>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</si>
  <si>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</si>
  <si>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</si>
  <si>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</si>
  <si>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</si>
  <si>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</si>
  <si>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</si>
  <si>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</si>
  <si>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</si>
  <si>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</si>
  <si>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</si>
  <si>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</si>
  <si>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</si>
  <si>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</si>
  <si>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</si>
  <si>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</si>
  <si>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</si>
  <si>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</si>
  <si>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</si>
  <si>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</si>
  <si>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</si>
  <si>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</si>
  <si>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</si>
  <si>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</si>
  <si>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</si>
  <si>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</si>
  <si>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</si>
  <si>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</si>
  <si>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</si>
  <si>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</si>
  <si>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</si>
  <si>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</si>
  <si>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</si>
  <si>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</si>
  <si>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</si>
  <si>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</si>
  <si>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</si>
  <si>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</si>
  <si>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</si>
  <si>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</si>
  <si>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</si>
  <si>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</si>
  <si>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</si>
  <si>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</si>
  <si>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</si>
  <si>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</si>
  <si>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</si>
  <si>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</si>
  <si>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</si>
  <si>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</si>
  <si>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</si>
  <si>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</si>
  <si>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</si>
  <si>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</si>
  <si>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</si>
  <si>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</si>
  <si>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</si>
  <si>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</si>
  <si>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</si>
  <si>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</si>
  <si>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</si>
  <si>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</si>
  <si>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</si>
  <si>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</si>
  <si>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</si>
  <si>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</si>
  <si>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</si>
  <si>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</si>
  <si>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</si>
  <si>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</si>
  <si>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</si>
  <si>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</si>
  <si>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</si>
  <si>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</si>
  <si>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</si>
  <si>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</si>
  <si>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</si>
  <si>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</si>
  <si>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</si>
  <si>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</si>
  <si>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</si>
  <si>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</si>
  <si>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</si>
  <si>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</si>
  <si>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</si>
  <si>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</si>
  <si>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</si>
  <si>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</si>
  <si>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</si>
  <si>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</si>
  <si>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</si>
  <si>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</si>
  <si>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</si>
  <si>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</si>
  <si>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</si>
  <si>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</si>
  <si>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</si>
  <si>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</si>
  <si>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</si>
  <si>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</si>
  <si>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</si>
  <si>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</si>
  <si>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</si>
  <si>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</si>
  <si>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</si>
  <si>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</si>
  <si>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</si>
  <si>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</si>
  <si>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</si>
  <si>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</si>
  <si>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</si>
  <si>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</si>
  <si>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</si>
  <si>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</si>
  <si>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</si>
  <si>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</si>
  <si>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</si>
  <si>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</si>
  <si>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</si>
  <si>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</si>
  <si>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</si>
  <si>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</si>
  <si>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</si>
  <si>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</si>
  <si>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</si>
  <si>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</si>
  <si>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</si>
  <si>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</si>
  <si>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</si>
  <si>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</si>
  <si>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</si>
  <si>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</si>
  <si>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</si>
  <si>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</si>
  <si>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</si>
  <si>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</si>
  <si>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</si>
  <si>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</si>
  <si>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</si>
  <si>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</si>
  <si>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</si>
  <si>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</si>
  <si>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</si>
  <si>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</si>
  <si>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</si>
  <si>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</si>
  <si>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</si>
  <si>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</si>
  <si>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</si>
  <si>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</si>
  <si>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</si>
  <si>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</si>
  <si>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</si>
  <si>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</si>
  <si>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</si>
  <si>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</si>
  <si>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</si>
  <si>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</si>
  <si>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</si>
  <si>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</si>
  <si>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</si>
  <si>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</si>
  <si>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</si>
  <si>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</si>
  <si>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</si>
  <si>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</si>
  <si>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</si>
  <si>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</si>
  <si>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</si>
  <si>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</si>
  <si>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</si>
  <si>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</si>
  <si>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</si>
  <si>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</si>
  <si>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</si>
  <si>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</si>
  <si>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</si>
  <si>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</si>
  <si>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</si>
  <si>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</si>
  <si>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</si>
  <si>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</si>
  <si>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</si>
  <si>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</si>
  <si>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</si>
  <si>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</si>
  <si>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</si>
  <si>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</si>
  <si>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</si>
  <si>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</si>
  <si>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</si>
  <si>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</si>
  <si>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</si>
  <si>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</si>
  <si>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</si>
  <si>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</si>
  <si>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</si>
  <si>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</si>
  <si>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</si>
  <si>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</si>
  <si>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</si>
  <si>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</si>
  <si>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</si>
  <si>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</si>
  <si>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</si>
  <si>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</si>
  <si>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</si>
  <si>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</si>
  <si>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</si>
  <si>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</si>
  <si>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</si>
  <si>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</si>
  <si>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</si>
  <si>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</si>
  <si>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</si>
  <si>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</si>
  <si>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</si>
  <si>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</si>
  <si>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</si>
  <si>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</si>
  <si>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</si>
  <si>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</si>
  <si>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</si>
  <si>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</si>
  <si>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</si>
  <si>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</si>
  <si>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</si>
  <si>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</si>
  <si>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</si>
  <si>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</si>
  <si>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</si>
  <si>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</si>
  <si>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</si>
  <si>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</si>
  <si>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</si>
  <si>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</si>
  <si>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</si>
  <si>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</si>
  <si>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</si>
  <si>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</si>
  <si>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</si>
  <si>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</si>
  <si>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</si>
  <si>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</si>
  <si>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</si>
  <si>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</si>
  <si>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</si>
  <si>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</si>
  <si>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</si>
  <si>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</si>
  <si>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</si>
  <si>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</si>
  <si>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</si>
  <si>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</si>
  <si>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</si>
  <si>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</si>
  <si>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</si>
  <si>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</si>
  <si>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</si>
  <si>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</si>
  <si>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</si>
  <si>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</si>
  <si>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</si>
  <si>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</si>
  <si>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</si>
  <si>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</si>
  <si>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</si>
  <si>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</si>
  <si>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</si>
  <si>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</si>
  <si>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</si>
  <si>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</si>
  <si>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</si>
  <si>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</si>
  <si>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</si>
  <si>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</si>
  <si>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</si>
  <si>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</si>
  <si>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</si>
  <si>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</si>
  <si>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</si>
  <si>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</si>
  <si>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</si>
  <si>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</si>
  <si>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</si>
  <si>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</si>
  <si>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</si>
  <si>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</si>
  <si>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</si>
  <si>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</si>
  <si>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</si>
  <si>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</si>
  <si>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</si>
  <si>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</si>
  <si>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</si>
  <si>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</si>
  <si>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</si>
  <si>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</si>
  <si>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</si>
  <si>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</si>
  <si>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</si>
  <si>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</si>
  <si>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</si>
  <si>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</si>
  <si>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</si>
  <si>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</si>
  <si>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</si>
  <si>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</si>
  <si>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</si>
  <si>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</si>
  <si>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</si>
  <si>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</si>
  <si>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</si>
  <si>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</si>
  <si>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</si>
  <si>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</si>
  <si>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</si>
  <si>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</si>
  <si>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</si>
  <si>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</si>
  <si>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</si>
  <si>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</si>
  <si>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</si>
  <si>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</si>
  <si>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</si>
  <si>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</si>
  <si>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</si>
  <si>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</si>
  <si>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</si>
  <si>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</si>
  <si>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</si>
  <si>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</si>
  <si>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</si>
  <si>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</si>
  <si>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</si>
  <si>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</si>
  <si>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</si>
  <si>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</si>
  <si>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</si>
  <si>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</si>
  <si>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</si>
  <si>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</si>
  <si>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</si>
  <si>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</si>
  <si>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</si>
  <si>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</si>
  <si>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</si>
  <si>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</si>
  <si>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</si>
  <si>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</si>
  <si>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</si>
  <si>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</si>
  <si>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</si>
  <si>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</si>
  <si>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</si>
  <si>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</si>
  <si>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</si>
  <si>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</si>
  <si>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</si>
  <si>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</si>
  <si>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</si>
  <si>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</si>
  <si>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</si>
  <si>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</si>
  <si>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</si>
  <si>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</si>
  <si>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</si>
  <si>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</si>
  <si>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</si>
  <si>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</si>
  <si>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</si>
  <si>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</si>
  <si>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</si>
  <si>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</si>
  <si>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</si>
  <si>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</si>
  <si>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</si>
  <si>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</si>
  <si>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</si>
  <si>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</si>
  <si>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</si>
  <si>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</si>
  <si>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</si>
  <si>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</si>
  <si>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</si>
  <si>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</si>
  <si>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</si>
  <si>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</si>
  <si>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</si>
  <si>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</si>
  <si>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</si>
  <si>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</si>
  <si>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</si>
  <si>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</si>
  <si>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</si>
  <si>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</si>
  <si>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</si>
  <si>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</si>
  <si>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</si>
  <si>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</si>
  <si>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</si>
  <si>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</si>
  <si>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</si>
  <si>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</si>
  <si>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</si>
  <si>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</si>
  <si>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</si>
  <si>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</si>
  <si>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</si>
  <si>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</si>
  <si>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</si>
  <si>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</si>
  <si>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</si>
  <si>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</si>
  <si>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</si>
  <si>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</si>
  <si>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</si>
  <si>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</si>
  <si>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</si>
  <si>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</si>
  <si>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</si>
  <si>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</si>
  <si>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</si>
  <si>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</si>
  <si>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</si>
  <si>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</si>
  <si>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</si>
  <si>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</si>
  <si>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</si>
  <si>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</si>
  <si>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</si>
  <si>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</si>
  <si>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</si>
  <si>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</si>
  <si>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</si>
  <si>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</si>
  <si>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</si>
  <si>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</si>
  <si>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</si>
  <si>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</si>
  <si>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</si>
  <si>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</si>
  <si>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</si>
  <si>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</si>
  <si>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</si>
  <si>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</si>
  <si>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</si>
  <si>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</si>
  <si>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</si>
  <si>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</si>
  <si>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</si>
  <si>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</si>
  <si>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</si>
  <si>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</si>
  <si>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</si>
  <si>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</si>
  <si>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</si>
  <si>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</si>
  <si>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</si>
  <si>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</si>
  <si>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</si>
  <si>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</si>
  <si>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</si>
  <si>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</si>
  <si>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</si>
  <si>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</si>
  <si>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</si>
  <si>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</si>
  <si>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</si>
  <si>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</si>
  <si>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</si>
  <si>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</si>
  <si>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</si>
  <si>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</si>
  <si>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</si>
  <si>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</si>
  <si>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</si>
  <si>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</si>
  <si>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</si>
  <si>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</si>
  <si>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</si>
  <si>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</si>
  <si>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</si>
  <si>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</si>
  <si>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</si>
  <si>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</si>
  <si>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</si>
  <si>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</si>
  <si>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</si>
  <si>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</si>
  <si>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</si>
  <si>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</si>
  <si>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</si>
  <si>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</si>
  <si>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</si>
  <si>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</si>
  <si>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</si>
  <si>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</si>
  <si>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</si>
  <si>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</si>
  <si>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</si>
  <si>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</si>
  <si>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</si>
  <si>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</si>
  <si>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</si>
  <si>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</si>
  <si>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</si>
  <si>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</si>
  <si>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</si>
  <si>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</si>
  <si>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</si>
  <si>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</si>
  <si>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</si>
  <si>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</si>
  <si>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</si>
  <si>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</si>
  <si>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</si>
  <si>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</si>
  <si>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</si>
  <si>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</si>
  <si>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</si>
  <si>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</si>
  <si>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</si>
  <si>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</si>
  <si>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</si>
  <si>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</si>
  <si>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</si>
  <si>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</si>
  <si>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</si>
  <si>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</si>
  <si>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</si>
  <si>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</si>
  <si>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</si>
  <si>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</si>
  <si>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</si>
  <si>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</si>
  <si>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</si>
  <si>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</si>
  <si>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</si>
  <si>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</si>
  <si>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</si>
  <si>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</si>
  <si>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</si>
  <si>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</si>
  <si>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</si>
  <si>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</si>
  <si>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</si>
  <si>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</si>
  <si>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</si>
  <si>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</si>
  <si>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</si>
  <si>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</si>
  <si>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</si>
  <si>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</si>
  <si>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</si>
  <si>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</si>
  <si>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</si>
  <si>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</si>
  <si>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</si>
  <si>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</si>
  <si>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</si>
  <si>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</si>
  <si>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</si>
  <si>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</si>
  <si>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</si>
  <si>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</si>
  <si>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</si>
  <si>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</si>
  <si>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</si>
  <si>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</si>
  <si>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</si>
  <si>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</si>
  <si>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</si>
  <si>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</si>
  <si>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</si>
  <si>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</si>
  <si>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</si>
  <si>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</si>
  <si>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</si>
  <si>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</si>
  <si>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</si>
  <si>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</si>
  <si>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</si>
  <si>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</si>
  <si>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</si>
  <si>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</si>
  <si>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</si>
  <si>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</si>
  <si>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</si>
  <si>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</si>
  <si>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</si>
  <si>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</si>
  <si>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</si>
  <si>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</si>
  <si>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</si>
  <si>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</si>
  <si>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</si>
  <si>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</si>
  <si>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</si>
  <si>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</si>
  <si>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</si>
  <si>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</si>
  <si>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</si>
  <si>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</si>
  <si>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</si>
  <si>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</si>
  <si>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</si>
  <si>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</si>
  <si>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</si>
  <si>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</si>
  <si>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</si>
  <si>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</si>
  <si>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</si>
  <si>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</si>
  <si>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</si>
  <si>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</si>
  <si>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</si>
  <si>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</si>
  <si>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</si>
  <si>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</si>
  <si>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</si>
  <si>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</si>
  <si>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</si>
  <si>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</si>
  <si>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</si>
  <si>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</si>
  <si>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</si>
  <si>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</si>
  <si>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</si>
  <si>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</si>
  <si>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</si>
  <si>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</si>
  <si>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</si>
  <si>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</si>
  <si>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</si>
  <si>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</si>
  <si>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</si>
  <si>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</si>
  <si>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</si>
  <si>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</si>
  <si>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</si>
  <si>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</si>
  <si>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</si>
  <si>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</si>
  <si>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</si>
  <si>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</si>
  <si>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</si>
  <si>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</si>
  <si>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</si>
  <si>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</si>
  <si>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</si>
  <si>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</si>
  <si>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</si>
  <si>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</si>
  <si>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</si>
  <si>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</si>
  <si>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</si>
  <si>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</si>
  <si>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</si>
  <si>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</si>
  <si>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</si>
  <si>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</si>
  <si>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</si>
  <si>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</si>
  <si>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</si>
  <si>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</si>
  <si>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</si>
  <si>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</si>
  <si>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</si>
  <si>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</si>
  <si>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</si>
  <si>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</si>
  <si>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</si>
  <si>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</si>
  <si>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</si>
  <si>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</si>
  <si>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</si>
  <si>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</si>
  <si>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</si>
  <si>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</si>
  <si>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</si>
  <si>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</si>
  <si>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</si>
  <si>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</si>
  <si>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</si>
  <si>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</si>
  <si>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</si>
  <si>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</si>
  <si>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</si>
  <si>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</si>
  <si>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</si>
  <si>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</si>
  <si>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</si>
  <si>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</si>
  <si>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</si>
  <si>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</si>
  <si>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</si>
  <si>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</si>
  <si>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</si>
  <si>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</si>
  <si>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</si>
  <si>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</si>
  <si>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</si>
  <si>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</si>
  <si>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</si>
  <si>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</si>
  <si>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</si>
  <si>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</si>
  <si>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</si>
  <si>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</si>
  <si>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</si>
  <si>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</si>
  <si>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</si>
  <si>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</si>
  <si>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</si>
  <si>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</si>
  <si>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</si>
  <si>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</si>
  <si>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</si>
  <si>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</si>
  <si>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</si>
  <si>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</si>
  <si>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</si>
  <si>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</si>
  <si>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</si>
  <si>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</si>
  <si>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</si>
  <si>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</si>
  <si>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</si>
  <si>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</si>
  <si>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</si>
  <si>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</si>
  <si>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</si>
  <si>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</si>
  <si>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</si>
  <si>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</si>
  <si>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</si>
  <si>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</si>
  <si>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</si>
  <si>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</si>
  <si>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</si>
  <si>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</si>
  <si>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</si>
  <si>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</si>
  <si>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</si>
  <si>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</si>
  <si>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</si>
  <si>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</si>
  <si>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</si>
  <si>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</si>
  <si>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</si>
  <si>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</si>
  <si>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</si>
  <si>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</si>
  <si>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</si>
  <si>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</si>
  <si>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</si>
  <si>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</si>
  <si>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</si>
  <si>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</si>
  <si>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</si>
  <si>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</si>
  <si>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</si>
  <si>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</si>
  <si>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</si>
  <si>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</si>
  <si>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</si>
  <si>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</si>
  <si>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</si>
  <si>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</si>
  <si>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</si>
  <si>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</si>
  <si>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</si>
  <si>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</si>
  <si>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</si>
  <si>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</si>
  <si>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</si>
  <si>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</si>
  <si>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</si>
  <si>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</si>
  <si>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</si>
  <si>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</si>
  <si>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</si>
  <si>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</si>
  <si>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</si>
  <si>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</si>
  <si>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</si>
  <si>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</si>
  <si>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</si>
  <si>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</si>
  <si>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</si>
  <si>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</si>
  <si>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</si>
  <si>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</si>
  <si>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</si>
  <si>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</si>
  <si>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</si>
  <si>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</si>
  <si>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</si>
  <si>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</si>
  <si>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</si>
  <si>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</si>
  <si>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</si>
  <si>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</si>
  <si>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</si>
  <si>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</si>
  <si>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</si>
  <si>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</si>
  <si>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</si>
  <si>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</si>
  <si>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</si>
  <si>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</si>
  <si>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</si>
  <si>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</si>
  <si>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</si>
  <si>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</si>
  <si>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</si>
  <si>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</si>
  <si>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</si>
  <si>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</si>
  <si>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</si>
  <si>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</si>
  <si>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</si>
  <si>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</si>
  <si>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</si>
  <si>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</si>
  <si>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</si>
  <si>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</si>
  <si>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</si>
  <si>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</si>
  <si>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</si>
  <si>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</si>
  <si>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</si>
  <si>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</si>
  <si>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</si>
  <si>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</si>
  <si>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</si>
  <si>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</si>
  <si>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</si>
  <si>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</si>
  <si>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</si>
  <si>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</si>
  <si>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</si>
  <si>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</si>
  <si>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</si>
  <si>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</si>
  <si>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</si>
  <si>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</si>
  <si>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</si>
  <si>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</si>
  <si>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</si>
  <si>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</si>
  <si>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</si>
  <si>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</si>
  <si>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</si>
  <si>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</si>
  <si>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</si>
  <si>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</si>
  <si>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</si>
  <si>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</si>
  <si>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</si>
  <si>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</si>
  <si>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</si>
  <si>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</si>
  <si>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</si>
  <si>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</si>
  <si>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</si>
  <si>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</si>
  <si>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</si>
  <si>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</si>
  <si>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</si>
  <si>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</si>
  <si>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</si>
  <si>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</si>
  <si>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</si>
  <si>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</si>
  <si>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</si>
  <si>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</si>
  <si>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</si>
  <si>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</si>
  <si>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</si>
  <si>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</si>
  <si>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</si>
  <si>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</si>
  <si>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</si>
  <si>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</si>
  <si>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</si>
  <si>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</si>
  <si>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</si>
  <si>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</si>
  <si>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</si>
  <si>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</si>
  <si>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</si>
  <si>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</si>
  <si>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</si>
  <si>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</si>
  <si>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</si>
  <si>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</si>
  <si>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</si>
  <si>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</si>
  <si>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</si>
  <si>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</si>
  <si>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</si>
  <si>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</si>
  <si>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</si>
  <si>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</si>
  <si>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</si>
  <si>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</si>
  <si>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</si>
  <si>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</si>
  <si>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</si>
  <si>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</si>
  <si>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</si>
  <si>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</si>
  <si>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</si>
  <si>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</si>
  <si>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</si>
  <si>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</si>
  <si>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</si>
  <si>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</si>
  <si>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</si>
  <si>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</si>
  <si>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</si>
  <si>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</si>
  <si>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</si>
  <si>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</si>
  <si>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</si>
  <si>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</si>
  <si>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</si>
  <si>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</si>
  <si>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</si>
  <si>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</si>
  <si>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</si>
  <si>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</si>
  <si>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</si>
  <si>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</si>
  <si>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</si>
  <si>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</si>
  <si>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</si>
  <si>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</si>
  <si>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</si>
  <si>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</si>
  <si>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</si>
  <si>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</si>
  <si>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</si>
  <si>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</si>
  <si>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</si>
  <si>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</si>
  <si>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</si>
  <si>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</si>
  <si>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</si>
  <si>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</si>
  <si>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</si>
  <si>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</si>
  <si>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</si>
  <si>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</si>
  <si>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</si>
  <si>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</si>
  <si>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</si>
  <si>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</si>
  <si>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</si>
  <si>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</si>
  <si>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</si>
  <si>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</si>
  <si>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</si>
  <si>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</si>
  <si>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</si>
  <si>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</si>
  <si>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</si>
  <si>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</si>
  <si>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</si>
  <si>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</si>
  <si>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</si>
  <si>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</si>
  <si>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</si>
  <si>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</si>
  <si>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</si>
  <si>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</si>
  <si>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</si>
  <si>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</si>
  <si>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</si>
  <si>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</si>
  <si>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</si>
  <si>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</si>
  <si>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</si>
  <si>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</si>
  <si>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</si>
  <si>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</si>
  <si>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</si>
  <si>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</si>
  <si>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</si>
  <si>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</si>
  <si>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</si>
  <si>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</si>
  <si>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</si>
  <si>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</si>
  <si>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</si>
  <si>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</si>
  <si>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</si>
  <si>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</si>
  <si>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</si>
  <si>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</si>
  <si>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</si>
  <si>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</si>
  <si>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</si>
  <si>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</si>
  <si>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</si>
  <si>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</si>
  <si>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</si>
  <si>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</si>
  <si>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</si>
  <si>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</si>
  <si>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</si>
  <si>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</si>
  <si>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</si>
  <si>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</si>
  <si>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</si>
  <si>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</si>
  <si>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</si>
  <si>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</si>
  <si>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</si>
  <si>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</si>
  <si>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</si>
  <si>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</si>
  <si>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</si>
  <si>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</si>
  <si>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</si>
  <si>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</si>
  <si>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</si>
  <si>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</si>
  <si>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</si>
  <si>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</si>
  <si>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</si>
  <si>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</si>
  <si>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</si>
  <si>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</si>
  <si>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</si>
  <si>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</si>
  <si>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</si>
  <si>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</si>
  <si>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</si>
  <si>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</si>
  <si>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</si>
  <si>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</si>
  <si>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</si>
  <si>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</si>
  <si>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</si>
  <si>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</si>
  <si>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</si>
  <si>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</si>
  <si>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</si>
  <si>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</si>
  <si>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</si>
  <si>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</si>
  <si>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</si>
  <si>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</si>
  <si>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</si>
  <si>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</si>
  <si>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</si>
  <si>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</si>
  <si>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</si>
  <si>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</si>
  <si>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</si>
  <si>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</si>
  <si>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</si>
  <si>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</si>
  <si>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</si>
  <si>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</si>
  <si>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</si>
  <si>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</si>
  <si>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</si>
  <si>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</si>
  <si>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</si>
  <si>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</si>
  <si>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</si>
  <si>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</si>
  <si>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</si>
  <si>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</si>
  <si>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</si>
  <si>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</si>
  <si>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</si>
  <si>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</si>
  <si>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</si>
  <si>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</si>
  <si>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</si>
  <si>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</si>
  <si>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</si>
  <si>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</si>
  <si>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</si>
  <si>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</si>
  <si>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</si>
  <si>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</si>
  <si>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</si>
  <si>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</si>
  <si>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</si>
  <si>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</si>
  <si>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</si>
  <si>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</si>
  <si>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</si>
  <si>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</si>
  <si>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</si>
  <si>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</si>
  <si>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</si>
  <si>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</si>
  <si>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</si>
  <si>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</si>
  <si>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</si>
  <si>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</si>
  <si>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</si>
  <si>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</si>
  <si>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</si>
  <si>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</si>
  <si>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</si>
  <si>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</si>
  <si>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</si>
  <si>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</si>
  <si>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</si>
  <si>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</si>
  <si>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</si>
  <si>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</si>
  <si>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</si>
  <si>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</si>
  <si>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</si>
  <si>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</si>
  <si>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</si>
  <si>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</si>
  <si>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</si>
  <si>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</si>
  <si>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</si>
  <si>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</si>
  <si>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</si>
  <si>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</si>
  <si>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</si>
  <si>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</si>
  <si>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</si>
  <si>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</si>
  <si>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</si>
  <si>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</si>
  <si>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</si>
  <si>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</si>
  <si>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</si>
  <si>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</si>
  <si>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</si>
  <si>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</si>
  <si>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</si>
  <si>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</si>
  <si>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</si>
  <si>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</si>
  <si>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</si>
  <si>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</si>
  <si>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</si>
  <si>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</si>
  <si>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</si>
  <si>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</si>
  <si>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</si>
  <si>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</si>
  <si>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</si>
  <si>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</si>
  <si>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</si>
  <si>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</si>
  <si>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</si>
  <si>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</si>
  <si>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</si>
  <si>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</si>
  <si>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</si>
  <si>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</si>
  <si>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</si>
  <si>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</si>
  <si>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</si>
  <si>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</si>
  <si>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</si>
  <si>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</si>
  <si>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</si>
  <si>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</si>
  <si>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</si>
  <si>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</si>
  <si>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</si>
  <si>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</si>
  <si>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</si>
  <si>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</si>
  <si>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</si>
  <si>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</si>
  <si>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</si>
  <si>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</si>
  <si>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</si>
  <si>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</si>
  <si>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</si>
  <si>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</si>
  <si>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</si>
  <si>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</si>
  <si>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</si>
  <si>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</si>
  <si>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</si>
  <si>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</si>
  <si>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</si>
  <si>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</si>
  <si>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</si>
  <si>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</si>
  <si>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</si>
  <si>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</si>
  <si>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</si>
  <si>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</si>
  <si>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</si>
  <si>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</si>
  <si>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</si>
  <si>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</si>
  <si>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</si>
  <si>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</si>
  <si>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</si>
  <si>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</si>
  <si>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</si>
  <si>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</si>
  <si>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</si>
  <si>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</si>
  <si>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</si>
  <si>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</si>
  <si>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</si>
  <si>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</si>
  <si>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</si>
  <si>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</si>
  <si>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</si>
  <si>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</si>
  <si>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</si>
  <si>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</si>
  <si>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</si>
  <si>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</si>
  <si>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</si>
  <si>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</si>
  <si>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</si>
  <si>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</si>
  <si>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</si>
  <si>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</si>
  <si>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</si>
  <si>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</si>
  <si>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</si>
  <si>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</si>
  <si>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</si>
  <si>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</si>
  <si>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enero-marzo 2022</t>
  </si>
  <si>
    <t xml:space="preserve">NOVEDADES IMPORTANTES EN LOS AVANCES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</si>
</sst>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9">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
      <left/>
      <right/>
      <top/>
      <bottom style="medium">
        <color indexed="8"/>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2">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8" fillId="3" borderId="0" xfId="0" applyNumberFormat="1" applyFont="1" applyFill="1" applyBorder="1" applyAlignment="1">
      <alignment vertical="center" wrapTex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17" fontId="55" fillId="3" borderId="18" xfId="0" applyNumberFormat="1" applyFont="1" applyFill="1" applyBorder="1" applyAlignment="1">
      <alignment horizontal="left"/>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19"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1" t="s">
        <v>83</v>
      </c>
      <c r="B8" s="322"/>
    </row>
    <row r="9" spans="1:2" s="27" customFormat="1" ht="2.25" customHeight="1">
      <c r="A9" s="25"/>
      <c r="B9" s="26"/>
    </row>
    <row r="10" spans="1:2" ht="13.5" customHeight="1">
      <c r="A10" s="21" t="s">
        <v>21</v>
      </c>
      <c r="B10" s="22" t="s">
        <v>3432</v>
      </c>
    </row>
    <row r="11" spans="1:2" ht="13.5" customHeight="1">
      <c r="A11" s="21" t="s">
        <v>3433</v>
      </c>
      <c r="B11" s="22" t="s">
        <v>3434</v>
      </c>
    </row>
    <row r="12" spans="1:2" ht="13.5" customHeight="1">
      <c r="A12" s="21" t="s">
        <v>3435</v>
      </c>
      <c r="B12" s="22" t="s">
        <v>3438</v>
      </c>
    </row>
    <row r="13" spans="1:2" ht="13.5" customHeight="1">
      <c r="A13" s="21" t="s">
        <v>3437</v>
      </c>
      <c r="B13" s="22" t="s">
        <v>3436</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3439</v>
      </c>
      <c r="B31" s="22" t="s">
        <v>3440</v>
      </c>
    </row>
    <row r="32" spans="1:2" ht="13.5" customHeight="1">
      <c r="A32" s="21" t="s">
        <v>3441</v>
      </c>
      <c r="B32" s="22" t="s">
        <v>3442</v>
      </c>
    </row>
    <row r="33" spans="1:2" ht="13.5" customHeight="1">
      <c r="A33" s="21" t="s">
        <v>3443</v>
      </c>
      <c r="B33" s="22" t="s">
        <v>3444</v>
      </c>
    </row>
    <row r="34" spans="1:2" ht="13.5" customHeight="1">
      <c r="A34" s="21" t="s">
        <v>3445</v>
      </c>
      <c r="B34" s="22" t="s">
        <v>3446</v>
      </c>
    </row>
    <row r="35" spans="1:2" ht="13.5" customHeight="1">
      <c r="A35" s="21" t="s">
        <v>3447</v>
      </c>
      <c r="B35" s="22" t="s">
        <v>3448</v>
      </c>
    </row>
    <row r="36" spans="1:2" ht="13.5" customHeight="1">
      <c r="A36" s="21" t="s">
        <v>3449</v>
      </c>
      <c r="B36" s="22" t="s">
        <v>3450</v>
      </c>
    </row>
    <row r="37" spans="1:2" s="2" customFormat="1" ht="27" customHeight="1">
      <c r="A37" s="319" t="s">
        <v>4</v>
      </c>
      <c r="B37" s="320"/>
    </row>
    <row r="38" spans="1:2" ht="2.25" customHeight="1">
      <c r="A38" s="30"/>
      <c r="B38" s="31"/>
    </row>
    <row r="39" spans="1:2" ht="13.5" customHeight="1">
      <c r="A39" s="21" t="s">
        <v>3451</v>
      </c>
      <c r="B39" s="22" t="s">
        <v>3452</v>
      </c>
    </row>
    <row r="40" spans="1:2" ht="13.5" customHeight="1">
      <c r="A40" s="21" t="s">
        <v>3453</v>
      </c>
      <c r="B40" s="22" t="s">
        <v>3454</v>
      </c>
    </row>
    <row r="41" spans="1:2" ht="13.5" customHeight="1">
      <c r="A41" s="21" t="s">
        <v>3455</v>
      </c>
      <c r="B41" s="22" t="s">
        <v>3456</v>
      </c>
    </row>
    <row r="42" spans="1:2" ht="12" customHeight="1">
      <c r="A42" s="28"/>
      <c r="B42" s="29"/>
    </row>
    <row r="43" spans="1:2" s="2" customFormat="1" ht="27" customHeight="1">
      <c r="A43" s="319" t="s">
        <v>1641</v>
      </c>
      <c r="B43" s="320"/>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19" t="s">
        <v>2</v>
      </c>
      <c r="B48" s="320"/>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6" sqref="A6:XFD6"/>
    </sheetView>
  </sheetViews>
  <sheetFormatPr baseColWidth="10" defaultColWidth="11.44140625" defaultRowHeight="24.75" customHeight="1"/>
  <cols>
    <col min="1" max="1" width="66.44140625" style="235" customWidth="1"/>
    <col min="2" max="2" width="10.5546875" style="235" customWidth="1"/>
    <col min="3" max="5" width="9.6640625" style="235" customWidth="1"/>
    <col min="6" max="6" width="15.109375" style="235" customWidth="1"/>
    <col min="7" max="9" width="11.44140625" style="235"/>
    <col min="10" max="10" width="2.109375" style="235" customWidth="1"/>
    <col min="11" max="16384" width="11.44140625" style="235"/>
  </cols>
  <sheetData>
    <row r="1" spans="1:10" s="249" customFormat="1" ht="15.75" customHeight="1">
      <c r="A1" s="349" t="s">
        <v>33</v>
      </c>
      <c r="B1" s="350"/>
      <c r="C1" s="350"/>
      <c r="D1" s="281"/>
      <c r="E1" s="281"/>
      <c r="F1" s="282" t="s">
        <v>102</v>
      </c>
    </row>
    <row r="2" spans="1:10" s="249" customFormat="1" ht="5.25" customHeight="1">
      <c r="A2" s="250"/>
      <c r="B2" s="248"/>
      <c r="C2" s="248"/>
      <c r="D2" s="248"/>
      <c r="E2" s="248"/>
    </row>
    <row r="3" spans="1:10" s="283" customFormat="1" ht="15" customHeight="1">
      <c r="A3" s="251" t="s">
        <v>95</v>
      </c>
      <c r="B3" s="251"/>
      <c r="C3" s="251"/>
      <c r="D3" s="251"/>
      <c r="E3" s="251"/>
    </row>
    <row r="4" spans="1:10" s="283" customFormat="1" ht="15" customHeight="1">
      <c r="A4" s="254" t="s">
        <v>13</v>
      </c>
      <c r="B4" s="255"/>
      <c r="C4" s="255"/>
      <c r="D4" s="255"/>
      <c r="E4" s="255"/>
      <c r="F4" s="284"/>
    </row>
    <row r="5" spans="1:10" s="285" customFormat="1" ht="6" customHeight="1">
      <c r="A5" s="258"/>
      <c r="B5" s="259"/>
      <c r="C5" s="259"/>
      <c r="D5" s="259"/>
      <c r="E5" s="259"/>
    </row>
    <row r="6" spans="1:10" s="263" customFormat="1" ht="15" customHeight="1" thickBot="1">
      <c r="A6" s="344" t="s">
        <v>3649</v>
      </c>
      <c r="B6" s="345"/>
      <c r="C6" s="262"/>
      <c r="D6" s="262"/>
    </row>
    <row r="7" spans="1:10" s="283" customFormat="1" ht="21.75" customHeight="1">
      <c r="A7" s="286"/>
      <c r="B7" s="343"/>
      <c r="C7" s="343"/>
      <c r="D7" s="343"/>
      <c r="E7" s="264"/>
    </row>
    <row r="8" spans="1:10" s="283" customFormat="1" ht="21.75" customHeight="1">
      <c r="A8" s="287"/>
      <c r="B8" s="265" t="s">
        <v>35</v>
      </c>
      <c r="C8" s="265" t="s">
        <v>36</v>
      </c>
      <c r="D8" s="265" t="s">
        <v>37</v>
      </c>
      <c r="E8" s="265" t="s">
        <v>38</v>
      </c>
    </row>
    <row r="9" spans="1:10" s="263" customFormat="1" ht="26.25" customHeight="1">
      <c r="A9" s="288" t="s">
        <v>38</v>
      </c>
      <c r="B9" s="289">
        <f>SUM(B10:B25)</f>
        <v>96</v>
      </c>
      <c r="C9" s="289">
        <f>SUM(C11:C25)</f>
        <v>2</v>
      </c>
      <c r="D9" s="289">
        <f>SUM(D11:D25)</f>
        <v>0</v>
      </c>
      <c r="E9" s="289">
        <f>SUM(B9:D9)</f>
        <v>98</v>
      </c>
      <c r="F9" s="290"/>
    </row>
    <row r="10" spans="1:10" s="263" customFormat="1" ht="15.6" customHeight="1">
      <c r="A10" s="291" t="s">
        <v>1625</v>
      </c>
      <c r="B10" s="292"/>
      <c r="C10" s="292"/>
      <c r="D10" s="292"/>
      <c r="E10" s="293"/>
      <c r="F10" s="235"/>
      <c r="G10" s="235"/>
      <c r="H10" s="235"/>
      <c r="I10" s="235"/>
    </row>
    <row r="11" spans="1:10" s="263" customFormat="1" ht="15.6" customHeight="1">
      <c r="A11" s="291" t="s">
        <v>1626</v>
      </c>
      <c r="B11" s="292">
        <v>7</v>
      </c>
      <c r="C11" s="292">
        <v>0</v>
      </c>
      <c r="D11" s="292">
        <v>0</v>
      </c>
      <c r="E11" s="293">
        <f t="shared" ref="E11:E25" si="0">SUM(B11:D11)</f>
        <v>7</v>
      </c>
      <c r="F11" s="233"/>
      <c r="G11" s="233"/>
      <c r="H11" s="233"/>
      <c r="I11" s="233"/>
      <c r="J11" s="233"/>
    </row>
    <row r="12" spans="1:10" s="263" customFormat="1" ht="15.6" customHeight="1">
      <c r="A12" s="291" t="s">
        <v>1627</v>
      </c>
      <c r="B12" s="292">
        <v>1</v>
      </c>
      <c r="C12" s="292">
        <v>0</v>
      </c>
      <c r="D12" s="292">
        <v>0</v>
      </c>
      <c r="E12" s="293">
        <f t="shared" si="0"/>
        <v>1</v>
      </c>
      <c r="F12" s="233"/>
      <c r="G12" s="233"/>
      <c r="H12" s="233"/>
      <c r="I12" s="233"/>
      <c r="J12" s="233"/>
    </row>
    <row r="13" spans="1:10" s="263" customFormat="1" ht="15.6" customHeight="1">
      <c r="A13" s="291" t="s">
        <v>1628</v>
      </c>
      <c r="B13" s="292">
        <v>3</v>
      </c>
      <c r="C13" s="292">
        <v>0</v>
      </c>
      <c r="D13" s="292">
        <v>0</v>
      </c>
      <c r="E13" s="293">
        <f t="shared" si="0"/>
        <v>3</v>
      </c>
      <c r="F13" s="233"/>
      <c r="G13" s="233"/>
      <c r="H13" s="233"/>
      <c r="I13" s="233"/>
      <c r="J13" s="233"/>
    </row>
    <row r="14" spans="1:10" s="263" customFormat="1" ht="15.6" customHeight="1">
      <c r="A14" s="291" t="s">
        <v>1629</v>
      </c>
      <c r="B14" s="292">
        <v>1</v>
      </c>
      <c r="C14" s="292">
        <v>0</v>
      </c>
      <c r="D14" s="292">
        <v>0</v>
      </c>
      <c r="E14" s="293">
        <f t="shared" si="0"/>
        <v>1</v>
      </c>
      <c r="F14" s="233"/>
      <c r="G14" s="233"/>
      <c r="H14" s="233"/>
      <c r="I14" s="233"/>
      <c r="J14" s="233"/>
    </row>
    <row r="15" spans="1:10" s="263" customFormat="1" ht="15.6" customHeight="1">
      <c r="A15" s="291" t="s">
        <v>1630</v>
      </c>
      <c r="B15" s="292">
        <v>7</v>
      </c>
      <c r="C15" s="292">
        <v>0</v>
      </c>
      <c r="D15" s="292">
        <v>0</v>
      </c>
      <c r="E15" s="293">
        <f t="shared" si="0"/>
        <v>7</v>
      </c>
      <c r="F15" s="233"/>
      <c r="G15" s="233"/>
      <c r="H15" s="233"/>
      <c r="I15" s="233"/>
      <c r="J15" s="233"/>
    </row>
    <row r="16" spans="1:10" s="263" customFormat="1" ht="15.6" customHeight="1">
      <c r="A16" s="291" t="s">
        <v>1631</v>
      </c>
      <c r="B16" s="292">
        <v>17</v>
      </c>
      <c r="C16" s="292">
        <v>1</v>
      </c>
      <c r="D16" s="292">
        <v>0</v>
      </c>
      <c r="E16" s="293">
        <f t="shared" si="0"/>
        <v>18</v>
      </c>
      <c r="F16" s="233"/>
      <c r="G16" s="233"/>
      <c r="H16" s="233"/>
      <c r="I16" s="233"/>
      <c r="J16" s="233"/>
    </row>
    <row r="17" spans="1:10" s="263" customFormat="1" ht="15.6" customHeight="1">
      <c r="A17" s="291" t="s">
        <v>1632</v>
      </c>
      <c r="B17" s="292">
        <v>15</v>
      </c>
      <c r="C17" s="292">
        <v>1</v>
      </c>
      <c r="D17" s="292">
        <v>0</v>
      </c>
      <c r="E17" s="293">
        <f t="shared" si="0"/>
        <v>16</v>
      </c>
      <c r="F17" s="233"/>
      <c r="G17" s="233"/>
      <c r="H17" s="233"/>
      <c r="I17" s="233"/>
      <c r="J17" s="233"/>
    </row>
    <row r="18" spans="1:10" s="263" customFormat="1" ht="15.6" customHeight="1">
      <c r="A18" s="291" t="s">
        <v>1633</v>
      </c>
      <c r="B18" s="292">
        <v>1</v>
      </c>
      <c r="C18" s="292">
        <v>0</v>
      </c>
      <c r="D18" s="292">
        <v>0</v>
      </c>
      <c r="E18" s="293">
        <f t="shared" si="0"/>
        <v>1</v>
      </c>
      <c r="F18" s="233"/>
      <c r="G18" s="233"/>
      <c r="H18" s="233"/>
      <c r="I18" s="233"/>
      <c r="J18" s="233"/>
    </row>
    <row r="19" spans="1:10" s="263" customFormat="1" ht="15.6" customHeight="1">
      <c r="A19" s="291" t="s">
        <v>1634</v>
      </c>
      <c r="B19" s="292">
        <v>1</v>
      </c>
      <c r="C19" s="292">
        <v>0</v>
      </c>
      <c r="D19" s="292">
        <v>0</v>
      </c>
      <c r="E19" s="293">
        <f t="shared" si="0"/>
        <v>1</v>
      </c>
      <c r="F19" s="233"/>
      <c r="G19" s="233"/>
      <c r="H19" s="233"/>
      <c r="I19" s="233"/>
      <c r="J19" s="233"/>
    </row>
    <row r="20" spans="1:10" s="263" customFormat="1" ht="15.6" customHeight="1">
      <c r="A20" s="291" t="s">
        <v>1635</v>
      </c>
      <c r="B20" s="292">
        <v>3</v>
      </c>
      <c r="C20" s="292">
        <v>0</v>
      </c>
      <c r="D20" s="292">
        <v>0</v>
      </c>
      <c r="E20" s="293">
        <f t="shared" si="0"/>
        <v>3</v>
      </c>
      <c r="F20" s="233"/>
      <c r="G20" s="233"/>
      <c r="H20" s="233"/>
      <c r="I20" s="233"/>
      <c r="J20" s="233"/>
    </row>
    <row r="21" spans="1:10" s="263" customFormat="1" ht="15.6" customHeight="1">
      <c r="A21" s="291" t="s">
        <v>1636</v>
      </c>
      <c r="B21" s="292">
        <v>8</v>
      </c>
      <c r="C21" s="292">
        <v>0</v>
      </c>
      <c r="D21" s="292">
        <v>0</v>
      </c>
      <c r="E21" s="293">
        <f t="shared" si="0"/>
        <v>8</v>
      </c>
      <c r="F21" s="233"/>
      <c r="G21" s="233"/>
      <c r="H21" s="233"/>
      <c r="I21" s="233"/>
      <c r="J21" s="233"/>
    </row>
    <row r="22" spans="1:10" s="263" customFormat="1" ht="15.6" customHeight="1">
      <c r="A22" s="291" t="s">
        <v>1637</v>
      </c>
      <c r="B22" s="292">
        <v>2</v>
      </c>
      <c r="C22" s="292">
        <v>0</v>
      </c>
      <c r="D22" s="292">
        <v>0</v>
      </c>
      <c r="E22" s="293">
        <f t="shared" si="0"/>
        <v>2</v>
      </c>
      <c r="F22" s="233"/>
      <c r="G22" s="233"/>
      <c r="H22" s="233"/>
      <c r="I22" s="233"/>
      <c r="J22" s="233"/>
    </row>
    <row r="23" spans="1:10" s="263" customFormat="1" ht="15.6" customHeight="1">
      <c r="A23" s="291" t="s">
        <v>1638</v>
      </c>
      <c r="B23" s="292">
        <v>3</v>
      </c>
      <c r="C23" s="292">
        <v>0</v>
      </c>
      <c r="D23" s="292">
        <v>0</v>
      </c>
      <c r="E23" s="293">
        <f t="shared" si="0"/>
        <v>3</v>
      </c>
      <c r="F23" s="233"/>
      <c r="G23" s="233"/>
      <c r="H23" s="233"/>
      <c r="I23" s="233"/>
      <c r="J23" s="233"/>
    </row>
    <row r="24" spans="1:10" s="263" customFormat="1" ht="15.6" customHeight="1">
      <c r="A24" s="291" t="s">
        <v>1639</v>
      </c>
      <c r="B24" s="292">
        <v>17</v>
      </c>
      <c r="C24" s="292">
        <v>0</v>
      </c>
      <c r="D24" s="292">
        <v>0</v>
      </c>
      <c r="E24" s="293">
        <f t="shared" si="0"/>
        <v>17</v>
      </c>
      <c r="F24" s="233"/>
      <c r="G24" s="233"/>
      <c r="H24" s="233"/>
      <c r="I24" s="233"/>
      <c r="J24" s="233"/>
    </row>
    <row r="25" spans="1:10" s="263" customFormat="1" ht="15.6" customHeight="1">
      <c r="A25" s="291" t="s">
        <v>1640</v>
      </c>
      <c r="B25" s="292">
        <v>10</v>
      </c>
      <c r="C25" s="292">
        <v>0</v>
      </c>
      <c r="D25" s="292">
        <v>0</v>
      </c>
      <c r="E25" s="293">
        <f t="shared" si="0"/>
        <v>10</v>
      </c>
      <c r="F25" s="294"/>
      <c r="G25" s="235"/>
      <c r="H25" s="235"/>
      <c r="I25" s="235"/>
    </row>
    <row r="26" spans="1:10" ht="30" customHeight="1">
      <c r="A26" s="348" t="s">
        <v>20</v>
      </c>
      <c r="B26" s="348">
        <v>0</v>
      </c>
      <c r="C26" s="348">
        <v>0</v>
      </c>
      <c r="D26" s="348"/>
      <c r="E26" s="348"/>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4">
    <mergeCell ref="A26:E26"/>
    <mergeCell ref="A1:C1"/>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9" activePane="bottomLeft" state="frozen"/>
      <selection activeCell="J32" sqref="J32"/>
      <selection pane="bottomLeft" activeCell="A9" sqref="A9"/>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5" t="s">
        <v>33</v>
      </c>
      <c r="B1" s="338"/>
      <c r="C1" s="338"/>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81" t="s">
        <v>3649</v>
      </c>
      <c r="B6" s="381"/>
      <c r="C6" s="9"/>
      <c r="D6" s="9"/>
      <c r="E6" s="9"/>
    </row>
    <row r="7" spans="1:6" s="67" customFormat="1" ht="21.75" customHeight="1">
      <c r="A7" s="334"/>
      <c r="B7" s="347"/>
      <c r="C7" s="347"/>
      <c r="D7" s="347"/>
      <c r="E7" s="316"/>
    </row>
    <row r="8" spans="1:6" s="67" customFormat="1" ht="21.75" customHeight="1">
      <c r="A8" s="340"/>
      <c r="B8" s="45" t="s">
        <v>35</v>
      </c>
      <c r="C8" s="45" t="s">
        <v>36</v>
      </c>
      <c r="D8" s="45" t="s">
        <v>37</v>
      </c>
      <c r="E8" s="45" t="s">
        <v>38</v>
      </c>
    </row>
    <row r="9" spans="1:6" s="8" customFormat="1" ht="21" customHeight="1">
      <c r="A9" s="54" t="s">
        <v>38</v>
      </c>
      <c r="B9" s="278">
        <f>SUM(B12:B14)</f>
        <v>1427</v>
      </c>
      <c r="C9" s="278">
        <f>SUM(C12:C14)</f>
        <v>5</v>
      </c>
      <c r="D9" s="278">
        <f>SUM(D12:D14)</f>
        <v>1</v>
      </c>
      <c r="E9" s="278">
        <f>SUM(B9:D9)</f>
        <v>1433</v>
      </c>
      <c r="F9" s="10"/>
    </row>
    <row r="10" spans="1:6" s="8" customFormat="1" ht="9" customHeight="1">
      <c r="A10" s="54"/>
      <c r="B10" s="278"/>
      <c r="C10" s="278"/>
      <c r="D10" s="278"/>
      <c r="E10" s="278"/>
      <c r="F10" s="10"/>
    </row>
    <row r="11" spans="1:6" s="8" customFormat="1" ht="12" customHeight="1">
      <c r="A11" s="54" t="s">
        <v>0</v>
      </c>
      <c r="B11" s="312"/>
      <c r="C11" s="312"/>
      <c r="D11" s="312"/>
      <c r="E11" s="312"/>
    </row>
    <row r="12" spans="1:6" s="8" customFormat="1" ht="12" customHeight="1">
      <c r="A12" s="62" t="s">
        <v>3260</v>
      </c>
      <c r="B12" s="312">
        <v>1334</v>
      </c>
      <c r="C12" s="312">
        <v>2</v>
      </c>
      <c r="D12" s="312">
        <v>1</v>
      </c>
      <c r="E12" s="278">
        <f t="shared" ref="E12:E41" si="0">SUM(B12:D12)</f>
        <v>1337</v>
      </c>
    </row>
    <row r="13" spans="1:6" s="8" customFormat="1" ht="12" customHeight="1">
      <c r="A13" s="62" t="s">
        <v>3261</v>
      </c>
      <c r="B13" s="312">
        <v>54</v>
      </c>
      <c r="C13" s="312">
        <v>1</v>
      </c>
      <c r="D13" s="312">
        <v>0</v>
      </c>
      <c r="E13" s="278">
        <f t="shared" si="0"/>
        <v>55</v>
      </c>
    </row>
    <row r="14" spans="1:6" s="8" customFormat="1" ht="12" customHeight="1">
      <c r="A14" s="62" t="s">
        <v>3262</v>
      </c>
      <c r="B14" s="312">
        <v>39</v>
      </c>
      <c r="C14" s="312">
        <v>2</v>
      </c>
      <c r="D14" s="312">
        <v>0</v>
      </c>
      <c r="E14" s="278">
        <f t="shared" si="0"/>
        <v>41</v>
      </c>
    </row>
    <row r="15" spans="1:6" s="8" customFormat="1" ht="9" customHeight="1">
      <c r="A15" s="62"/>
      <c r="B15" s="312"/>
      <c r="C15" s="312"/>
      <c r="D15" s="312"/>
      <c r="E15" s="278"/>
    </row>
    <row r="16" spans="1:6" s="8" customFormat="1" ht="12" customHeight="1">
      <c r="A16" s="54" t="s">
        <v>1</v>
      </c>
      <c r="B16" s="312"/>
      <c r="C16" s="312"/>
      <c r="D16" s="312"/>
      <c r="E16" s="278"/>
    </row>
    <row r="17" spans="1:6" s="88" customFormat="1" ht="12" customHeight="1">
      <c r="A17" s="81" t="s">
        <v>3377</v>
      </c>
      <c r="B17" s="312">
        <v>409</v>
      </c>
      <c r="C17" s="312">
        <v>1</v>
      </c>
      <c r="D17" s="312">
        <v>1</v>
      </c>
      <c r="E17" s="278">
        <f>SUM(B17:D17)</f>
        <v>411</v>
      </c>
      <c r="F17" s="40"/>
    </row>
    <row r="18" spans="1:6" s="88" customFormat="1" ht="12" customHeight="1">
      <c r="A18" s="81" t="s">
        <v>3378</v>
      </c>
      <c r="B18" s="312">
        <v>34</v>
      </c>
      <c r="C18" s="312">
        <v>0</v>
      </c>
      <c r="D18" s="312">
        <v>0</v>
      </c>
      <c r="E18" s="278">
        <f t="shared" si="0"/>
        <v>34</v>
      </c>
      <c r="F18" s="40"/>
    </row>
    <row r="19" spans="1:6" s="88" customFormat="1" ht="12" customHeight="1">
      <c r="A19" s="81" t="s">
        <v>3379</v>
      </c>
      <c r="B19" s="312">
        <v>88</v>
      </c>
      <c r="C19" s="312">
        <v>1</v>
      </c>
      <c r="D19" s="312">
        <v>0</v>
      </c>
      <c r="E19" s="278">
        <f t="shared" si="0"/>
        <v>89</v>
      </c>
      <c r="F19" s="41"/>
    </row>
    <row r="20" spans="1:6" s="88" customFormat="1" ht="12" customHeight="1">
      <c r="A20" s="81" t="s">
        <v>3380</v>
      </c>
      <c r="B20" s="313">
        <v>13</v>
      </c>
      <c r="C20" s="313">
        <v>0</v>
      </c>
      <c r="D20" s="312">
        <v>0</v>
      </c>
      <c r="E20" s="278">
        <f t="shared" si="0"/>
        <v>13</v>
      </c>
      <c r="F20" s="41"/>
    </row>
    <row r="21" spans="1:6" s="88" customFormat="1" ht="12" customHeight="1">
      <c r="A21" s="81" t="s">
        <v>3381</v>
      </c>
      <c r="B21" s="312">
        <v>64</v>
      </c>
      <c r="C21" s="312">
        <v>0</v>
      </c>
      <c r="D21" s="312">
        <v>0</v>
      </c>
      <c r="E21" s="278">
        <f t="shared" si="0"/>
        <v>64</v>
      </c>
      <c r="F21" s="40"/>
    </row>
    <row r="22" spans="1:6" s="88" customFormat="1" ht="12" customHeight="1">
      <c r="A22" s="81" t="s">
        <v>3382</v>
      </c>
      <c r="B22" s="312">
        <v>24</v>
      </c>
      <c r="C22" s="312">
        <v>0</v>
      </c>
      <c r="D22" s="312">
        <v>0</v>
      </c>
      <c r="E22" s="278">
        <f t="shared" si="0"/>
        <v>24</v>
      </c>
      <c r="F22" s="41"/>
    </row>
    <row r="23" spans="1:6" s="88" customFormat="1" ht="12" customHeight="1">
      <c r="A23" s="81" t="s">
        <v>3383</v>
      </c>
      <c r="B23" s="312">
        <v>11</v>
      </c>
      <c r="C23" s="312">
        <v>0</v>
      </c>
      <c r="D23" s="312">
        <v>0</v>
      </c>
      <c r="E23" s="278">
        <f t="shared" si="0"/>
        <v>11</v>
      </c>
      <c r="F23" s="41"/>
    </row>
    <row r="24" spans="1:6" s="88" customFormat="1" ht="21.6" customHeight="1">
      <c r="A24" s="81" t="s">
        <v>3498</v>
      </c>
      <c r="B24" s="312">
        <v>14</v>
      </c>
      <c r="C24" s="312">
        <v>0</v>
      </c>
      <c r="D24" s="312">
        <v>0</v>
      </c>
      <c r="E24" s="278">
        <f t="shared" si="0"/>
        <v>14</v>
      </c>
      <c r="F24" s="41"/>
    </row>
    <row r="25" spans="1:6" s="88" customFormat="1" ht="12" customHeight="1">
      <c r="A25" s="81" t="s">
        <v>3384</v>
      </c>
      <c r="B25" s="312">
        <v>5</v>
      </c>
      <c r="C25" s="312">
        <v>0</v>
      </c>
      <c r="D25" s="312">
        <v>0</v>
      </c>
      <c r="E25" s="278">
        <f t="shared" si="0"/>
        <v>5</v>
      </c>
      <c r="F25" s="41"/>
    </row>
    <row r="26" spans="1:6" s="88" customFormat="1" ht="12" customHeight="1">
      <c r="A26" s="81" t="s">
        <v>3385</v>
      </c>
      <c r="B26" s="312">
        <v>17</v>
      </c>
      <c r="C26" s="312">
        <v>0</v>
      </c>
      <c r="D26" s="312">
        <v>0</v>
      </c>
      <c r="E26" s="278">
        <f t="shared" si="0"/>
        <v>17</v>
      </c>
      <c r="F26" s="41"/>
    </row>
    <row r="27" spans="1:6" s="88" customFormat="1" ht="12" customHeight="1">
      <c r="A27" s="81" t="s">
        <v>3386</v>
      </c>
      <c r="B27" s="312">
        <v>25</v>
      </c>
      <c r="C27" s="312">
        <v>0</v>
      </c>
      <c r="D27" s="312">
        <v>0</v>
      </c>
      <c r="E27" s="278">
        <f t="shared" si="0"/>
        <v>25</v>
      </c>
      <c r="F27" s="41"/>
    </row>
    <row r="28" spans="1:6" s="88" customFormat="1" ht="12" customHeight="1">
      <c r="A28" s="81" t="s">
        <v>3499</v>
      </c>
      <c r="B28" s="312">
        <v>7</v>
      </c>
      <c r="C28" s="312">
        <v>2</v>
      </c>
      <c r="D28" s="312">
        <v>0</v>
      </c>
      <c r="E28" s="278">
        <f t="shared" si="0"/>
        <v>9</v>
      </c>
      <c r="F28" s="41"/>
    </row>
    <row r="29" spans="1:6" s="88" customFormat="1" ht="12" customHeight="1">
      <c r="A29" s="81" t="s">
        <v>3428</v>
      </c>
      <c r="B29" s="313">
        <v>3</v>
      </c>
      <c r="C29" s="313">
        <v>0</v>
      </c>
      <c r="D29" s="312">
        <v>0</v>
      </c>
      <c r="E29" s="278">
        <f t="shared" si="0"/>
        <v>3</v>
      </c>
      <c r="F29" s="41"/>
    </row>
    <row r="30" spans="1:6" s="15" customFormat="1" ht="12" customHeight="1">
      <c r="A30" s="81" t="s">
        <v>3387</v>
      </c>
      <c r="B30" s="312">
        <v>6</v>
      </c>
      <c r="C30" s="312">
        <v>0</v>
      </c>
      <c r="D30" s="312">
        <v>0</v>
      </c>
      <c r="E30" s="278">
        <f t="shared" si="0"/>
        <v>6</v>
      </c>
      <c r="F30" s="40"/>
    </row>
    <row r="31" spans="1:6" s="15" customFormat="1" ht="12" customHeight="1">
      <c r="A31" s="81" t="s">
        <v>3388</v>
      </c>
      <c r="B31" s="312">
        <v>9</v>
      </c>
      <c r="C31" s="312">
        <v>0</v>
      </c>
      <c r="D31" s="312">
        <v>0</v>
      </c>
      <c r="E31" s="278">
        <f t="shared" si="0"/>
        <v>9</v>
      </c>
      <c r="F31" s="41"/>
    </row>
    <row r="32" spans="1:6" s="15" customFormat="1" ht="12" customHeight="1">
      <c r="A32" s="81" t="s">
        <v>3389</v>
      </c>
      <c r="B32" s="312">
        <v>18</v>
      </c>
      <c r="C32" s="312">
        <v>0</v>
      </c>
      <c r="D32" s="312">
        <v>0</v>
      </c>
      <c r="E32" s="278">
        <f t="shared" si="0"/>
        <v>18</v>
      </c>
      <c r="F32" s="41"/>
    </row>
    <row r="33" spans="1:6" s="15" customFormat="1" ht="12" customHeight="1">
      <c r="A33" s="81" t="s">
        <v>3390</v>
      </c>
      <c r="B33" s="312">
        <v>69</v>
      </c>
      <c r="C33" s="312">
        <v>0</v>
      </c>
      <c r="D33" s="312">
        <v>0</v>
      </c>
      <c r="E33" s="278">
        <f t="shared" si="0"/>
        <v>69</v>
      </c>
      <c r="F33" s="41"/>
    </row>
    <row r="34" spans="1:6" s="15" customFormat="1" ht="12" customHeight="1">
      <c r="A34" s="81" t="s">
        <v>3391</v>
      </c>
      <c r="B34" s="312">
        <v>31</v>
      </c>
      <c r="C34" s="312">
        <v>0</v>
      </c>
      <c r="D34" s="312">
        <v>0</v>
      </c>
      <c r="E34" s="278">
        <f t="shared" si="0"/>
        <v>31</v>
      </c>
      <c r="F34" s="41"/>
    </row>
    <row r="35" spans="1:6" s="15" customFormat="1" ht="12" customHeight="1">
      <c r="A35" s="81" t="s">
        <v>3392</v>
      </c>
      <c r="B35" s="312">
        <v>9</v>
      </c>
      <c r="C35" s="312">
        <v>0</v>
      </c>
      <c r="D35" s="312">
        <v>0</v>
      </c>
      <c r="E35" s="278">
        <f t="shared" si="0"/>
        <v>9</v>
      </c>
      <c r="F35" s="41"/>
    </row>
    <row r="36" spans="1:6" s="15" customFormat="1" ht="19.2" customHeight="1">
      <c r="A36" s="81" t="s">
        <v>3393</v>
      </c>
      <c r="B36" s="312">
        <v>393</v>
      </c>
      <c r="C36" s="312">
        <v>0</v>
      </c>
      <c r="D36" s="312">
        <v>0</v>
      </c>
      <c r="E36" s="278">
        <f t="shared" si="0"/>
        <v>393</v>
      </c>
      <c r="F36" s="41"/>
    </row>
    <row r="37" spans="1:6" s="15" customFormat="1" ht="12" customHeight="1">
      <c r="A37" s="81" t="s">
        <v>3394</v>
      </c>
      <c r="B37" s="312">
        <v>5</v>
      </c>
      <c r="C37" s="312">
        <v>0</v>
      </c>
      <c r="D37" s="312">
        <v>0</v>
      </c>
      <c r="E37" s="278">
        <f t="shared" si="0"/>
        <v>5</v>
      </c>
      <c r="F37" s="41"/>
    </row>
    <row r="38" spans="1:6" s="15" customFormat="1" ht="12" customHeight="1">
      <c r="A38" s="81" t="s">
        <v>3395</v>
      </c>
      <c r="B38" s="313">
        <v>71</v>
      </c>
      <c r="C38" s="313">
        <v>1</v>
      </c>
      <c r="D38" s="312">
        <v>0</v>
      </c>
      <c r="E38" s="278">
        <f t="shared" si="0"/>
        <v>72</v>
      </c>
      <c r="F38" s="41"/>
    </row>
    <row r="39" spans="1:6" s="15" customFormat="1" ht="12" customHeight="1">
      <c r="A39" s="81" t="s">
        <v>3396</v>
      </c>
      <c r="B39" s="312">
        <v>19</v>
      </c>
      <c r="C39" s="312">
        <v>0</v>
      </c>
      <c r="D39" s="312">
        <v>0</v>
      </c>
      <c r="E39" s="278">
        <f t="shared" si="0"/>
        <v>19</v>
      </c>
      <c r="F39" s="40"/>
    </row>
    <row r="40" spans="1:6" s="15" customFormat="1" ht="20.399999999999999" customHeight="1">
      <c r="A40" s="81" t="s">
        <v>3563</v>
      </c>
      <c r="B40" s="312">
        <v>1</v>
      </c>
      <c r="C40" s="312">
        <v>0</v>
      </c>
      <c r="D40" s="312">
        <v>0</v>
      </c>
      <c r="E40" s="278">
        <f t="shared" si="0"/>
        <v>1</v>
      </c>
      <c r="F40" s="41"/>
    </row>
    <row r="41" spans="1:6" s="15" customFormat="1" ht="18" customHeight="1">
      <c r="A41" s="81" t="s">
        <v>3429</v>
      </c>
      <c r="B41" s="312">
        <v>4</v>
      </c>
      <c r="C41" s="312">
        <v>0</v>
      </c>
      <c r="D41" s="312">
        <v>0</v>
      </c>
      <c r="E41" s="278">
        <f t="shared" si="0"/>
        <v>4</v>
      </c>
      <c r="F41" s="41"/>
    </row>
    <row r="42" spans="1:6" s="15" customFormat="1" ht="12.6" customHeight="1">
      <c r="A42" s="81" t="s">
        <v>3397</v>
      </c>
      <c r="B42" s="312">
        <v>28</v>
      </c>
      <c r="C42" s="312">
        <v>0</v>
      </c>
      <c r="D42" s="312">
        <v>0</v>
      </c>
      <c r="E42" s="278">
        <f>SUM(B42:D42)</f>
        <v>28</v>
      </c>
      <c r="F42" s="41"/>
    </row>
    <row r="43" spans="1:6" s="15" customFormat="1" ht="12" customHeight="1">
      <c r="A43" s="81" t="s">
        <v>3398</v>
      </c>
      <c r="B43" s="312">
        <v>8</v>
      </c>
      <c r="C43" s="312">
        <v>0</v>
      </c>
      <c r="D43" s="312">
        <v>0</v>
      </c>
      <c r="E43" s="278">
        <f>SUM(B43:D43)</f>
        <v>8</v>
      </c>
      <c r="F43" s="41"/>
    </row>
    <row r="44" spans="1:6" s="15" customFormat="1" ht="12" customHeight="1">
      <c r="A44" s="81" t="s">
        <v>3500</v>
      </c>
      <c r="B44" s="312">
        <v>2</v>
      </c>
      <c r="C44" s="312">
        <v>0</v>
      </c>
      <c r="D44" s="312">
        <v>0</v>
      </c>
      <c r="E44" s="278">
        <f t="shared" ref="E44:E48" si="1">SUM(B44:D44)</f>
        <v>2</v>
      </c>
      <c r="F44" s="41"/>
    </row>
    <row r="45" spans="1:6" s="15" customFormat="1" ht="12" customHeight="1">
      <c r="A45" s="81" t="s">
        <v>3501</v>
      </c>
      <c r="B45" s="312">
        <v>14</v>
      </c>
      <c r="C45" s="312">
        <v>0</v>
      </c>
      <c r="D45" s="312">
        <v>0</v>
      </c>
      <c r="E45" s="278">
        <f t="shared" si="1"/>
        <v>14</v>
      </c>
      <c r="F45" s="41"/>
    </row>
    <row r="46" spans="1:6" s="15" customFormat="1" ht="12" customHeight="1">
      <c r="A46" s="81" t="s">
        <v>3399</v>
      </c>
      <c r="B46" s="312">
        <v>19</v>
      </c>
      <c r="C46" s="312">
        <v>0</v>
      </c>
      <c r="D46" s="312">
        <v>0</v>
      </c>
      <c r="E46" s="278">
        <f t="shared" si="1"/>
        <v>19</v>
      </c>
      <c r="F46" s="41"/>
    </row>
    <row r="47" spans="1:6" s="15" customFormat="1" ht="12" customHeight="1">
      <c r="A47" s="81" t="s">
        <v>3634</v>
      </c>
      <c r="B47" s="313">
        <v>1</v>
      </c>
      <c r="C47" s="313">
        <v>0</v>
      </c>
      <c r="D47" s="312">
        <v>0</v>
      </c>
      <c r="E47" s="278">
        <f t="shared" si="1"/>
        <v>1</v>
      </c>
      <c r="F47" s="41"/>
    </row>
    <row r="48" spans="1:6" s="15" customFormat="1" ht="12" customHeight="1">
      <c r="A48" s="81" t="s">
        <v>3507</v>
      </c>
      <c r="B48" s="312">
        <v>1</v>
      </c>
      <c r="C48" s="312">
        <v>0</v>
      </c>
      <c r="D48" s="312">
        <v>0</v>
      </c>
      <c r="E48" s="278">
        <f t="shared" si="1"/>
        <v>1</v>
      </c>
      <c r="F48" s="40"/>
    </row>
    <row r="49" spans="1:6" s="15" customFormat="1" ht="12" customHeight="1">
      <c r="A49" s="81" t="s">
        <v>3626</v>
      </c>
      <c r="B49" s="312">
        <v>1</v>
      </c>
      <c r="C49" s="312">
        <v>0</v>
      </c>
      <c r="D49" s="312">
        <v>0</v>
      </c>
      <c r="E49" s="278">
        <f>SUM(B49:D49)</f>
        <v>1</v>
      </c>
      <c r="F49" s="40"/>
    </row>
    <row r="50" spans="1:6" s="15" customFormat="1" ht="12" customHeight="1">
      <c r="A50" s="81" t="s">
        <v>3635</v>
      </c>
      <c r="B50" s="312">
        <v>1</v>
      </c>
      <c r="C50" s="312">
        <v>0</v>
      </c>
      <c r="D50" s="312">
        <v>0</v>
      </c>
      <c r="E50" s="278">
        <f t="shared" ref="E50:E51" si="2">SUM(B50:D50)</f>
        <v>1</v>
      </c>
      <c r="F50" s="40"/>
    </row>
    <row r="51" spans="1:6" s="15" customFormat="1" ht="12" customHeight="1">
      <c r="A51" s="81" t="s">
        <v>3264</v>
      </c>
      <c r="B51" s="312">
        <v>3</v>
      </c>
      <c r="C51" s="312">
        <v>0</v>
      </c>
      <c r="D51" s="312">
        <v>0</v>
      </c>
      <c r="E51" s="278">
        <f t="shared" si="2"/>
        <v>3</v>
      </c>
      <c r="F51" s="40"/>
    </row>
    <row r="52" spans="1:6" s="15" customFormat="1" ht="12" customHeight="1">
      <c r="A52" s="81"/>
      <c r="B52" s="312"/>
      <c r="C52" s="312"/>
      <c r="D52" s="312"/>
      <c r="E52" s="278"/>
      <c r="F52" s="40"/>
    </row>
    <row r="53" spans="1:6" s="15" customFormat="1" ht="12" customHeight="1">
      <c r="A53" s="81"/>
      <c r="B53" s="312"/>
      <c r="C53" s="312"/>
      <c r="D53" s="312"/>
      <c r="E53" s="278"/>
      <c r="F53" s="40"/>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451" activePane="bottomLeft" state="frozen"/>
      <selection activeCell="A19" sqref="A19"/>
      <selection pane="bottomLeft" activeCell="A7" sqref="A6:XFD456"/>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5" t="s">
        <v>33</v>
      </c>
      <c r="B1" s="338"/>
      <c r="C1" s="338"/>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297" t="s">
        <v>35</v>
      </c>
      <c r="C8" s="297" t="s">
        <v>36</v>
      </c>
      <c r="D8" s="297" t="s">
        <v>37</v>
      </c>
      <c r="E8" s="297" t="s">
        <v>38</v>
      </c>
    </row>
    <row r="9" spans="1:9" s="8" customFormat="1" ht="21" customHeight="1">
      <c r="A9" s="298" t="s">
        <v>38</v>
      </c>
      <c r="B9" s="299">
        <f>SUM(B12:B30)</f>
        <v>96</v>
      </c>
      <c r="C9" s="299">
        <f>SUM(C12:C30)</f>
        <v>2</v>
      </c>
      <c r="D9" s="299">
        <f>SUM(D12:D30)</f>
        <v>0</v>
      </c>
      <c r="E9" s="299">
        <f>SUM(E12:E30)</f>
        <v>98</v>
      </c>
      <c r="F9" s="10"/>
    </row>
    <row r="10" spans="1:9" s="8" customFormat="1" ht="9" customHeight="1">
      <c r="A10" s="62"/>
      <c r="B10" s="88"/>
      <c r="C10" s="66"/>
      <c r="D10" s="66"/>
      <c r="E10" s="299"/>
    </row>
    <row r="11" spans="1:9" s="8" customFormat="1" ht="12" customHeight="1">
      <c r="A11" s="298" t="s">
        <v>1</v>
      </c>
      <c r="B11" s="88"/>
      <c r="C11" s="66"/>
      <c r="D11" s="66"/>
      <c r="E11" s="299"/>
    </row>
    <row r="12" spans="1:9" s="88" customFormat="1" ht="15.6" customHeight="1">
      <c r="A12" s="81" t="s">
        <v>3377</v>
      </c>
      <c r="B12" s="96">
        <v>1</v>
      </c>
      <c r="C12" s="96">
        <v>0</v>
      </c>
      <c r="D12" s="96">
        <v>0</v>
      </c>
      <c r="E12" s="299">
        <f t="shared" ref="E12:E18" si="0">SUM(B12:D12)</f>
        <v>1</v>
      </c>
      <c r="F12" s="41"/>
      <c r="G12" s="11"/>
      <c r="H12" s="11"/>
      <c r="I12" s="11"/>
    </row>
    <row r="13" spans="1:9" s="15" customFormat="1" ht="15.6" customHeight="1">
      <c r="A13" s="81" t="s">
        <v>3379</v>
      </c>
      <c r="B13" s="94">
        <v>1</v>
      </c>
      <c r="C13" s="94">
        <v>0</v>
      </c>
      <c r="D13" s="96">
        <v>0</v>
      </c>
      <c r="E13" s="299">
        <f t="shared" si="0"/>
        <v>1</v>
      </c>
      <c r="F13" s="41"/>
      <c r="G13" s="11"/>
      <c r="H13" s="11"/>
      <c r="I13" s="11"/>
    </row>
    <row r="14" spans="1:9" s="15" customFormat="1" ht="15.6" customHeight="1">
      <c r="A14" s="81" t="s">
        <v>3380</v>
      </c>
      <c r="B14" s="94">
        <v>2</v>
      </c>
      <c r="C14" s="94">
        <v>0</v>
      </c>
      <c r="D14" s="96">
        <v>0</v>
      </c>
      <c r="E14" s="299">
        <f t="shared" si="0"/>
        <v>2</v>
      </c>
      <c r="F14" s="41"/>
      <c r="G14" s="11"/>
      <c r="H14" s="11"/>
      <c r="I14" s="11"/>
    </row>
    <row r="15" spans="1:9" s="15" customFormat="1" ht="15.6" customHeight="1">
      <c r="A15" s="81" t="s">
        <v>3393</v>
      </c>
      <c r="B15" s="94">
        <v>4</v>
      </c>
      <c r="C15" s="94">
        <v>0</v>
      </c>
      <c r="D15" s="96">
        <v>0</v>
      </c>
      <c r="E15" s="299">
        <f t="shared" si="0"/>
        <v>4</v>
      </c>
      <c r="F15" s="41"/>
      <c r="G15" s="11"/>
      <c r="H15" s="11"/>
      <c r="I15" s="11"/>
    </row>
    <row r="16" spans="1:9" s="15" customFormat="1" ht="15.6" customHeight="1">
      <c r="A16" s="81" t="s">
        <v>3395</v>
      </c>
      <c r="B16" s="94">
        <v>59</v>
      </c>
      <c r="C16" s="94">
        <v>0</v>
      </c>
      <c r="D16" s="96">
        <v>0</v>
      </c>
      <c r="E16" s="299">
        <f t="shared" si="0"/>
        <v>59</v>
      </c>
      <c r="F16" s="41"/>
      <c r="G16" s="11"/>
      <c r="H16" s="11"/>
      <c r="I16" s="11"/>
    </row>
    <row r="17" spans="1:9" s="15" customFormat="1" ht="30" customHeight="1">
      <c r="A17" s="81" t="s">
        <v>3396</v>
      </c>
      <c r="B17" s="94">
        <v>20</v>
      </c>
      <c r="C17" s="94">
        <v>2</v>
      </c>
      <c r="D17" s="96">
        <v>0</v>
      </c>
      <c r="E17" s="299">
        <f t="shared" si="0"/>
        <v>22</v>
      </c>
      <c r="F17" s="41"/>
      <c r="G17" s="11"/>
      <c r="H17" s="11"/>
      <c r="I17" s="11"/>
    </row>
    <row r="18" spans="1:9" s="15" customFormat="1" ht="30" customHeight="1">
      <c r="A18" s="81" t="s">
        <v>3429</v>
      </c>
      <c r="B18" s="94">
        <v>3</v>
      </c>
      <c r="C18" s="94">
        <v>0</v>
      </c>
      <c r="D18" s="96">
        <v>0</v>
      </c>
      <c r="E18" s="65">
        <f t="shared" si="0"/>
        <v>3</v>
      </c>
      <c r="F18" s="41"/>
      <c r="G18" s="11"/>
      <c r="H18" s="11"/>
      <c r="I18" s="11"/>
    </row>
    <row r="19" spans="1:9" s="15" customFormat="1" ht="15.6" customHeight="1">
      <c r="A19" s="81" t="s">
        <v>3397</v>
      </c>
      <c r="B19" s="94">
        <v>3</v>
      </c>
      <c r="C19" s="94">
        <v>0</v>
      </c>
      <c r="D19" s="96">
        <v>0</v>
      </c>
      <c r="E19" s="65">
        <f t="shared" ref="E19:E21" si="1">SUM(B19:D19)</f>
        <v>3</v>
      </c>
      <c r="F19" s="41"/>
      <c r="G19" s="11"/>
      <c r="H19" s="11"/>
      <c r="I19" s="11"/>
    </row>
    <row r="20" spans="1:9" s="15" customFormat="1" ht="15.6" customHeight="1">
      <c r="A20" s="81" t="s">
        <v>3398</v>
      </c>
      <c r="B20" s="94">
        <v>2</v>
      </c>
      <c r="C20" s="94">
        <v>0</v>
      </c>
      <c r="D20" s="96">
        <v>0</v>
      </c>
      <c r="E20" s="65">
        <f t="shared" si="1"/>
        <v>2</v>
      </c>
      <c r="F20" s="41"/>
      <c r="G20" s="11"/>
      <c r="H20" s="11"/>
      <c r="I20" s="11"/>
    </row>
    <row r="21" spans="1:9" s="15" customFormat="1" ht="15.6" customHeight="1">
      <c r="A21" s="81" t="s">
        <v>3399</v>
      </c>
      <c r="B21" s="94">
        <v>1</v>
      </c>
      <c r="C21" s="94">
        <v>0</v>
      </c>
      <c r="D21" s="96">
        <v>0</v>
      </c>
      <c r="E21" s="65">
        <f t="shared" si="1"/>
        <v>1</v>
      </c>
      <c r="F21" s="41"/>
      <c r="G21" s="11"/>
      <c r="H21" s="11"/>
      <c r="I21" s="11"/>
    </row>
    <row r="22" spans="1:9" s="15" customFormat="1" ht="15.6" customHeight="1">
      <c r="A22" s="81"/>
      <c r="B22" s="94"/>
      <c r="C22" s="94"/>
      <c r="D22" s="96"/>
      <c r="E22" s="65"/>
      <c r="F22" s="41"/>
      <c r="G22" s="11"/>
      <c r="H22" s="11"/>
      <c r="I22" s="11"/>
    </row>
    <row r="23" spans="1:9" s="15" customFormat="1" ht="15.6" customHeight="1">
      <c r="A23" s="81"/>
      <c r="B23" s="94"/>
      <c r="C23" s="94"/>
      <c r="D23" s="96"/>
      <c r="E23" s="65"/>
      <c r="F23" s="41"/>
      <c r="G23" s="11"/>
      <c r="H23" s="11"/>
      <c r="I23" s="11"/>
    </row>
    <row r="24" spans="1:9" s="15" customFormat="1" ht="15.6" customHeight="1">
      <c r="A24" s="81"/>
      <c r="B24" s="94"/>
      <c r="C24" s="94"/>
      <c r="D24" s="96"/>
      <c r="E24" s="65"/>
      <c r="F24" s="41"/>
      <c r="G24" s="11"/>
      <c r="H24" s="11"/>
      <c r="I24" s="11"/>
    </row>
    <row r="25" spans="1:9" s="15" customFormat="1" ht="15.6" customHeight="1">
      <c r="A25" s="81"/>
      <c r="B25" s="94"/>
      <c r="C25" s="94"/>
      <c r="D25" s="96"/>
      <c r="E25" s="65"/>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45"/>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1"/>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472" activePane="bottomLeft" state="frozen"/>
      <selection activeCell="A9" sqref="A9"/>
      <selection pane="bottomLeft" activeCell="A6" sqref="A6:XFD477"/>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65">
        <f>SUM(B11:B59)</f>
        <v>1427</v>
      </c>
      <c r="C9" s="65">
        <f>SUM(C11:C59)</f>
        <v>5</v>
      </c>
      <c r="D9" s="65">
        <f>SUM(D11:D59)</f>
        <v>1</v>
      </c>
      <c r="E9" s="65">
        <f>SUM(E11:E59)</f>
        <v>1433</v>
      </c>
      <c r="F9" s="10"/>
    </row>
    <row r="10" spans="1:9" s="8" customFormat="1" ht="9" customHeight="1">
      <c r="A10" s="62"/>
      <c r="B10" s="66"/>
      <c r="C10" s="66"/>
      <c r="D10" s="66"/>
      <c r="E10" s="65"/>
    </row>
    <row r="11" spans="1:9" s="88" customFormat="1" ht="12" customHeight="1">
      <c r="A11" s="82" t="s">
        <v>3263</v>
      </c>
      <c r="B11" s="97">
        <v>2</v>
      </c>
      <c r="C11" s="97">
        <v>0</v>
      </c>
      <c r="D11" s="97">
        <v>0</v>
      </c>
      <c r="E11" s="65">
        <f t="shared" ref="E11:E43" si="0">SUM(B11:D11)</f>
        <v>2</v>
      </c>
      <c r="F11" s="40"/>
      <c r="G11" s="15"/>
      <c r="H11" s="15"/>
      <c r="I11" s="15"/>
    </row>
    <row r="12" spans="1:9" s="88" customFormat="1" ht="12" customHeight="1">
      <c r="A12" s="82" t="s">
        <v>3482</v>
      </c>
      <c r="B12" s="97">
        <v>5</v>
      </c>
      <c r="C12" s="97">
        <v>0</v>
      </c>
      <c r="D12" s="97">
        <v>0</v>
      </c>
      <c r="E12" s="65">
        <f t="shared" si="0"/>
        <v>5</v>
      </c>
      <c r="F12" s="41"/>
      <c r="G12" s="11"/>
      <c r="H12" s="11"/>
      <c r="I12" s="11"/>
    </row>
    <row r="13" spans="1:9" s="88" customFormat="1" ht="12" customHeight="1">
      <c r="A13" s="82" t="s">
        <v>3483</v>
      </c>
      <c r="B13" s="97">
        <v>16</v>
      </c>
      <c r="C13" s="97">
        <v>0</v>
      </c>
      <c r="D13" s="97">
        <v>0</v>
      </c>
      <c r="E13" s="65">
        <f t="shared" si="0"/>
        <v>16</v>
      </c>
      <c r="F13" s="41"/>
      <c r="G13" s="11"/>
      <c r="H13" s="11"/>
      <c r="I13" s="11"/>
    </row>
    <row r="14" spans="1:9" s="88" customFormat="1" ht="12" customHeight="1">
      <c r="A14" s="82" t="s">
        <v>3484</v>
      </c>
      <c r="B14" s="97">
        <v>22</v>
      </c>
      <c r="C14" s="97">
        <v>1</v>
      </c>
      <c r="D14" s="97">
        <v>0</v>
      </c>
      <c r="E14" s="65">
        <f t="shared" si="0"/>
        <v>23</v>
      </c>
      <c r="F14" s="41"/>
      <c r="G14" s="11"/>
      <c r="H14" s="11"/>
      <c r="I14" s="11"/>
    </row>
    <row r="15" spans="1:9" s="88" customFormat="1" ht="12" customHeight="1">
      <c r="A15" s="82" t="s">
        <v>3400</v>
      </c>
      <c r="B15" s="97">
        <v>19</v>
      </c>
      <c r="C15" s="97">
        <v>0</v>
      </c>
      <c r="D15" s="97">
        <v>0</v>
      </c>
      <c r="E15" s="65">
        <f t="shared" si="0"/>
        <v>19</v>
      </c>
      <c r="F15" s="41"/>
      <c r="G15" s="11"/>
      <c r="H15" s="11"/>
      <c r="I15" s="11"/>
    </row>
    <row r="16" spans="1:9" s="88" customFormat="1" ht="12" customHeight="1">
      <c r="A16" s="82" t="s">
        <v>3485</v>
      </c>
      <c r="B16" s="97">
        <v>129</v>
      </c>
      <c r="C16" s="97">
        <v>0</v>
      </c>
      <c r="D16" s="97">
        <v>0</v>
      </c>
      <c r="E16" s="65">
        <f t="shared" si="0"/>
        <v>129</v>
      </c>
      <c r="F16" s="41"/>
      <c r="G16" s="11"/>
      <c r="H16" s="11"/>
      <c r="I16" s="11"/>
    </row>
    <row r="17" spans="1:9" s="88" customFormat="1" ht="12" customHeight="1">
      <c r="A17" s="82" t="s">
        <v>3486</v>
      </c>
      <c r="B17" s="97">
        <v>32</v>
      </c>
      <c r="C17" s="97">
        <v>1</v>
      </c>
      <c r="D17" s="97">
        <v>0</v>
      </c>
      <c r="E17" s="65">
        <f t="shared" si="0"/>
        <v>33</v>
      </c>
      <c r="F17" s="40"/>
      <c r="G17" s="11"/>
      <c r="H17" s="11"/>
      <c r="I17" s="11"/>
    </row>
    <row r="18" spans="1:9" s="88" customFormat="1" ht="12" customHeight="1">
      <c r="A18" s="82" t="s">
        <v>3636</v>
      </c>
      <c r="B18" s="97">
        <v>2</v>
      </c>
      <c r="C18" s="97">
        <v>0</v>
      </c>
      <c r="D18" s="97">
        <v>0</v>
      </c>
      <c r="E18" s="65">
        <f t="shared" si="0"/>
        <v>2</v>
      </c>
      <c r="F18" s="41"/>
      <c r="G18" s="11"/>
      <c r="H18" s="11"/>
      <c r="I18" s="11"/>
    </row>
    <row r="19" spans="1:9" s="88" customFormat="1" ht="12" customHeight="1">
      <c r="A19" s="82" t="s">
        <v>3564</v>
      </c>
      <c r="B19" s="97">
        <v>33</v>
      </c>
      <c r="C19" s="97">
        <v>0</v>
      </c>
      <c r="D19" s="97">
        <v>0</v>
      </c>
      <c r="E19" s="65">
        <f t="shared" si="0"/>
        <v>33</v>
      </c>
      <c r="F19" s="41"/>
      <c r="G19" s="15"/>
      <c r="H19" s="15"/>
      <c r="I19" s="15"/>
    </row>
    <row r="20" spans="1:9" s="88" customFormat="1" ht="12" customHeight="1">
      <c r="A20" s="82" t="s">
        <v>3565</v>
      </c>
      <c r="B20" s="97">
        <v>7</v>
      </c>
      <c r="C20" s="97">
        <v>0</v>
      </c>
      <c r="D20" s="97">
        <v>0</v>
      </c>
      <c r="E20" s="65">
        <f t="shared" si="0"/>
        <v>7</v>
      </c>
      <c r="F20" s="41"/>
      <c r="G20" s="15"/>
      <c r="H20" s="15"/>
      <c r="I20" s="15"/>
    </row>
    <row r="21" spans="1:9" s="88" customFormat="1" ht="12" customHeight="1">
      <c r="A21" s="82" t="s">
        <v>3401</v>
      </c>
      <c r="B21" s="97">
        <v>1</v>
      </c>
      <c r="C21" s="97">
        <v>0</v>
      </c>
      <c r="D21" s="97">
        <v>0</v>
      </c>
      <c r="E21" s="65">
        <f t="shared" si="0"/>
        <v>1</v>
      </c>
      <c r="F21" s="41"/>
      <c r="G21" s="15"/>
      <c r="H21" s="15"/>
      <c r="I21" s="15"/>
    </row>
    <row r="22" spans="1:9" s="88" customFormat="1" ht="12" customHeight="1">
      <c r="A22" s="82" t="s">
        <v>3430</v>
      </c>
      <c r="B22" s="97">
        <v>2</v>
      </c>
      <c r="C22" s="97">
        <v>0</v>
      </c>
      <c r="D22" s="97">
        <v>0</v>
      </c>
      <c r="E22" s="65">
        <f t="shared" si="0"/>
        <v>2</v>
      </c>
      <c r="F22" s="41"/>
      <c r="G22" s="15"/>
      <c r="H22" s="15"/>
      <c r="I22" s="15"/>
    </row>
    <row r="23" spans="1:9" s="88" customFormat="1" ht="12" customHeight="1">
      <c r="A23" s="82" t="s">
        <v>3566</v>
      </c>
      <c r="B23" s="97">
        <v>218</v>
      </c>
      <c r="C23" s="97">
        <v>0</v>
      </c>
      <c r="D23" s="97">
        <v>0</v>
      </c>
      <c r="E23" s="65">
        <f t="shared" si="0"/>
        <v>218</v>
      </c>
      <c r="F23" s="41"/>
      <c r="G23" s="11"/>
      <c r="H23" s="11"/>
      <c r="I23" s="11"/>
    </row>
    <row r="24" spans="1:9" s="88" customFormat="1" ht="12" customHeight="1">
      <c r="A24" s="82" t="s">
        <v>3487</v>
      </c>
      <c r="B24" s="97">
        <v>13</v>
      </c>
      <c r="C24" s="97">
        <v>1</v>
      </c>
      <c r="D24" s="97">
        <v>0</v>
      </c>
      <c r="E24" s="65">
        <f t="shared" si="0"/>
        <v>14</v>
      </c>
      <c r="F24" s="41"/>
      <c r="G24" s="11"/>
      <c r="H24" s="11"/>
      <c r="I24" s="11"/>
    </row>
    <row r="25" spans="1:9" s="88" customFormat="1" ht="12" customHeight="1">
      <c r="A25" s="82" t="s">
        <v>3488</v>
      </c>
      <c r="B25" s="97">
        <v>20</v>
      </c>
      <c r="C25" s="97">
        <v>0</v>
      </c>
      <c r="D25" s="97">
        <v>0</v>
      </c>
      <c r="E25" s="65">
        <f t="shared" si="0"/>
        <v>20</v>
      </c>
      <c r="F25" s="41"/>
      <c r="G25" s="11"/>
      <c r="H25" s="11"/>
      <c r="I25" s="11"/>
    </row>
    <row r="26" spans="1:9" s="88" customFormat="1" ht="12" customHeight="1">
      <c r="A26" s="82" t="s">
        <v>3637</v>
      </c>
      <c r="B26" s="97">
        <v>1</v>
      </c>
      <c r="C26" s="97">
        <v>0</v>
      </c>
      <c r="D26" s="97">
        <v>0</v>
      </c>
      <c r="E26" s="65">
        <f t="shared" si="0"/>
        <v>1</v>
      </c>
      <c r="F26" s="41"/>
      <c r="G26" s="11"/>
      <c r="H26" s="11"/>
      <c r="I26" s="11"/>
    </row>
    <row r="27" spans="1:9" s="15" customFormat="1" ht="12" customHeight="1">
      <c r="A27" s="82" t="s">
        <v>3489</v>
      </c>
      <c r="B27" s="97">
        <v>8</v>
      </c>
      <c r="C27" s="97">
        <v>0</v>
      </c>
      <c r="D27" s="97">
        <v>0</v>
      </c>
      <c r="E27" s="65">
        <f t="shared" si="0"/>
        <v>8</v>
      </c>
      <c r="F27" s="41"/>
      <c r="G27" s="11"/>
      <c r="H27" s="11"/>
      <c r="I27" s="11"/>
    </row>
    <row r="28" spans="1:9" s="15" customFormat="1" ht="12" customHeight="1">
      <c r="A28" s="82" t="s">
        <v>3490</v>
      </c>
      <c r="B28" s="97">
        <v>6</v>
      </c>
      <c r="C28" s="97">
        <v>0</v>
      </c>
      <c r="D28" s="97">
        <v>0</v>
      </c>
      <c r="E28" s="65">
        <f t="shared" si="0"/>
        <v>6</v>
      </c>
      <c r="F28" s="41"/>
      <c r="G28" s="11"/>
      <c r="H28" s="11"/>
      <c r="I28" s="11"/>
    </row>
    <row r="29" spans="1:9" s="15" customFormat="1" ht="12" customHeight="1">
      <c r="A29" s="81" t="s">
        <v>3491</v>
      </c>
      <c r="B29" s="97">
        <v>8</v>
      </c>
      <c r="C29" s="97">
        <v>0</v>
      </c>
      <c r="D29" s="97">
        <v>0</v>
      </c>
      <c r="E29" s="65">
        <f t="shared" si="0"/>
        <v>8</v>
      </c>
      <c r="F29" s="41"/>
      <c r="G29" s="11"/>
      <c r="H29" s="11"/>
      <c r="I29" s="11"/>
    </row>
    <row r="30" spans="1:9" s="15" customFormat="1" ht="12" customHeight="1">
      <c r="A30" s="82" t="s">
        <v>3492</v>
      </c>
      <c r="B30" s="97">
        <v>21</v>
      </c>
      <c r="C30" s="97">
        <v>0</v>
      </c>
      <c r="D30" s="97">
        <v>0</v>
      </c>
      <c r="E30" s="65">
        <f t="shared" si="0"/>
        <v>21</v>
      </c>
      <c r="F30" s="41"/>
      <c r="G30" s="11"/>
      <c r="H30" s="11"/>
      <c r="I30" s="11"/>
    </row>
    <row r="31" spans="1:9" s="15" customFormat="1" ht="12" customHeight="1">
      <c r="A31" s="82" t="s">
        <v>3567</v>
      </c>
      <c r="B31" s="97">
        <v>47</v>
      </c>
      <c r="C31" s="97">
        <v>0</v>
      </c>
      <c r="D31" s="97">
        <v>0</v>
      </c>
      <c r="E31" s="65">
        <f t="shared" si="0"/>
        <v>47</v>
      </c>
      <c r="F31" s="41"/>
      <c r="G31" s="11"/>
      <c r="H31" s="11"/>
      <c r="I31" s="11"/>
    </row>
    <row r="32" spans="1:9" s="15" customFormat="1" ht="12" customHeight="1">
      <c r="A32" s="82" t="s">
        <v>3568</v>
      </c>
      <c r="B32" s="97">
        <v>25</v>
      </c>
      <c r="C32" s="97">
        <v>0</v>
      </c>
      <c r="D32" s="97">
        <v>0</v>
      </c>
      <c r="E32" s="65">
        <f t="shared" si="0"/>
        <v>25</v>
      </c>
      <c r="F32" s="41"/>
      <c r="G32" s="11"/>
      <c r="H32" s="11"/>
      <c r="I32" s="11"/>
    </row>
    <row r="33" spans="1:9" s="15" customFormat="1" ht="12" customHeight="1">
      <c r="A33" s="82" t="s">
        <v>3569</v>
      </c>
      <c r="B33" s="97">
        <v>34</v>
      </c>
      <c r="C33" s="97">
        <v>0</v>
      </c>
      <c r="D33" s="97">
        <v>0</v>
      </c>
      <c r="E33" s="65">
        <f t="shared" si="0"/>
        <v>34</v>
      </c>
      <c r="F33" s="41"/>
      <c r="G33" s="11"/>
      <c r="H33" s="11"/>
      <c r="I33" s="11"/>
    </row>
    <row r="34" spans="1:9" s="15" customFormat="1" ht="12" customHeight="1">
      <c r="A34" s="82" t="s">
        <v>3493</v>
      </c>
      <c r="B34" s="97">
        <v>5</v>
      </c>
      <c r="C34" s="97">
        <v>0</v>
      </c>
      <c r="D34" s="97">
        <v>0</v>
      </c>
      <c r="E34" s="65">
        <f t="shared" si="0"/>
        <v>5</v>
      </c>
      <c r="F34" s="41"/>
      <c r="G34" s="11"/>
      <c r="H34" s="11"/>
      <c r="I34" s="11"/>
    </row>
    <row r="35" spans="1:9" s="15" customFormat="1" ht="12" customHeight="1">
      <c r="A35" s="82" t="s">
        <v>3570</v>
      </c>
      <c r="B35" s="97">
        <v>244</v>
      </c>
      <c r="C35" s="97">
        <v>1</v>
      </c>
      <c r="D35" s="97">
        <v>1</v>
      </c>
      <c r="E35" s="65">
        <f t="shared" si="0"/>
        <v>246</v>
      </c>
      <c r="F35" s="40"/>
      <c r="G35" s="11"/>
      <c r="H35" s="11"/>
      <c r="I35" s="11"/>
    </row>
    <row r="36" spans="1:9" s="15" customFormat="1" ht="12" customHeight="1">
      <c r="A36" s="82" t="s">
        <v>3402</v>
      </c>
      <c r="B36" s="97">
        <v>18</v>
      </c>
      <c r="C36" s="97">
        <v>0</v>
      </c>
      <c r="D36" s="97">
        <v>0</v>
      </c>
      <c r="E36" s="65">
        <f t="shared" si="0"/>
        <v>18</v>
      </c>
      <c r="F36" s="41"/>
      <c r="G36" s="11"/>
      <c r="H36" s="11"/>
      <c r="I36" s="11"/>
    </row>
    <row r="37" spans="1:9" s="15" customFormat="1" ht="12" customHeight="1">
      <c r="A37" s="82" t="s">
        <v>3571</v>
      </c>
      <c r="B37" s="97">
        <v>6</v>
      </c>
      <c r="C37" s="97">
        <v>0</v>
      </c>
      <c r="D37" s="97">
        <v>0</v>
      </c>
      <c r="E37" s="65">
        <f t="shared" si="0"/>
        <v>6</v>
      </c>
      <c r="F37" s="41"/>
      <c r="G37" s="11"/>
      <c r="H37" s="11"/>
      <c r="I37" s="11"/>
    </row>
    <row r="38" spans="1:9" s="15" customFormat="1" ht="12" customHeight="1">
      <c r="A38" s="82" t="s">
        <v>3572</v>
      </c>
      <c r="B38" s="97">
        <v>1</v>
      </c>
      <c r="C38" s="97">
        <v>0</v>
      </c>
      <c r="D38" s="97">
        <v>0</v>
      </c>
      <c r="E38" s="65">
        <f t="shared" si="0"/>
        <v>1</v>
      </c>
      <c r="F38" s="41"/>
      <c r="G38" s="11"/>
      <c r="H38" s="11"/>
      <c r="I38" s="11"/>
    </row>
    <row r="39" spans="1:9" s="15" customFormat="1" ht="12" customHeight="1">
      <c r="A39" s="82" t="s">
        <v>3573</v>
      </c>
      <c r="B39" s="97">
        <v>19</v>
      </c>
      <c r="C39" s="97">
        <v>0</v>
      </c>
      <c r="D39" s="97">
        <v>0</v>
      </c>
      <c r="E39" s="65">
        <f t="shared" si="0"/>
        <v>19</v>
      </c>
      <c r="F39" s="41"/>
      <c r="G39" s="11"/>
      <c r="H39" s="11"/>
      <c r="I39" s="11"/>
    </row>
    <row r="40" spans="1:9" s="15" customFormat="1" ht="12" customHeight="1">
      <c r="A40" s="82" t="s">
        <v>3403</v>
      </c>
      <c r="B40" s="97">
        <v>90</v>
      </c>
      <c r="C40" s="97">
        <v>0</v>
      </c>
      <c r="D40" s="97">
        <v>0</v>
      </c>
      <c r="E40" s="65">
        <f t="shared" si="0"/>
        <v>90</v>
      </c>
      <c r="F40" s="41"/>
      <c r="G40" s="11"/>
      <c r="H40" s="11"/>
      <c r="I40" s="11"/>
    </row>
    <row r="41" spans="1:9" s="15" customFormat="1" ht="12" customHeight="1">
      <c r="A41" s="82" t="s">
        <v>3404</v>
      </c>
      <c r="B41" s="97">
        <v>21</v>
      </c>
      <c r="C41" s="97">
        <v>0</v>
      </c>
      <c r="D41" s="97">
        <v>0</v>
      </c>
      <c r="E41" s="65">
        <f t="shared" si="0"/>
        <v>21</v>
      </c>
      <c r="F41" s="41"/>
      <c r="G41" s="11"/>
      <c r="H41" s="11"/>
      <c r="I41" s="11"/>
    </row>
    <row r="42" spans="1:9" s="15" customFormat="1" ht="12" customHeight="1">
      <c r="A42" s="82" t="s">
        <v>3574</v>
      </c>
      <c r="B42" s="97">
        <v>348</v>
      </c>
      <c r="C42" s="97">
        <v>1</v>
      </c>
      <c r="D42" s="97">
        <v>0</v>
      </c>
      <c r="E42" s="65">
        <f t="shared" si="0"/>
        <v>349</v>
      </c>
      <c r="F42" s="41"/>
      <c r="G42" s="11"/>
      <c r="H42" s="11"/>
      <c r="I42" s="11"/>
    </row>
    <row r="43" spans="1:9" s="15" customFormat="1" ht="12" customHeight="1">
      <c r="A43" s="82" t="s">
        <v>3575</v>
      </c>
      <c r="B43" s="97">
        <v>4</v>
      </c>
      <c r="C43" s="97">
        <v>0</v>
      </c>
      <c r="D43" s="97">
        <v>0</v>
      </c>
      <c r="E43" s="65">
        <f t="shared" si="0"/>
        <v>4</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454" activePane="bottomLeft" state="frozen"/>
      <selection activeCell="A9" sqref="A9"/>
      <selection pane="bottomLeft" activeCell="A7" sqref="A6:XFD459"/>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65">
        <f t="shared" ref="B9:D9" si="0">SUM(B11:B27)</f>
        <v>96</v>
      </c>
      <c r="C9" s="65">
        <f t="shared" si="0"/>
        <v>2</v>
      </c>
      <c r="D9" s="65">
        <f t="shared" si="0"/>
        <v>0</v>
      </c>
      <c r="E9" s="65">
        <f>SUM(E11:E27)</f>
        <v>98</v>
      </c>
      <c r="F9" s="10"/>
    </row>
    <row r="10" spans="1:9" s="8" customFormat="1" ht="9" customHeight="1">
      <c r="A10" s="62"/>
      <c r="B10" s="66"/>
      <c r="C10" s="66"/>
      <c r="D10" s="66"/>
      <c r="E10" s="65"/>
    </row>
    <row r="11" spans="1:9" s="88" customFormat="1" ht="12" customHeight="1">
      <c r="A11" s="82" t="s">
        <v>3564</v>
      </c>
      <c r="B11" s="97">
        <v>41</v>
      </c>
      <c r="C11" s="97">
        <v>2</v>
      </c>
      <c r="D11" s="97">
        <v>0</v>
      </c>
      <c r="E11" s="65">
        <f t="shared" ref="E11:E21" si="1">SUM(B11:D11)</f>
        <v>43</v>
      </c>
      <c r="F11" s="40"/>
      <c r="G11" s="15"/>
      <c r="H11" s="15"/>
      <c r="I11" s="15"/>
    </row>
    <row r="12" spans="1:9" s="88" customFormat="1" ht="12" customHeight="1">
      <c r="A12" s="93" t="s">
        <v>3565</v>
      </c>
      <c r="B12" s="97">
        <v>5</v>
      </c>
      <c r="C12" s="97">
        <v>0</v>
      </c>
      <c r="D12" s="97">
        <v>0</v>
      </c>
      <c r="E12" s="65">
        <f t="shared" si="1"/>
        <v>5</v>
      </c>
      <c r="F12" s="41"/>
      <c r="G12" s="15"/>
      <c r="H12" s="15"/>
      <c r="I12" s="15"/>
    </row>
    <row r="13" spans="1:9" s="88" customFormat="1" ht="12" customHeight="1">
      <c r="A13" s="93" t="s">
        <v>3401</v>
      </c>
      <c r="B13" s="97">
        <v>6</v>
      </c>
      <c r="C13" s="97">
        <v>0</v>
      </c>
      <c r="D13" s="97">
        <v>0</v>
      </c>
      <c r="E13" s="65">
        <f t="shared" si="1"/>
        <v>6</v>
      </c>
      <c r="F13" s="41"/>
      <c r="G13" s="15"/>
      <c r="H13" s="15"/>
      <c r="I13" s="15"/>
    </row>
    <row r="14" spans="1:9" s="88" customFormat="1" ht="12" customHeight="1">
      <c r="A14" s="82" t="s">
        <v>3430</v>
      </c>
      <c r="B14" s="97">
        <v>3</v>
      </c>
      <c r="C14" s="97">
        <v>0</v>
      </c>
      <c r="D14" s="97">
        <v>0</v>
      </c>
      <c r="E14" s="65">
        <f t="shared" si="1"/>
        <v>3</v>
      </c>
      <c r="F14" s="41"/>
      <c r="G14" s="15"/>
      <c r="H14" s="15"/>
      <c r="I14" s="15"/>
    </row>
    <row r="15" spans="1:9" s="88" customFormat="1" ht="12" customHeight="1">
      <c r="A15" s="93" t="s">
        <v>3566</v>
      </c>
      <c r="B15" s="97">
        <v>1</v>
      </c>
      <c r="C15" s="97">
        <v>0</v>
      </c>
      <c r="D15" s="97">
        <v>0</v>
      </c>
      <c r="E15" s="65">
        <f t="shared" si="1"/>
        <v>1</v>
      </c>
      <c r="F15" s="41"/>
      <c r="G15" s="15"/>
      <c r="H15" s="15"/>
      <c r="I15" s="15"/>
    </row>
    <row r="16" spans="1:9" s="88" customFormat="1" ht="12" customHeight="1">
      <c r="A16" s="93" t="s">
        <v>3569</v>
      </c>
      <c r="B16" s="97">
        <v>1</v>
      </c>
      <c r="C16" s="97">
        <v>0</v>
      </c>
      <c r="D16" s="97">
        <v>0</v>
      </c>
      <c r="E16" s="65">
        <f t="shared" si="1"/>
        <v>1</v>
      </c>
      <c r="F16" s="41"/>
      <c r="G16" s="15"/>
      <c r="H16" s="15"/>
      <c r="I16" s="15"/>
    </row>
    <row r="17" spans="1:9" s="15" customFormat="1" ht="12" customHeight="1">
      <c r="A17" s="93" t="s">
        <v>3570</v>
      </c>
      <c r="B17" s="97">
        <v>29</v>
      </c>
      <c r="C17" s="97">
        <v>0</v>
      </c>
      <c r="D17" s="97">
        <v>0</v>
      </c>
      <c r="E17" s="65">
        <f t="shared" si="1"/>
        <v>29</v>
      </c>
      <c r="F17" s="41"/>
      <c r="G17" s="11"/>
      <c r="H17" s="11"/>
      <c r="I17" s="11"/>
    </row>
    <row r="18" spans="1:9" s="15" customFormat="1" ht="12" customHeight="1">
      <c r="A18" s="93" t="s">
        <v>3402</v>
      </c>
      <c r="B18" s="97">
        <v>5</v>
      </c>
      <c r="C18" s="97">
        <v>0</v>
      </c>
      <c r="D18" s="97">
        <v>0</v>
      </c>
      <c r="E18" s="65">
        <f t="shared" si="1"/>
        <v>5</v>
      </c>
      <c r="F18" s="40"/>
      <c r="G18" s="11"/>
      <c r="H18" s="11"/>
      <c r="I18" s="11"/>
    </row>
    <row r="19" spans="1:9" s="15" customFormat="1" ht="12" customHeight="1">
      <c r="A19" s="82" t="s">
        <v>3403</v>
      </c>
      <c r="B19" s="97">
        <v>1</v>
      </c>
      <c r="C19" s="97">
        <v>0</v>
      </c>
      <c r="D19" s="97">
        <v>0</v>
      </c>
      <c r="E19" s="65">
        <f t="shared" si="1"/>
        <v>1</v>
      </c>
      <c r="F19" s="41"/>
      <c r="G19" s="11"/>
      <c r="H19" s="11"/>
      <c r="I19" s="11"/>
    </row>
    <row r="20" spans="1:9" s="15" customFormat="1" ht="12" customHeight="1">
      <c r="A20" s="82" t="s">
        <v>3404</v>
      </c>
      <c r="B20" s="97">
        <v>2</v>
      </c>
      <c r="C20" s="97">
        <v>0</v>
      </c>
      <c r="D20" s="97">
        <v>0</v>
      </c>
      <c r="E20" s="65">
        <f t="shared" si="1"/>
        <v>2</v>
      </c>
      <c r="F20" s="41"/>
      <c r="G20" s="11"/>
      <c r="H20" s="11"/>
      <c r="I20" s="11"/>
    </row>
    <row r="21" spans="1:9" s="15" customFormat="1" ht="12" customHeight="1">
      <c r="A21" s="93" t="s">
        <v>3574</v>
      </c>
      <c r="B21" s="246">
        <v>2</v>
      </c>
      <c r="C21" s="246">
        <v>0</v>
      </c>
      <c r="D21" s="246">
        <v>0</v>
      </c>
      <c r="E21" s="65">
        <f t="shared" si="1"/>
        <v>2</v>
      </c>
      <c r="F21" s="40"/>
      <c r="G21" s="11"/>
      <c r="H21" s="11"/>
      <c r="I21" s="11"/>
    </row>
    <row r="22" spans="1:9" s="15" customFormat="1" ht="12" customHeight="1">
      <c r="A22" s="93"/>
      <c r="B22" s="246"/>
      <c r="C22" s="246"/>
      <c r="D22" s="246"/>
      <c r="E22" s="65"/>
      <c r="F22" s="40"/>
      <c r="G22" s="11"/>
      <c r="H22" s="11"/>
      <c r="I22" s="11"/>
    </row>
    <row r="23" spans="1:9" s="15" customFormat="1" ht="12" customHeight="1">
      <c r="A23" s="93"/>
      <c r="B23" s="246"/>
      <c r="C23" s="246"/>
      <c r="D23" s="246"/>
      <c r="E23" s="65"/>
      <c r="F23" s="40"/>
      <c r="G23" s="11"/>
      <c r="H23" s="11"/>
      <c r="I23" s="11"/>
    </row>
    <row r="24" spans="1:9" s="15" customFormat="1" ht="12" customHeight="1">
      <c r="A24" s="93"/>
      <c r="B24" s="246"/>
      <c r="C24" s="246"/>
      <c r="D24" s="246"/>
      <c r="E24" s="65"/>
      <c r="F24" s="40"/>
      <c r="G24" s="11"/>
      <c r="H24" s="11"/>
      <c r="I24" s="11"/>
    </row>
    <row r="25" spans="1:9" s="15" customFormat="1" ht="12" customHeight="1">
      <c r="A25" s="93"/>
      <c r="B25" s="246"/>
      <c r="C25" s="246"/>
      <c r="D25" s="246"/>
      <c r="E25" s="65"/>
      <c r="F25" s="40"/>
      <c r="G25" s="11"/>
      <c r="H25" s="11"/>
      <c r="I25" s="11"/>
    </row>
    <row r="26" spans="1:9" s="15" customFormat="1" ht="12" customHeight="1">
      <c r="A26" s="93"/>
      <c r="B26" s="246"/>
      <c r="C26" s="246"/>
      <c r="D26" s="246"/>
      <c r="E26" s="65"/>
      <c r="F26" s="40"/>
      <c r="G26" s="11"/>
      <c r="H26" s="11"/>
      <c r="I26" s="11"/>
    </row>
    <row r="27" spans="1:9" s="15" customFormat="1" ht="12" customHeight="1">
      <c r="A27" s="93"/>
      <c r="B27" s="246"/>
      <c r="C27" s="246"/>
      <c r="D27" s="246"/>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1"/>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485" activePane="bottomLeft" state="frozen"/>
      <selection pane="bottomLeft" activeCell="A489" sqref="A489"/>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83">
        <f>SUM(B11:B56)</f>
        <v>1427</v>
      </c>
      <c r="C9" s="83">
        <f>SUM(C11:C56)</f>
        <v>5</v>
      </c>
      <c r="D9" s="83">
        <f>SUM(D11:D56)</f>
        <v>1</v>
      </c>
      <c r="E9" s="83">
        <f>SUM(E11:E56)</f>
        <v>1433</v>
      </c>
    </row>
    <row r="10" spans="1:9" s="8" customFormat="1" ht="9" customHeight="1">
      <c r="A10" s="62"/>
      <c r="B10" s="84"/>
      <c r="C10" s="84"/>
      <c r="D10" s="84"/>
      <c r="E10" s="65"/>
    </row>
    <row r="11" spans="1:9" s="88" customFormat="1" ht="12" customHeight="1">
      <c r="A11" s="81" t="s">
        <v>3263</v>
      </c>
      <c r="B11" s="96">
        <v>13</v>
      </c>
      <c r="C11" s="96">
        <v>0</v>
      </c>
      <c r="D11" s="96">
        <v>0</v>
      </c>
      <c r="E11" s="83">
        <f t="shared" ref="E11:E48" si="0">SUM(B11:D11)</f>
        <v>13</v>
      </c>
      <c r="F11" s="11"/>
      <c r="G11" s="11"/>
      <c r="H11" s="11"/>
      <c r="I11" s="11"/>
    </row>
    <row r="12" spans="1:9" s="88" customFormat="1" ht="12" customHeight="1">
      <c r="A12" s="81" t="s">
        <v>3502</v>
      </c>
      <c r="B12" s="96">
        <v>3</v>
      </c>
      <c r="C12" s="96">
        <v>0</v>
      </c>
      <c r="D12" s="96">
        <v>0</v>
      </c>
      <c r="E12" s="83">
        <f t="shared" si="0"/>
        <v>3</v>
      </c>
      <c r="F12" s="11"/>
      <c r="G12" s="11"/>
      <c r="H12" s="11"/>
      <c r="I12" s="11"/>
    </row>
    <row r="13" spans="1:9" s="88" customFormat="1" ht="12" customHeight="1">
      <c r="A13" s="81" t="s">
        <v>3265</v>
      </c>
      <c r="B13" s="96">
        <v>7</v>
      </c>
      <c r="C13" s="96">
        <v>0</v>
      </c>
      <c r="D13" s="96">
        <v>0</v>
      </c>
      <c r="E13" s="83">
        <f t="shared" si="0"/>
        <v>7</v>
      </c>
      <c r="F13" s="11"/>
      <c r="G13" s="11"/>
      <c r="H13" s="11"/>
      <c r="I13" s="11"/>
    </row>
    <row r="14" spans="1:9" s="88" customFormat="1" ht="12" customHeight="1">
      <c r="A14" s="81" t="s">
        <v>3576</v>
      </c>
      <c r="B14" s="96">
        <v>4</v>
      </c>
      <c r="C14" s="96">
        <v>0</v>
      </c>
      <c r="D14" s="96">
        <v>0</v>
      </c>
      <c r="E14" s="83">
        <f t="shared" si="0"/>
        <v>4</v>
      </c>
      <c r="F14" s="11"/>
      <c r="G14" s="11"/>
      <c r="H14" s="11"/>
      <c r="I14" s="11"/>
    </row>
    <row r="15" spans="1:9" s="88" customFormat="1" ht="12" customHeight="1">
      <c r="A15" s="81" t="s">
        <v>3577</v>
      </c>
      <c r="B15" s="96">
        <v>5</v>
      </c>
      <c r="C15" s="96">
        <v>0</v>
      </c>
      <c r="D15" s="96">
        <v>0</v>
      </c>
      <c r="E15" s="83">
        <f t="shared" si="0"/>
        <v>5</v>
      </c>
      <c r="F15" s="11"/>
      <c r="G15" s="11"/>
      <c r="H15" s="11"/>
      <c r="I15" s="11"/>
    </row>
    <row r="16" spans="1:9" s="88" customFormat="1" ht="12" customHeight="1">
      <c r="A16" s="81" t="s">
        <v>3578</v>
      </c>
      <c r="B16" s="96">
        <v>327</v>
      </c>
      <c r="C16" s="96">
        <v>0</v>
      </c>
      <c r="D16" s="96">
        <v>0</v>
      </c>
      <c r="E16" s="83">
        <f t="shared" si="0"/>
        <v>327</v>
      </c>
      <c r="F16" s="11"/>
      <c r="G16" s="11"/>
      <c r="H16" s="11"/>
      <c r="I16" s="11"/>
    </row>
    <row r="17" spans="1:9" s="88" customFormat="1" ht="12" customHeight="1">
      <c r="A17" s="81" t="s">
        <v>3638</v>
      </c>
      <c r="B17" s="96">
        <v>1</v>
      </c>
      <c r="C17" s="96">
        <v>0</v>
      </c>
      <c r="D17" s="96">
        <v>0</v>
      </c>
      <c r="E17" s="83">
        <f t="shared" si="0"/>
        <v>1</v>
      </c>
      <c r="F17" s="11"/>
      <c r="G17" s="11"/>
      <c r="H17" s="11"/>
      <c r="I17" s="11"/>
    </row>
    <row r="18" spans="1:9" s="88" customFormat="1" ht="12" customHeight="1">
      <c r="A18" s="81" t="s">
        <v>3458</v>
      </c>
      <c r="B18" s="96">
        <v>2</v>
      </c>
      <c r="C18" s="96">
        <v>0</v>
      </c>
      <c r="D18" s="96">
        <v>0</v>
      </c>
      <c r="E18" s="83">
        <f t="shared" si="0"/>
        <v>2</v>
      </c>
      <c r="F18" s="11"/>
      <c r="G18" s="11"/>
      <c r="H18" s="11"/>
      <c r="I18" s="11"/>
    </row>
    <row r="19" spans="1:9" s="88" customFormat="1" ht="12" customHeight="1">
      <c r="A19" s="81" t="s">
        <v>3266</v>
      </c>
      <c r="B19" s="94">
        <v>15</v>
      </c>
      <c r="C19" s="94">
        <v>0</v>
      </c>
      <c r="D19" s="96">
        <v>0</v>
      </c>
      <c r="E19" s="83">
        <f t="shared" si="0"/>
        <v>15</v>
      </c>
      <c r="F19" s="11"/>
      <c r="G19" s="11"/>
      <c r="H19" s="11"/>
      <c r="I19" s="11"/>
    </row>
    <row r="20" spans="1:9" s="88" customFormat="1" ht="12" customHeight="1">
      <c r="A20" s="81" t="s">
        <v>3579</v>
      </c>
      <c r="B20" s="94">
        <v>22</v>
      </c>
      <c r="C20" s="94">
        <v>1</v>
      </c>
      <c r="D20" s="96">
        <v>0</v>
      </c>
      <c r="E20" s="83">
        <f t="shared" si="0"/>
        <v>23</v>
      </c>
      <c r="F20" s="11"/>
      <c r="G20" s="11"/>
      <c r="H20" s="11"/>
      <c r="I20" s="11"/>
    </row>
    <row r="21" spans="1:9" s="88" customFormat="1" ht="12" customHeight="1">
      <c r="A21" s="81" t="s">
        <v>3580</v>
      </c>
      <c r="B21" s="94">
        <v>5</v>
      </c>
      <c r="C21" s="94">
        <v>0</v>
      </c>
      <c r="D21" s="96">
        <v>0</v>
      </c>
      <c r="E21" s="83">
        <f t="shared" si="0"/>
        <v>5</v>
      </c>
      <c r="F21" s="11"/>
      <c r="G21" s="11"/>
      <c r="H21" s="11"/>
      <c r="I21" s="11"/>
    </row>
    <row r="22" spans="1:9" s="88" customFormat="1" ht="12" customHeight="1">
      <c r="A22" s="81" t="s">
        <v>3581</v>
      </c>
      <c r="B22" s="94">
        <v>12</v>
      </c>
      <c r="C22" s="94">
        <v>1</v>
      </c>
      <c r="D22" s="96">
        <v>0</v>
      </c>
      <c r="E22" s="83">
        <f t="shared" si="0"/>
        <v>13</v>
      </c>
      <c r="F22" s="11"/>
      <c r="G22" s="11"/>
      <c r="H22" s="11"/>
      <c r="I22" s="11"/>
    </row>
    <row r="23" spans="1:9" s="88" customFormat="1" ht="12" customHeight="1">
      <c r="A23" s="81" t="s">
        <v>3267</v>
      </c>
      <c r="B23" s="94">
        <v>10</v>
      </c>
      <c r="C23" s="94">
        <v>0</v>
      </c>
      <c r="D23" s="96">
        <v>0</v>
      </c>
      <c r="E23" s="83">
        <f t="shared" si="0"/>
        <v>10</v>
      </c>
      <c r="F23" s="11"/>
      <c r="G23" s="11"/>
      <c r="H23" s="11"/>
      <c r="I23" s="11"/>
    </row>
    <row r="24" spans="1:9" s="88" customFormat="1" ht="12" customHeight="1">
      <c r="A24" s="81" t="s">
        <v>3582</v>
      </c>
      <c r="B24" s="96">
        <v>14</v>
      </c>
      <c r="C24" s="96">
        <v>0</v>
      </c>
      <c r="D24" s="96">
        <v>0</v>
      </c>
      <c r="E24" s="83">
        <f t="shared" si="0"/>
        <v>14</v>
      </c>
      <c r="F24" s="11"/>
      <c r="G24" s="11"/>
      <c r="H24" s="11"/>
      <c r="I24" s="11"/>
    </row>
    <row r="25" spans="1:9" s="15" customFormat="1" ht="19.95" customHeight="1">
      <c r="A25" s="81" t="s">
        <v>3583</v>
      </c>
      <c r="B25" s="96">
        <v>25</v>
      </c>
      <c r="C25" s="96">
        <v>0</v>
      </c>
      <c r="D25" s="96">
        <v>0</v>
      </c>
      <c r="E25" s="83">
        <f t="shared" si="0"/>
        <v>25</v>
      </c>
      <c r="F25" s="11"/>
      <c r="G25" s="11"/>
      <c r="H25" s="11"/>
      <c r="I25" s="11"/>
    </row>
    <row r="26" spans="1:9" s="15" customFormat="1" ht="19.95" customHeight="1">
      <c r="A26" s="81" t="s">
        <v>3584</v>
      </c>
      <c r="B26" s="96">
        <v>55</v>
      </c>
      <c r="C26" s="96">
        <v>0</v>
      </c>
      <c r="D26" s="96">
        <v>0</v>
      </c>
      <c r="E26" s="83">
        <f t="shared" si="0"/>
        <v>55</v>
      </c>
      <c r="F26" s="11"/>
      <c r="G26" s="11"/>
      <c r="H26" s="11"/>
      <c r="I26" s="11"/>
    </row>
    <row r="27" spans="1:9" s="15" customFormat="1" ht="30" customHeight="1">
      <c r="A27" s="81" t="s">
        <v>3585</v>
      </c>
      <c r="B27" s="96">
        <v>80</v>
      </c>
      <c r="C27" s="96">
        <v>0</v>
      </c>
      <c r="D27" s="96">
        <v>0</v>
      </c>
      <c r="E27" s="83">
        <f t="shared" si="0"/>
        <v>80</v>
      </c>
      <c r="F27" s="11"/>
      <c r="G27" s="11"/>
      <c r="H27" s="11"/>
      <c r="I27" s="11"/>
    </row>
    <row r="28" spans="1:9" s="15" customFormat="1" ht="22.2" customHeight="1">
      <c r="A28" s="81" t="s">
        <v>3268</v>
      </c>
      <c r="B28" s="96">
        <v>14</v>
      </c>
      <c r="C28" s="96">
        <v>1</v>
      </c>
      <c r="D28" s="96">
        <v>0</v>
      </c>
      <c r="E28" s="83">
        <f t="shared" si="0"/>
        <v>15</v>
      </c>
      <c r="F28" s="11"/>
      <c r="G28" s="11"/>
      <c r="H28" s="11"/>
      <c r="I28" s="11"/>
    </row>
    <row r="29" spans="1:9" s="15" customFormat="1" ht="12" customHeight="1">
      <c r="A29" s="81" t="s">
        <v>3586</v>
      </c>
      <c r="B29" s="96">
        <v>48</v>
      </c>
      <c r="C29" s="96">
        <v>1</v>
      </c>
      <c r="D29" s="96">
        <v>0</v>
      </c>
      <c r="E29" s="83">
        <f t="shared" si="0"/>
        <v>49</v>
      </c>
      <c r="F29" s="11"/>
      <c r="G29" s="11"/>
      <c r="H29" s="11"/>
      <c r="I29" s="11"/>
    </row>
    <row r="30" spans="1:9" s="15" customFormat="1" ht="12" customHeight="1">
      <c r="A30" s="81" t="s">
        <v>3587</v>
      </c>
      <c r="B30" s="96">
        <v>132</v>
      </c>
      <c r="C30" s="96">
        <v>0</v>
      </c>
      <c r="D30" s="96">
        <v>0</v>
      </c>
      <c r="E30" s="83">
        <f t="shared" si="0"/>
        <v>132</v>
      </c>
      <c r="F30" s="11"/>
      <c r="G30" s="11"/>
      <c r="H30" s="11"/>
      <c r="I30" s="11"/>
    </row>
    <row r="31" spans="1:9" s="15" customFormat="1" ht="12" customHeight="1">
      <c r="A31" s="81" t="s">
        <v>3269</v>
      </c>
      <c r="B31" s="96">
        <v>8</v>
      </c>
      <c r="C31" s="96">
        <v>1</v>
      </c>
      <c r="D31" s="96">
        <v>0</v>
      </c>
      <c r="E31" s="83">
        <f t="shared" si="0"/>
        <v>9</v>
      </c>
      <c r="F31" s="11"/>
      <c r="G31" s="11"/>
      <c r="H31" s="11"/>
      <c r="I31" s="11"/>
    </row>
    <row r="32" spans="1:9" s="15" customFormat="1" ht="12" customHeight="1">
      <c r="A32" s="81" t="s">
        <v>3621</v>
      </c>
      <c r="B32" s="96">
        <v>1</v>
      </c>
      <c r="C32" s="96">
        <v>0</v>
      </c>
      <c r="D32" s="96">
        <v>0</v>
      </c>
      <c r="E32" s="83">
        <f t="shared" si="0"/>
        <v>1</v>
      </c>
      <c r="F32" s="11"/>
      <c r="G32" s="11"/>
      <c r="H32" s="11"/>
      <c r="I32" s="11"/>
    </row>
    <row r="33" spans="1:9" s="15" customFormat="1" ht="12" customHeight="1">
      <c r="A33" s="81" t="s">
        <v>3270</v>
      </c>
      <c r="B33" s="96">
        <v>23</v>
      </c>
      <c r="C33" s="96">
        <v>0</v>
      </c>
      <c r="D33" s="96">
        <v>0</v>
      </c>
      <c r="E33" s="83">
        <f t="shared" si="0"/>
        <v>23</v>
      </c>
      <c r="F33" s="11"/>
      <c r="G33" s="11"/>
      <c r="H33" s="11"/>
      <c r="I33" s="11"/>
    </row>
    <row r="34" spans="1:9" s="15" customFormat="1" ht="12" customHeight="1">
      <c r="A34" s="81" t="s">
        <v>3271</v>
      </c>
      <c r="B34" s="96">
        <v>11</v>
      </c>
      <c r="C34" s="96">
        <v>0</v>
      </c>
      <c r="D34" s="96">
        <v>0</v>
      </c>
      <c r="E34" s="83">
        <f t="shared" si="0"/>
        <v>11</v>
      </c>
      <c r="F34" s="11"/>
      <c r="G34" s="11"/>
      <c r="H34" s="11"/>
      <c r="I34" s="11"/>
    </row>
    <row r="35" spans="1:9" s="15" customFormat="1" ht="12" customHeight="1">
      <c r="A35" s="81" t="s">
        <v>3272</v>
      </c>
      <c r="B35" s="96">
        <v>181</v>
      </c>
      <c r="C35" s="96">
        <v>0</v>
      </c>
      <c r="D35" s="96">
        <v>0</v>
      </c>
      <c r="E35" s="83">
        <f t="shared" si="0"/>
        <v>181</v>
      </c>
      <c r="F35" s="11"/>
      <c r="G35" s="11"/>
      <c r="H35" s="11"/>
      <c r="I35" s="11"/>
    </row>
    <row r="36" spans="1:9" s="15" customFormat="1" ht="12" customHeight="1">
      <c r="A36" s="81" t="s">
        <v>3273</v>
      </c>
      <c r="B36" s="96">
        <v>33</v>
      </c>
      <c r="C36" s="96">
        <v>0</v>
      </c>
      <c r="D36" s="96">
        <v>0</v>
      </c>
      <c r="E36" s="83">
        <f t="shared" si="0"/>
        <v>33</v>
      </c>
      <c r="F36" s="11"/>
      <c r="G36" s="11"/>
      <c r="H36" s="11"/>
      <c r="I36" s="11"/>
    </row>
    <row r="37" spans="1:9" s="15" customFormat="1" ht="12" customHeight="1">
      <c r="A37" s="81" t="s">
        <v>3274</v>
      </c>
      <c r="B37" s="96">
        <v>137</v>
      </c>
      <c r="C37" s="96">
        <v>0</v>
      </c>
      <c r="D37" s="96">
        <v>0</v>
      </c>
      <c r="E37" s="83">
        <f t="shared" si="0"/>
        <v>137</v>
      </c>
      <c r="F37" s="11"/>
      <c r="G37" s="11"/>
      <c r="H37" s="11"/>
      <c r="I37" s="11"/>
    </row>
    <row r="38" spans="1:9" s="15" customFormat="1" ht="12" customHeight="1">
      <c r="A38" s="81" t="s">
        <v>3275</v>
      </c>
      <c r="B38" s="96">
        <v>68</v>
      </c>
      <c r="C38" s="96">
        <v>0</v>
      </c>
      <c r="D38" s="96">
        <v>0</v>
      </c>
      <c r="E38" s="83">
        <f t="shared" si="0"/>
        <v>68</v>
      </c>
      <c r="F38" s="11"/>
      <c r="G38" s="11"/>
      <c r="H38" s="11"/>
      <c r="I38" s="11"/>
    </row>
    <row r="39" spans="1:9" s="15" customFormat="1" ht="12" customHeight="1">
      <c r="A39" s="81" t="s">
        <v>3276</v>
      </c>
      <c r="B39" s="96">
        <v>36</v>
      </c>
      <c r="C39" s="96">
        <v>0</v>
      </c>
      <c r="D39" s="96">
        <v>0</v>
      </c>
      <c r="E39" s="83">
        <f t="shared" si="0"/>
        <v>36</v>
      </c>
      <c r="F39" s="11"/>
      <c r="G39" s="11"/>
      <c r="H39" s="11"/>
      <c r="I39" s="11"/>
    </row>
    <row r="40" spans="1:9" s="15" customFormat="1" ht="12" customHeight="1">
      <c r="A40" s="81" t="s">
        <v>3277</v>
      </c>
      <c r="B40" s="96">
        <v>30</v>
      </c>
      <c r="C40" s="96">
        <v>0</v>
      </c>
      <c r="D40" s="96">
        <v>0</v>
      </c>
      <c r="E40" s="83">
        <f t="shared" si="0"/>
        <v>30</v>
      </c>
      <c r="F40" s="11"/>
      <c r="G40" s="11"/>
      <c r="H40" s="11"/>
      <c r="I40" s="11"/>
    </row>
    <row r="41" spans="1:9" s="15" customFormat="1" ht="12" customHeight="1">
      <c r="A41" s="81" t="s">
        <v>3588</v>
      </c>
      <c r="B41" s="96">
        <v>52</v>
      </c>
      <c r="C41" s="96">
        <v>0</v>
      </c>
      <c r="D41" s="96">
        <v>0</v>
      </c>
      <c r="E41" s="83">
        <f t="shared" si="0"/>
        <v>52</v>
      </c>
      <c r="F41" s="11"/>
      <c r="G41" s="11"/>
      <c r="H41" s="11"/>
      <c r="I41" s="11"/>
    </row>
    <row r="42" spans="1:9" s="15" customFormat="1" ht="12" customHeight="1">
      <c r="A42" s="81" t="s">
        <v>3278</v>
      </c>
      <c r="B42" s="96">
        <v>27</v>
      </c>
      <c r="C42" s="96">
        <v>0</v>
      </c>
      <c r="D42" s="96">
        <v>0</v>
      </c>
      <c r="E42" s="83">
        <f t="shared" si="0"/>
        <v>27</v>
      </c>
      <c r="F42" s="11"/>
      <c r="G42" s="11"/>
      <c r="H42" s="11"/>
      <c r="I42" s="11"/>
    </row>
    <row r="43" spans="1:9" s="15" customFormat="1" ht="12" customHeight="1">
      <c r="A43" s="81" t="s">
        <v>3460</v>
      </c>
      <c r="B43" s="96">
        <v>2</v>
      </c>
      <c r="C43" s="96">
        <v>0</v>
      </c>
      <c r="D43" s="96">
        <v>0</v>
      </c>
      <c r="E43" s="83">
        <f t="shared" si="0"/>
        <v>2</v>
      </c>
      <c r="F43" s="11"/>
      <c r="G43" s="11"/>
      <c r="H43" s="11"/>
      <c r="I43" s="11"/>
    </row>
    <row r="44" spans="1:9" s="15" customFormat="1" ht="12" customHeight="1">
      <c r="A44" s="81" t="s">
        <v>3589</v>
      </c>
      <c r="B44" s="96">
        <v>1</v>
      </c>
      <c r="C44" s="96">
        <v>0</v>
      </c>
      <c r="D44" s="96">
        <v>0</v>
      </c>
      <c r="E44" s="83">
        <f t="shared" si="0"/>
        <v>1</v>
      </c>
      <c r="F44" s="11"/>
      <c r="G44" s="11"/>
      <c r="H44" s="11"/>
      <c r="I44" s="11"/>
    </row>
    <row r="45" spans="1:9" s="15" customFormat="1" ht="22.2" customHeight="1">
      <c r="A45" s="81" t="s">
        <v>3590</v>
      </c>
      <c r="B45" s="96">
        <v>11</v>
      </c>
      <c r="C45" s="96">
        <v>0</v>
      </c>
      <c r="D45" s="96">
        <v>0</v>
      </c>
      <c r="E45" s="83">
        <f t="shared" si="0"/>
        <v>11</v>
      </c>
      <c r="F45" s="11"/>
      <c r="G45" s="11"/>
      <c r="H45" s="11"/>
      <c r="I45" s="11"/>
    </row>
    <row r="46" spans="1:9" s="15" customFormat="1" ht="22.2" customHeight="1">
      <c r="A46" s="81" t="s">
        <v>3591</v>
      </c>
      <c r="B46" s="96">
        <v>2</v>
      </c>
      <c r="C46" s="96">
        <v>0</v>
      </c>
      <c r="D46" s="96">
        <v>0</v>
      </c>
      <c r="E46" s="83">
        <f t="shared" si="0"/>
        <v>2</v>
      </c>
      <c r="F46" s="11"/>
      <c r="G46" s="11"/>
      <c r="H46" s="11"/>
      <c r="I46" s="11"/>
    </row>
    <row r="47" spans="1:9" s="15" customFormat="1" ht="12" customHeight="1">
      <c r="A47" s="81" t="s">
        <v>3508</v>
      </c>
      <c r="B47" s="96">
        <v>5</v>
      </c>
      <c r="C47" s="96">
        <v>0</v>
      </c>
      <c r="D47" s="96">
        <v>0</v>
      </c>
      <c r="E47" s="83">
        <f t="shared" si="0"/>
        <v>5</v>
      </c>
      <c r="F47" s="11"/>
      <c r="G47" s="11"/>
      <c r="H47" s="11"/>
      <c r="I47" s="11"/>
    </row>
    <row r="48" spans="1:9" s="15" customFormat="1" ht="12" customHeight="1">
      <c r="A48" s="81" t="s">
        <v>3279</v>
      </c>
      <c r="B48" s="96">
        <v>5</v>
      </c>
      <c r="C48" s="96">
        <v>0</v>
      </c>
      <c r="D48" s="96">
        <v>1</v>
      </c>
      <c r="E48" s="83">
        <f t="shared" si="0"/>
        <v>6</v>
      </c>
      <c r="F48" s="11"/>
      <c r="G48" s="11"/>
      <c r="H48" s="11"/>
      <c r="I48" s="11"/>
    </row>
    <row r="49" spans="1:9" s="15" customFormat="1" ht="12" customHeight="1">
      <c r="A49" s="81"/>
      <c r="B49" s="96"/>
      <c r="C49" s="96"/>
      <c r="D49" s="96"/>
      <c r="E49" s="83"/>
      <c r="F49" s="11"/>
      <c r="G49" s="11"/>
      <c r="H49" s="11"/>
      <c r="I49" s="11"/>
    </row>
    <row r="50" spans="1:9" s="15" customFormat="1" ht="21.6" customHeight="1">
      <c r="A50" s="81"/>
      <c r="B50" s="96"/>
      <c r="C50" s="96"/>
      <c r="D50" s="96"/>
      <c r="E50" s="83"/>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9" sqref="A9"/>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83">
        <f>SUM(B11:B50)</f>
        <v>96</v>
      </c>
      <c r="C9" s="83">
        <f>SUM(C11:C50)</f>
        <v>2</v>
      </c>
      <c r="D9" s="83">
        <f>SUM(D11:D50)</f>
        <v>0</v>
      </c>
      <c r="E9" s="83">
        <f>SUM(E11:E50)</f>
        <v>98</v>
      </c>
    </row>
    <row r="10" spans="1:9" s="8" customFormat="1" ht="9" customHeight="1">
      <c r="A10" s="62"/>
      <c r="B10" s="84"/>
      <c r="C10" s="84"/>
      <c r="D10" s="84"/>
      <c r="E10" s="65"/>
    </row>
    <row r="11" spans="1:9" s="88" customFormat="1" ht="12" customHeight="1">
      <c r="A11" s="81" t="s">
        <v>3579</v>
      </c>
      <c r="B11" s="96">
        <v>1</v>
      </c>
      <c r="C11" s="96">
        <v>0</v>
      </c>
      <c r="D11" s="96">
        <v>0</v>
      </c>
      <c r="E11" s="65">
        <f t="shared" ref="E11:E26" si="0">SUM(B11:D11)</f>
        <v>1</v>
      </c>
      <c r="F11" s="11"/>
      <c r="G11" s="11"/>
      <c r="H11" s="11"/>
      <c r="I11" s="11"/>
    </row>
    <row r="12" spans="1:9" s="88" customFormat="1" ht="12" customHeight="1">
      <c r="A12" s="81" t="s">
        <v>3581</v>
      </c>
      <c r="B12" s="96">
        <v>2</v>
      </c>
      <c r="C12" s="96">
        <v>0</v>
      </c>
      <c r="D12" s="96">
        <v>0</v>
      </c>
      <c r="E12" s="65">
        <f t="shared" si="0"/>
        <v>2</v>
      </c>
      <c r="F12" s="11"/>
      <c r="G12" s="11"/>
      <c r="H12" s="11"/>
      <c r="I12" s="11"/>
    </row>
    <row r="13" spans="1:9" s="88" customFormat="1" ht="12" customHeight="1">
      <c r="A13" s="81" t="s">
        <v>3267</v>
      </c>
      <c r="B13" s="96">
        <v>2</v>
      </c>
      <c r="C13" s="96">
        <v>0</v>
      </c>
      <c r="D13" s="96">
        <v>0</v>
      </c>
      <c r="E13" s="65">
        <f t="shared" si="0"/>
        <v>2</v>
      </c>
      <c r="F13" s="11"/>
      <c r="G13" s="11"/>
      <c r="H13" s="11"/>
      <c r="I13" s="11"/>
    </row>
    <row r="14" spans="1:9" s="88" customFormat="1" ht="12" customHeight="1">
      <c r="A14" s="81" t="s">
        <v>3583</v>
      </c>
      <c r="B14" s="96">
        <v>42</v>
      </c>
      <c r="C14" s="96">
        <v>1</v>
      </c>
      <c r="D14" s="96">
        <v>0</v>
      </c>
      <c r="E14" s="65">
        <f t="shared" si="0"/>
        <v>43</v>
      </c>
      <c r="F14" s="11"/>
      <c r="G14" s="11"/>
      <c r="H14" s="11"/>
      <c r="I14" s="11"/>
    </row>
    <row r="15" spans="1:9" s="88" customFormat="1" ht="21.6" customHeight="1">
      <c r="A15" s="81" t="s">
        <v>3585</v>
      </c>
      <c r="B15" s="96">
        <v>0</v>
      </c>
      <c r="C15" s="96">
        <v>1</v>
      </c>
      <c r="D15" s="96">
        <v>0</v>
      </c>
      <c r="E15" s="65">
        <f t="shared" si="0"/>
        <v>1</v>
      </c>
      <c r="F15" s="11"/>
      <c r="G15" s="11"/>
      <c r="H15" s="11"/>
      <c r="I15" s="11"/>
    </row>
    <row r="16" spans="1:9" s="88" customFormat="1" ht="12" customHeight="1">
      <c r="A16" s="81" t="s">
        <v>3268</v>
      </c>
      <c r="B16" s="96">
        <v>2</v>
      </c>
      <c r="C16" s="96">
        <v>0</v>
      </c>
      <c r="D16" s="96">
        <v>0</v>
      </c>
      <c r="E16" s="65">
        <f t="shared" si="0"/>
        <v>2</v>
      </c>
      <c r="F16" s="11"/>
      <c r="G16" s="11"/>
      <c r="H16" s="11"/>
      <c r="I16" s="11"/>
    </row>
    <row r="17" spans="1:9" s="88" customFormat="1" ht="21.6" customHeight="1">
      <c r="A17" s="81" t="s">
        <v>3586</v>
      </c>
      <c r="B17" s="96">
        <v>1</v>
      </c>
      <c r="C17" s="96">
        <v>0</v>
      </c>
      <c r="D17" s="96">
        <v>0</v>
      </c>
      <c r="E17" s="65">
        <f t="shared" si="0"/>
        <v>1</v>
      </c>
      <c r="F17" s="11"/>
      <c r="G17" s="11"/>
      <c r="H17" s="11"/>
      <c r="I17" s="11"/>
    </row>
    <row r="18" spans="1:9" s="88" customFormat="1" ht="21.6" customHeight="1">
      <c r="A18" s="81" t="s">
        <v>3587</v>
      </c>
      <c r="B18" s="96">
        <v>23</v>
      </c>
      <c r="C18" s="96">
        <v>0</v>
      </c>
      <c r="D18" s="96">
        <v>0</v>
      </c>
      <c r="E18" s="65">
        <f t="shared" si="0"/>
        <v>23</v>
      </c>
      <c r="F18" s="11"/>
      <c r="G18" s="11"/>
      <c r="H18" s="11"/>
      <c r="I18" s="11"/>
    </row>
    <row r="19" spans="1:9" s="88" customFormat="1" ht="13.95" customHeight="1">
      <c r="A19" s="81" t="s">
        <v>3271</v>
      </c>
      <c r="B19" s="96">
        <v>4</v>
      </c>
      <c r="C19" s="96">
        <v>0</v>
      </c>
      <c r="D19" s="96">
        <v>0</v>
      </c>
      <c r="E19" s="65">
        <f t="shared" si="0"/>
        <v>4</v>
      </c>
      <c r="F19" s="11"/>
      <c r="G19" s="11"/>
      <c r="H19" s="11"/>
      <c r="I19" s="11"/>
    </row>
    <row r="20" spans="1:9" s="88" customFormat="1" ht="25.2" customHeight="1">
      <c r="A20" s="81" t="s">
        <v>3272</v>
      </c>
      <c r="B20" s="96">
        <v>8</v>
      </c>
      <c r="C20" s="96">
        <v>0</v>
      </c>
      <c r="D20" s="96">
        <v>0</v>
      </c>
      <c r="E20" s="65">
        <f t="shared" si="0"/>
        <v>8</v>
      </c>
      <c r="F20" s="11"/>
      <c r="G20" s="11"/>
      <c r="H20" s="11"/>
      <c r="I20" s="11"/>
    </row>
    <row r="21" spans="1:9" s="88" customFormat="1" ht="12" customHeight="1">
      <c r="A21" s="81" t="s">
        <v>3275</v>
      </c>
      <c r="B21" s="96">
        <v>2</v>
      </c>
      <c r="C21" s="96">
        <v>0</v>
      </c>
      <c r="D21" s="96">
        <v>0</v>
      </c>
      <c r="E21" s="65">
        <f t="shared" si="0"/>
        <v>2</v>
      </c>
      <c r="F21" s="11"/>
      <c r="G21" s="11"/>
      <c r="H21" s="11"/>
      <c r="I21" s="11"/>
    </row>
    <row r="22" spans="1:9" s="88" customFormat="1" ht="12" customHeight="1">
      <c r="A22" s="81" t="s">
        <v>3277</v>
      </c>
      <c r="B22" s="96">
        <v>1</v>
      </c>
      <c r="C22" s="96">
        <v>0</v>
      </c>
      <c r="D22" s="96">
        <v>0</v>
      </c>
      <c r="E22" s="65">
        <f t="shared" si="0"/>
        <v>1</v>
      </c>
      <c r="F22" s="11"/>
      <c r="G22" s="11"/>
      <c r="H22" s="11"/>
      <c r="I22" s="11"/>
    </row>
    <row r="23" spans="1:9" s="88" customFormat="1" ht="12" customHeight="1">
      <c r="A23" s="81" t="s">
        <v>3588</v>
      </c>
      <c r="B23" s="96">
        <v>4</v>
      </c>
      <c r="C23" s="96">
        <v>0</v>
      </c>
      <c r="D23" s="96">
        <v>0</v>
      </c>
      <c r="E23" s="65">
        <f t="shared" si="0"/>
        <v>4</v>
      </c>
      <c r="F23" s="11"/>
      <c r="G23" s="11"/>
      <c r="H23" s="11"/>
      <c r="I23" s="11"/>
    </row>
    <row r="24" spans="1:9" s="88" customFormat="1" ht="12" customHeight="1">
      <c r="A24" s="81" t="s">
        <v>3278</v>
      </c>
      <c r="B24" s="96">
        <v>2</v>
      </c>
      <c r="C24" s="96">
        <v>0</v>
      </c>
      <c r="D24" s="96">
        <v>0</v>
      </c>
      <c r="E24" s="65">
        <f t="shared" si="0"/>
        <v>2</v>
      </c>
      <c r="F24" s="11"/>
      <c r="G24" s="11"/>
      <c r="H24" s="11"/>
      <c r="I24" s="11"/>
    </row>
    <row r="25" spans="1:9" s="88" customFormat="1" ht="12" customHeight="1">
      <c r="A25" s="81" t="s">
        <v>3460</v>
      </c>
      <c r="B25" s="96">
        <v>1</v>
      </c>
      <c r="C25" s="96">
        <v>0</v>
      </c>
      <c r="D25" s="96">
        <v>0</v>
      </c>
      <c r="E25" s="65">
        <f t="shared" si="0"/>
        <v>1</v>
      </c>
      <c r="F25" s="11"/>
      <c r="G25" s="11"/>
      <c r="H25" s="11"/>
      <c r="I25" s="11"/>
    </row>
    <row r="26" spans="1:9" s="88" customFormat="1" ht="12" customHeight="1">
      <c r="A26" s="81" t="s">
        <v>3279</v>
      </c>
      <c r="B26" s="96">
        <v>1</v>
      </c>
      <c r="C26" s="96">
        <v>0</v>
      </c>
      <c r="D26" s="96">
        <v>0</v>
      </c>
      <c r="E26" s="65">
        <f t="shared" si="0"/>
        <v>1</v>
      </c>
      <c r="F26" s="11"/>
      <c r="G26" s="11"/>
      <c r="H26" s="11"/>
      <c r="I26" s="11"/>
    </row>
    <row r="27" spans="1:9" s="88" customFormat="1" ht="12" customHeight="1">
      <c r="A27" s="81"/>
      <c r="B27" s="96"/>
      <c r="C27" s="96"/>
      <c r="D27" s="96"/>
      <c r="E27" s="65"/>
      <c r="F27" s="11"/>
      <c r="G27" s="11"/>
      <c r="H27" s="11"/>
      <c r="I27" s="11"/>
    </row>
    <row r="28" spans="1:9" s="88" customFormat="1" ht="12" customHeight="1">
      <c r="A28" s="81"/>
      <c r="B28" s="96"/>
      <c r="C28" s="96"/>
      <c r="D28" s="96"/>
      <c r="E28" s="65"/>
      <c r="F28" s="11"/>
      <c r="G28" s="11"/>
      <c r="H28" s="11"/>
      <c r="I28" s="11"/>
    </row>
    <row r="29" spans="1:9" s="88" customFormat="1" ht="12" customHeight="1">
      <c r="A29" s="81"/>
      <c r="B29" s="96"/>
      <c r="C29" s="96"/>
      <c r="D29" s="96"/>
      <c r="E29" s="65"/>
      <c r="F29" s="11"/>
      <c r="G29" s="11"/>
      <c r="H29" s="11"/>
      <c r="I29" s="11"/>
    </row>
    <row r="30" spans="1:9" s="88" customFormat="1" ht="12" customHeight="1">
      <c r="A30" s="81"/>
      <c r="B30" s="96"/>
      <c r="C30" s="96"/>
      <c r="D30" s="96"/>
      <c r="E30" s="65"/>
      <c r="F30" s="11"/>
      <c r="G30" s="11"/>
      <c r="H30" s="11"/>
      <c r="I30" s="11"/>
    </row>
    <row r="31" spans="1:9" s="88" customFormat="1" ht="12" customHeight="1">
      <c r="A31" s="81"/>
      <c r="B31" s="96"/>
      <c r="C31" s="96"/>
      <c r="D31" s="96"/>
      <c r="E31" s="65"/>
      <c r="F31" s="11"/>
      <c r="G31" s="11"/>
      <c r="H31" s="11"/>
      <c r="I31" s="11"/>
    </row>
    <row r="32" spans="1:9" s="88" customFormat="1" ht="12" customHeight="1">
      <c r="A32" s="81"/>
      <c r="B32" s="96"/>
      <c r="C32" s="96"/>
      <c r="D32" s="96"/>
      <c r="E32" s="65"/>
      <c r="F32" s="11"/>
      <c r="G32" s="11"/>
      <c r="H32" s="11"/>
      <c r="I32" s="11"/>
    </row>
    <row r="33" spans="1:9" s="88" customFormat="1" ht="12" customHeight="1">
      <c r="A33" s="81"/>
      <c r="B33" s="96"/>
      <c r="C33" s="96"/>
      <c r="D33" s="96"/>
      <c r="E33" s="65"/>
      <c r="F33" s="11"/>
      <c r="G33" s="11"/>
      <c r="H33" s="11"/>
      <c r="I33" s="11"/>
    </row>
    <row r="34" spans="1:9" s="88" customFormat="1" ht="12" customHeight="1">
      <c r="A34" s="81"/>
      <c r="B34" s="96"/>
      <c r="C34" s="96"/>
      <c r="D34" s="96"/>
      <c r="E34" s="65"/>
      <c r="F34" s="11"/>
      <c r="G34" s="11"/>
      <c r="H34" s="11"/>
      <c r="I34" s="11"/>
    </row>
    <row r="35" spans="1:9" s="88" customFormat="1" ht="21" customHeight="1">
      <c r="A35" s="81"/>
      <c r="B35" s="96"/>
      <c r="C35" s="96"/>
      <c r="D35" s="96"/>
      <c r="E35" s="65"/>
      <c r="F35" s="11"/>
      <c r="G35" s="11"/>
      <c r="H35" s="11"/>
      <c r="I35" s="11"/>
    </row>
    <row r="36" spans="1:9" s="88" customFormat="1" ht="25.2" customHeight="1">
      <c r="A36" s="81"/>
      <c r="B36" s="96"/>
      <c r="C36" s="96"/>
      <c r="D36" s="96"/>
      <c r="E36" s="65"/>
      <c r="F36" s="11"/>
      <c r="G36" s="11"/>
      <c r="H36" s="11"/>
      <c r="I36" s="11"/>
    </row>
    <row r="37" spans="1:9" s="88" customFormat="1" ht="25.2" customHeight="1">
      <c r="A37" s="81"/>
      <c r="B37" s="96"/>
      <c r="C37" s="96"/>
      <c r="D37" s="96"/>
      <c r="E37" s="65"/>
      <c r="F37" s="11"/>
      <c r="G37" s="11"/>
      <c r="H37" s="11"/>
      <c r="I37" s="11"/>
    </row>
    <row r="38" spans="1:9" s="88" customFormat="1" ht="25.2" customHeight="1">
      <c r="A38" s="81"/>
      <c r="B38" s="96"/>
      <c r="C38" s="96"/>
      <c r="D38" s="96"/>
      <c r="E38" s="65"/>
      <c r="F38" s="11"/>
      <c r="G38" s="11"/>
      <c r="H38" s="11"/>
      <c r="I38" s="11"/>
    </row>
    <row r="39" spans="1:9" s="88" customFormat="1" ht="25.2" customHeight="1">
      <c r="A39" s="81"/>
      <c r="B39" s="96"/>
      <c r="C39" s="96"/>
      <c r="D39" s="96"/>
      <c r="E39" s="65"/>
      <c r="F39" s="11"/>
      <c r="G39" s="11"/>
      <c r="H39" s="11"/>
      <c r="I39" s="11"/>
    </row>
    <row r="40" spans="1:9" s="88" customFormat="1" ht="25.2"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36" activePane="bottomLeft" state="frozen"/>
      <selection pane="bottomLeft" activeCell="A30" sqref="A30"/>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114">
        <f>SUM(B11:B50)</f>
        <v>1427</v>
      </c>
      <c r="C9" s="114">
        <f>SUM(C11:C50)</f>
        <v>5</v>
      </c>
      <c r="D9" s="114">
        <f>SUM(D11:D50)</f>
        <v>1</v>
      </c>
      <c r="E9" s="114">
        <f>SUM(E11:E50)</f>
        <v>1433</v>
      </c>
      <c r="F9" s="10"/>
    </row>
    <row r="10" spans="1:9" s="8" customFormat="1" ht="9" customHeight="1">
      <c r="A10" s="62"/>
      <c r="B10" s="116"/>
      <c r="C10" s="116"/>
      <c r="D10" s="116"/>
      <c r="E10" s="114"/>
    </row>
    <row r="11" spans="1:9" s="88" customFormat="1" ht="12.6" customHeight="1">
      <c r="A11" s="81" t="s">
        <v>3263</v>
      </c>
      <c r="B11" s="143">
        <v>5</v>
      </c>
      <c r="C11" s="143">
        <v>0</v>
      </c>
      <c r="D11" s="143">
        <v>0</v>
      </c>
      <c r="E11" s="114">
        <f t="shared" ref="E11:E45" si="0">SUM(B11:D11)</f>
        <v>5</v>
      </c>
      <c r="F11" s="40"/>
      <c r="G11" s="11"/>
      <c r="H11" s="11"/>
      <c r="I11" s="11"/>
    </row>
    <row r="12" spans="1:9" s="88" customFormat="1" ht="12.6" customHeight="1">
      <c r="A12" s="81" t="s">
        <v>3639</v>
      </c>
      <c r="B12" s="143">
        <v>1</v>
      </c>
      <c r="C12" s="143">
        <v>0</v>
      </c>
      <c r="D12" s="143">
        <v>0</v>
      </c>
      <c r="E12" s="114">
        <f t="shared" si="0"/>
        <v>1</v>
      </c>
      <c r="F12" s="41"/>
      <c r="G12" s="11"/>
      <c r="H12" s="11"/>
      <c r="I12" s="11"/>
    </row>
    <row r="13" spans="1:9" s="88" customFormat="1" ht="12.6" customHeight="1">
      <c r="A13" s="81" t="s">
        <v>3592</v>
      </c>
      <c r="B13" s="143">
        <v>8</v>
      </c>
      <c r="C13" s="143">
        <v>0</v>
      </c>
      <c r="D13" s="143">
        <v>0</v>
      </c>
      <c r="E13" s="114">
        <f t="shared" si="0"/>
        <v>8</v>
      </c>
      <c r="F13" s="41"/>
      <c r="G13" s="11"/>
      <c r="H13" s="11"/>
      <c r="I13" s="11"/>
    </row>
    <row r="14" spans="1:9" s="88" customFormat="1" ht="12.6" customHeight="1">
      <c r="A14" s="81" t="s">
        <v>3640</v>
      </c>
      <c r="B14" s="143">
        <v>1</v>
      </c>
      <c r="C14" s="143">
        <v>0</v>
      </c>
      <c r="D14" s="143">
        <v>0</v>
      </c>
      <c r="E14" s="114">
        <f t="shared" si="0"/>
        <v>1</v>
      </c>
      <c r="F14" s="41"/>
      <c r="G14" s="11"/>
      <c r="H14" s="11"/>
      <c r="I14" s="11"/>
    </row>
    <row r="15" spans="1:9" s="88" customFormat="1" ht="12.6" customHeight="1">
      <c r="A15" s="81" t="s">
        <v>3593</v>
      </c>
      <c r="B15" s="143">
        <v>321</v>
      </c>
      <c r="C15" s="143">
        <v>0</v>
      </c>
      <c r="D15" s="143">
        <v>0</v>
      </c>
      <c r="E15" s="114">
        <f t="shared" si="0"/>
        <v>321</v>
      </c>
      <c r="F15" s="41"/>
      <c r="G15" s="11"/>
      <c r="H15" s="11"/>
      <c r="I15" s="11"/>
    </row>
    <row r="16" spans="1:9" s="88" customFormat="1" ht="12.6" customHeight="1">
      <c r="A16" s="81" t="s">
        <v>3594</v>
      </c>
      <c r="B16" s="143">
        <v>15</v>
      </c>
      <c r="C16" s="143">
        <v>0</v>
      </c>
      <c r="D16" s="143">
        <v>0</v>
      </c>
      <c r="E16" s="114">
        <f t="shared" si="0"/>
        <v>15</v>
      </c>
      <c r="F16" s="41"/>
      <c r="G16" s="11"/>
      <c r="H16" s="11"/>
      <c r="I16" s="11"/>
    </row>
    <row r="17" spans="1:9" s="88" customFormat="1" ht="12.6" customHeight="1">
      <c r="A17" s="81" t="s">
        <v>3595</v>
      </c>
      <c r="B17" s="143">
        <v>5</v>
      </c>
      <c r="C17" s="143">
        <v>0</v>
      </c>
      <c r="D17" s="143">
        <v>0</v>
      </c>
      <c r="E17" s="114">
        <f t="shared" si="0"/>
        <v>5</v>
      </c>
      <c r="F17" s="40"/>
      <c r="G17" s="11"/>
      <c r="H17" s="11"/>
      <c r="I17" s="11"/>
    </row>
    <row r="18" spans="1:9" s="88" customFormat="1" ht="12.6" customHeight="1">
      <c r="A18" s="81" t="s">
        <v>3641</v>
      </c>
      <c r="B18" s="143">
        <v>1</v>
      </c>
      <c r="C18" s="143">
        <v>0</v>
      </c>
      <c r="D18" s="143">
        <v>0</v>
      </c>
      <c r="E18" s="114">
        <f t="shared" si="0"/>
        <v>1</v>
      </c>
      <c r="F18" s="41"/>
      <c r="G18" s="11"/>
      <c r="H18" s="11"/>
      <c r="I18" s="11"/>
    </row>
    <row r="19" spans="1:9" s="88" customFormat="1" ht="12.6" customHeight="1">
      <c r="A19" s="81" t="s">
        <v>3629</v>
      </c>
      <c r="B19" s="143">
        <v>1</v>
      </c>
      <c r="C19" s="143">
        <v>0</v>
      </c>
      <c r="D19" s="143">
        <v>0</v>
      </c>
      <c r="E19" s="114">
        <f t="shared" si="0"/>
        <v>1</v>
      </c>
      <c r="F19" s="41"/>
      <c r="G19" s="11"/>
      <c r="H19" s="11"/>
      <c r="I19" s="11"/>
    </row>
    <row r="20" spans="1:9" s="88" customFormat="1" ht="12.6" customHeight="1">
      <c r="A20" s="81" t="s">
        <v>3280</v>
      </c>
      <c r="B20" s="143">
        <v>164</v>
      </c>
      <c r="C20" s="143">
        <v>1</v>
      </c>
      <c r="D20" s="143">
        <v>0</v>
      </c>
      <c r="E20" s="114">
        <f t="shared" si="0"/>
        <v>165</v>
      </c>
      <c r="F20" s="41"/>
      <c r="G20" s="11"/>
      <c r="H20" s="11"/>
      <c r="I20" s="11"/>
    </row>
    <row r="21" spans="1:9" s="88" customFormat="1" ht="12.6" customHeight="1">
      <c r="A21" s="81" t="s">
        <v>3281</v>
      </c>
      <c r="B21" s="143">
        <v>74</v>
      </c>
      <c r="C21" s="143">
        <v>0</v>
      </c>
      <c r="D21" s="143">
        <v>0</v>
      </c>
      <c r="E21" s="114">
        <f t="shared" si="0"/>
        <v>74</v>
      </c>
      <c r="F21" s="41"/>
      <c r="G21" s="11"/>
      <c r="H21" s="11"/>
      <c r="I21" s="11"/>
    </row>
    <row r="22" spans="1:9" s="88" customFormat="1" ht="12.6" customHeight="1">
      <c r="A22" s="81" t="s">
        <v>3596</v>
      </c>
      <c r="B22" s="143">
        <v>36</v>
      </c>
      <c r="C22" s="143">
        <v>0</v>
      </c>
      <c r="D22" s="143">
        <v>0</v>
      </c>
      <c r="E22" s="114">
        <f t="shared" si="0"/>
        <v>36</v>
      </c>
      <c r="F22" s="41"/>
      <c r="G22" s="11"/>
      <c r="H22" s="11"/>
      <c r="I22" s="11"/>
    </row>
    <row r="23" spans="1:9" s="88" customFormat="1" ht="12.6" customHeight="1">
      <c r="A23" s="81" t="s">
        <v>3597</v>
      </c>
      <c r="B23" s="143">
        <v>27</v>
      </c>
      <c r="C23" s="143">
        <v>1</v>
      </c>
      <c r="D23" s="143">
        <v>0</v>
      </c>
      <c r="E23" s="114">
        <f t="shared" si="0"/>
        <v>28</v>
      </c>
      <c r="F23" s="41"/>
      <c r="G23" s="11"/>
      <c r="H23" s="11"/>
      <c r="I23" s="11"/>
    </row>
    <row r="24" spans="1:9" s="88" customFormat="1" ht="12.6" customHeight="1">
      <c r="A24" s="81" t="s">
        <v>3598</v>
      </c>
      <c r="B24" s="143">
        <v>57</v>
      </c>
      <c r="C24" s="143">
        <v>2</v>
      </c>
      <c r="D24" s="143">
        <v>0</v>
      </c>
      <c r="E24" s="114">
        <f t="shared" si="0"/>
        <v>59</v>
      </c>
      <c r="F24" s="41"/>
      <c r="G24" s="11"/>
      <c r="H24" s="11"/>
      <c r="I24" s="11"/>
    </row>
    <row r="25" spans="1:9" s="88" customFormat="1" ht="12.6" customHeight="1">
      <c r="A25" s="81" t="s">
        <v>3599</v>
      </c>
      <c r="B25" s="143">
        <v>28</v>
      </c>
      <c r="C25" s="143">
        <v>0</v>
      </c>
      <c r="D25" s="143">
        <v>0</v>
      </c>
      <c r="E25" s="114">
        <f t="shared" si="0"/>
        <v>28</v>
      </c>
      <c r="F25" s="41"/>
      <c r="G25" s="11"/>
      <c r="H25" s="11"/>
      <c r="I25" s="11"/>
    </row>
    <row r="26" spans="1:9" s="88" customFormat="1" ht="12.6" customHeight="1">
      <c r="A26" s="81" t="s">
        <v>3600</v>
      </c>
      <c r="B26" s="143">
        <v>24</v>
      </c>
      <c r="C26" s="143">
        <v>0</v>
      </c>
      <c r="D26" s="143">
        <v>0</v>
      </c>
      <c r="E26" s="114">
        <f t="shared" si="0"/>
        <v>24</v>
      </c>
      <c r="F26" s="41"/>
      <c r="G26" s="11"/>
      <c r="H26" s="11"/>
      <c r="I26" s="11"/>
    </row>
    <row r="27" spans="1:9" s="88" customFormat="1" ht="12.6" customHeight="1">
      <c r="A27" s="81" t="s">
        <v>3601</v>
      </c>
      <c r="B27" s="143">
        <v>35</v>
      </c>
      <c r="C27" s="143">
        <v>0</v>
      </c>
      <c r="D27" s="143">
        <v>0</v>
      </c>
      <c r="E27" s="114">
        <f t="shared" si="0"/>
        <v>35</v>
      </c>
      <c r="F27" s="41"/>
      <c r="G27" s="11"/>
      <c r="H27" s="11"/>
      <c r="I27" s="11"/>
    </row>
    <row r="28" spans="1:9" s="88" customFormat="1" ht="12.6" customHeight="1">
      <c r="A28" s="81" t="s">
        <v>3602</v>
      </c>
      <c r="B28" s="143">
        <v>17</v>
      </c>
      <c r="C28" s="143">
        <v>0</v>
      </c>
      <c r="D28" s="143">
        <v>0</v>
      </c>
      <c r="E28" s="114">
        <f t="shared" si="0"/>
        <v>17</v>
      </c>
      <c r="F28" s="41"/>
      <c r="G28" s="11"/>
      <c r="H28" s="11"/>
      <c r="I28" s="11"/>
    </row>
    <row r="29" spans="1:9" s="88" customFormat="1" ht="12.6" customHeight="1">
      <c r="A29" s="81" t="s">
        <v>3603</v>
      </c>
      <c r="B29" s="143">
        <v>86</v>
      </c>
      <c r="C29" s="143">
        <v>0</v>
      </c>
      <c r="D29" s="143">
        <v>0</v>
      </c>
      <c r="E29" s="114">
        <f t="shared" si="0"/>
        <v>86</v>
      </c>
      <c r="F29" s="41"/>
      <c r="G29" s="11"/>
      <c r="H29" s="11"/>
      <c r="I29" s="11"/>
    </row>
    <row r="30" spans="1:9" s="88" customFormat="1" ht="12.6" customHeight="1">
      <c r="A30" s="81" t="s">
        <v>3604</v>
      </c>
      <c r="B30" s="143">
        <v>12</v>
      </c>
      <c r="C30" s="143">
        <v>0</v>
      </c>
      <c r="D30" s="143">
        <v>0</v>
      </c>
      <c r="E30" s="114">
        <f t="shared" si="0"/>
        <v>12</v>
      </c>
      <c r="F30" s="41"/>
      <c r="G30" s="11"/>
      <c r="H30" s="11"/>
      <c r="I30" s="11"/>
    </row>
    <row r="31" spans="1:9" s="88" customFormat="1" ht="12.6" customHeight="1">
      <c r="A31" s="81" t="s">
        <v>3605</v>
      </c>
      <c r="B31" s="143">
        <v>1</v>
      </c>
      <c r="C31" s="143">
        <v>0</v>
      </c>
      <c r="D31" s="143">
        <v>0</v>
      </c>
      <c r="E31" s="114">
        <f t="shared" si="0"/>
        <v>1</v>
      </c>
      <c r="F31" s="41"/>
      <c r="G31" s="11"/>
      <c r="H31" s="11"/>
      <c r="I31" s="11"/>
    </row>
    <row r="32" spans="1:9" s="88" customFormat="1" ht="12.6" customHeight="1">
      <c r="A32" s="81" t="s">
        <v>3606</v>
      </c>
      <c r="B32" s="143">
        <v>12</v>
      </c>
      <c r="C32" s="143">
        <v>0</v>
      </c>
      <c r="D32" s="143">
        <v>0</v>
      </c>
      <c r="E32" s="114">
        <f t="shared" si="0"/>
        <v>12</v>
      </c>
      <c r="F32" s="41"/>
      <c r="G32" s="11"/>
      <c r="H32" s="11"/>
      <c r="I32" s="11"/>
    </row>
    <row r="33" spans="1:9" s="88" customFormat="1" ht="12.6" customHeight="1">
      <c r="A33" s="81" t="s">
        <v>3607</v>
      </c>
      <c r="B33" s="143">
        <v>8</v>
      </c>
      <c r="C33" s="143">
        <v>0</v>
      </c>
      <c r="D33" s="143">
        <v>0</v>
      </c>
      <c r="E33" s="114">
        <f t="shared" si="0"/>
        <v>8</v>
      </c>
      <c r="F33" s="41"/>
      <c r="G33" s="11"/>
      <c r="H33" s="11"/>
      <c r="I33" s="11"/>
    </row>
    <row r="34" spans="1:9" s="88" customFormat="1" ht="12.6" customHeight="1">
      <c r="A34" s="81" t="s">
        <v>3608</v>
      </c>
      <c r="B34" s="143">
        <v>4</v>
      </c>
      <c r="C34" s="143">
        <v>1</v>
      </c>
      <c r="D34" s="143">
        <v>0</v>
      </c>
      <c r="E34" s="114">
        <f t="shared" si="0"/>
        <v>5</v>
      </c>
      <c r="F34" s="41"/>
      <c r="G34" s="11"/>
      <c r="H34" s="11"/>
      <c r="I34" s="11"/>
    </row>
    <row r="35" spans="1:9" s="88" customFormat="1" ht="12.6" customHeight="1">
      <c r="A35" s="81" t="s">
        <v>3609</v>
      </c>
      <c r="B35" s="143">
        <v>13</v>
      </c>
      <c r="C35" s="143">
        <v>0</v>
      </c>
      <c r="D35" s="143">
        <v>0</v>
      </c>
      <c r="E35" s="114">
        <f t="shared" si="0"/>
        <v>13</v>
      </c>
      <c r="F35" s="41"/>
      <c r="G35" s="11"/>
      <c r="H35" s="11"/>
      <c r="I35" s="11"/>
    </row>
    <row r="36" spans="1:9" s="88" customFormat="1" ht="12.6" customHeight="1">
      <c r="A36" s="81" t="s">
        <v>3610</v>
      </c>
      <c r="B36" s="143">
        <v>4</v>
      </c>
      <c r="C36" s="143">
        <v>0</v>
      </c>
      <c r="D36" s="143">
        <v>0</v>
      </c>
      <c r="E36" s="114">
        <f t="shared" si="0"/>
        <v>4</v>
      </c>
      <c r="F36" s="41"/>
      <c r="G36" s="11"/>
      <c r="H36" s="11"/>
      <c r="I36" s="11"/>
    </row>
    <row r="37" spans="1:9" s="88" customFormat="1" ht="12.6" customHeight="1">
      <c r="A37" s="81" t="s">
        <v>3611</v>
      </c>
      <c r="B37" s="143">
        <v>438</v>
      </c>
      <c r="C37" s="143">
        <v>0</v>
      </c>
      <c r="D37" s="143">
        <v>0</v>
      </c>
      <c r="E37" s="114">
        <f t="shared" si="0"/>
        <v>438</v>
      </c>
      <c r="F37" s="41"/>
      <c r="G37" s="11"/>
      <c r="H37" s="11"/>
      <c r="I37" s="11"/>
    </row>
    <row r="38" spans="1:9" s="88" customFormat="1" ht="12.6" customHeight="1">
      <c r="A38" s="81" t="s">
        <v>3642</v>
      </c>
      <c r="B38" s="143">
        <v>3</v>
      </c>
      <c r="C38" s="143">
        <v>0</v>
      </c>
      <c r="D38" s="143">
        <v>0</v>
      </c>
      <c r="E38" s="114">
        <f t="shared" si="0"/>
        <v>3</v>
      </c>
      <c r="F38" s="41"/>
      <c r="G38" s="11"/>
      <c r="H38" s="11"/>
      <c r="I38" s="11"/>
    </row>
    <row r="39" spans="1:9" s="88" customFormat="1" ht="12.6" customHeight="1">
      <c r="A39" s="81" t="s">
        <v>3510</v>
      </c>
      <c r="B39" s="143">
        <v>1</v>
      </c>
      <c r="C39" s="143">
        <v>0</v>
      </c>
      <c r="D39" s="143">
        <v>0</v>
      </c>
      <c r="E39" s="114">
        <f t="shared" si="0"/>
        <v>1</v>
      </c>
      <c r="F39" s="41"/>
      <c r="G39" s="11"/>
      <c r="H39" s="11"/>
      <c r="I39" s="11"/>
    </row>
    <row r="40" spans="1:9" s="88" customFormat="1" ht="12.6" customHeight="1">
      <c r="A40" s="81" t="s">
        <v>3612</v>
      </c>
      <c r="B40" s="143">
        <v>3</v>
      </c>
      <c r="C40" s="143">
        <v>0</v>
      </c>
      <c r="D40" s="143">
        <v>0</v>
      </c>
      <c r="E40" s="114">
        <f t="shared" si="0"/>
        <v>3</v>
      </c>
      <c r="F40" s="41"/>
      <c r="G40" s="11"/>
      <c r="H40" s="11"/>
      <c r="I40" s="11"/>
    </row>
    <row r="41" spans="1:9" s="88" customFormat="1" ht="12.6" customHeight="1">
      <c r="A41" s="81" t="s">
        <v>3619</v>
      </c>
      <c r="B41" s="143">
        <v>3</v>
      </c>
      <c r="C41" s="143">
        <v>0</v>
      </c>
      <c r="D41" s="143">
        <v>0</v>
      </c>
      <c r="E41" s="114">
        <f t="shared" si="0"/>
        <v>3</v>
      </c>
      <c r="F41" s="41"/>
      <c r="G41" s="11"/>
      <c r="H41" s="11"/>
      <c r="I41" s="11"/>
    </row>
    <row r="42" spans="1:9" s="88" customFormat="1" ht="12.6" customHeight="1">
      <c r="A42" s="81" t="s">
        <v>3503</v>
      </c>
      <c r="B42" s="143">
        <v>15</v>
      </c>
      <c r="C42" s="143">
        <v>0</v>
      </c>
      <c r="D42" s="143">
        <v>0</v>
      </c>
      <c r="E42" s="114">
        <f t="shared" si="0"/>
        <v>15</v>
      </c>
      <c r="F42" s="41"/>
      <c r="G42" s="11"/>
      <c r="H42" s="11"/>
      <c r="I42" s="11"/>
    </row>
    <row r="43" spans="1:9" s="88" customFormat="1" ht="12.6" customHeight="1">
      <c r="A43" s="81" t="s">
        <v>3613</v>
      </c>
      <c r="B43" s="143">
        <v>2</v>
      </c>
      <c r="C43" s="143">
        <v>0</v>
      </c>
      <c r="D43" s="143">
        <v>0</v>
      </c>
      <c r="E43" s="114">
        <f t="shared" si="0"/>
        <v>2</v>
      </c>
      <c r="F43" s="41"/>
      <c r="G43" s="11"/>
      <c r="H43" s="11"/>
      <c r="I43" s="11"/>
    </row>
    <row r="44" spans="1:9" s="88" customFormat="1" ht="12.6" customHeight="1">
      <c r="A44" s="81" t="s">
        <v>3643</v>
      </c>
      <c r="B44" s="143">
        <v>0</v>
      </c>
      <c r="C44" s="143">
        <v>0</v>
      </c>
      <c r="D44" s="143">
        <v>1</v>
      </c>
      <c r="E44" s="114">
        <f t="shared" si="0"/>
        <v>1</v>
      </c>
      <c r="F44" s="41"/>
      <c r="G44" s="11"/>
      <c r="H44" s="11"/>
      <c r="I44" s="11"/>
    </row>
    <row r="45" spans="1:9" s="88" customFormat="1" ht="12.6" customHeight="1">
      <c r="A45" s="81" t="s">
        <v>3614</v>
      </c>
      <c r="B45" s="143">
        <v>2</v>
      </c>
      <c r="C45" s="143">
        <v>0</v>
      </c>
      <c r="D45" s="143">
        <v>0</v>
      </c>
      <c r="E45" s="114">
        <f t="shared" si="0"/>
        <v>2</v>
      </c>
      <c r="F45" s="41"/>
      <c r="G45" s="11"/>
      <c r="H45" s="11"/>
      <c r="I45" s="11"/>
    </row>
    <row r="46" spans="1:9" s="88" customFormat="1" ht="12.6" customHeight="1">
      <c r="A46" s="81"/>
      <c r="B46" s="143"/>
      <c r="C46" s="143"/>
      <c r="D46" s="143"/>
      <c r="E46" s="114"/>
      <c r="F46" s="41"/>
      <c r="G46" s="11"/>
      <c r="H46" s="11"/>
      <c r="I46" s="11"/>
    </row>
    <row r="47" spans="1:9" s="88" customFormat="1" ht="12" customHeight="1">
      <c r="A47" s="81"/>
      <c r="B47" s="143"/>
      <c r="C47" s="143"/>
      <c r="D47" s="143"/>
      <c r="E47" s="114"/>
      <c r="F47" s="41"/>
      <c r="G47" s="11"/>
      <c r="H47" s="11"/>
      <c r="I47" s="11"/>
    </row>
    <row r="48" spans="1:9" s="88" customFormat="1" ht="12" customHeight="1">
      <c r="A48" s="81"/>
      <c r="B48" s="143"/>
      <c r="C48" s="143"/>
      <c r="D48" s="143"/>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A15" sqref="A15:XFD16"/>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48" customFormat="1" ht="21.75" customHeight="1">
      <c r="A8" s="335"/>
      <c r="B8" s="45" t="s">
        <v>35</v>
      </c>
      <c r="C8" s="45" t="s">
        <v>36</v>
      </c>
      <c r="D8" s="45" t="s">
        <v>37</v>
      </c>
      <c r="E8" s="45" t="s">
        <v>38</v>
      </c>
    </row>
    <row r="9" spans="1:9" s="88" customFormat="1" ht="21" customHeight="1">
      <c r="A9" s="54" t="s">
        <v>38</v>
      </c>
      <c r="B9" s="65">
        <f>SUM(B11:B31)</f>
        <v>96</v>
      </c>
      <c r="C9" s="65">
        <f>SUM(C11:C31)</f>
        <v>2</v>
      </c>
      <c r="D9" s="65">
        <f>SUM(D11:D31)</f>
        <v>0</v>
      </c>
      <c r="E9" s="65">
        <f>SUM(E11:E31)</f>
        <v>98</v>
      </c>
      <c r="F9" s="117"/>
    </row>
    <row r="10" spans="1:9" s="8" customFormat="1" ht="9" customHeight="1">
      <c r="A10" s="62"/>
      <c r="B10" s="66"/>
      <c r="C10" s="66"/>
      <c r="D10" s="66"/>
      <c r="E10" s="65"/>
    </row>
    <row r="11" spans="1:9" s="88" customFormat="1" ht="12.6" customHeight="1">
      <c r="A11" s="81" t="s">
        <v>3280</v>
      </c>
      <c r="B11" s="98">
        <v>25</v>
      </c>
      <c r="C11" s="98">
        <v>0</v>
      </c>
      <c r="D11" s="98">
        <v>0</v>
      </c>
      <c r="E11" s="65">
        <f t="shared" ref="E11:E19" si="0">SUM(B11:D11)</f>
        <v>25</v>
      </c>
      <c r="F11" s="40"/>
      <c r="G11" s="11"/>
      <c r="H11" s="11"/>
      <c r="I11" s="11"/>
    </row>
    <row r="12" spans="1:9" s="88" customFormat="1" ht="12.6" customHeight="1">
      <c r="A12" s="81" t="s">
        <v>3281</v>
      </c>
      <c r="B12" s="98">
        <v>9</v>
      </c>
      <c r="C12" s="98">
        <v>0</v>
      </c>
      <c r="D12" s="98">
        <v>0</v>
      </c>
      <c r="E12" s="65">
        <f t="shared" si="0"/>
        <v>9</v>
      </c>
      <c r="F12" s="40"/>
      <c r="G12" s="11"/>
      <c r="H12" s="11"/>
      <c r="I12" s="11"/>
    </row>
    <row r="13" spans="1:9" s="88" customFormat="1" ht="12.6" customHeight="1">
      <c r="A13" s="81" t="s">
        <v>3596</v>
      </c>
      <c r="B13" s="98">
        <v>1</v>
      </c>
      <c r="C13" s="98">
        <v>0</v>
      </c>
      <c r="D13" s="98">
        <v>0</v>
      </c>
      <c r="E13" s="65">
        <f t="shared" si="0"/>
        <v>1</v>
      </c>
      <c r="F13" s="40"/>
      <c r="G13" s="11"/>
      <c r="H13" s="11"/>
      <c r="I13" s="11"/>
    </row>
    <row r="14" spans="1:9" s="88" customFormat="1" ht="12.6" customHeight="1">
      <c r="A14" s="81" t="s">
        <v>3599</v>
      </c>
      <c r="B14" s="98">
        <v>1</v>
      </c>
      <c r="C14" s="98">
        <v>0</v>
      </c>
      <c r="D14" s="98">
        <v>0</v>
      </c>
      <c r="E14" s="65">
        <f t="shared" ref="E14" si="1">SUM(B14:D14)</f>
        <v>1</v>
      </c>
      <c r="F14" s="40"/>
      <c r="G14" s="11"/>
      <c r="H14" s="11"/>
      <c r="I14" s="11"/>
    </row>
    <row r="15" spans="1:9" s="88" customFormat="1" ht="12.6" customHeight="1">
      <c r="A15" s="81" t="s">
        <v>3600</v>
      </c>
      <c r="B15" s="98">
        <v>26</v>
      </c>
      <c r="C15" s="98">
        <v>0</v>
      </c>
      <c r="D15" s="98">
        <v>0</v>
      </c>
      <c r="E15" s="65">
        <f t="shared" si="0"/>
        <v>26</v>
      </c>
      <c r="F15" s="40"/>
      <c r="G15" s="11"/>
      <c r="H15" s="11"/>
      <c r="I15" s="11"/>
    </row>
    <row r="16" spans="1:9" s="88" customFormat="1" ht="12.6" customHeight="1">
      <c r="A16" s="81" t="s">
        <v>3601</v>
      </c>
      <c r="B16" s="98">
        <v>24</v>
      </c>
      <c r="C16" s="98">
        <v>2</v>
      </c>
      <c r="D16" s="98">
        <v>0</v>
      </c>
      <c r="E16" s="65">
        <f t="shared" si="0"/>
        <v>26</v>
      </c>
      <c r="F16" s="40"/>
      <c r="G16" s="11"/>
      <c r="H16" s="11"/>
      <c r="I16" s="11"/>
    </row>
    <row r="17" spans="1:9" s="88" customFormat="1" ht="12.6" customHeight="1">
      <c r="A17" s="81" t="s">
        <v>3603</v>
      </c>
      <c r="B17" s="98">
        <v>1</v>
      </c>
      <c r="C17" s="98">
        <v>0</v>
      </c>
      <c r="D17" s="98">
        <v>0</v>
      </c>
      <c r="E17" s="65">
        <f t="shared" si="0"/>
        <v>1</v>
      </c>
      <c r="F17" s="40"/>
      <c r="G17" s="11"/>
      <c r="H17" s="11"/>
      <c r="I17" s="11"/>
    </row>
    <row r="18" spans="1:9" s="88" customFormat="1" ht="12.6" customHeight="1">
      <c r="A18" s="81" t="s">
        <v>3611</v>
      </c>
      <c r="B18" s="98">
        <v>8</v>
      </c>
      <c r="C18" s="98">
        <v>0</v>
      </c>
      <c r="D18" s="98">
        <v>0</v>
      </c>
      <c r="E18" s="65">
        <f t="shared" si="0"/>
        <v>8</v>
      </c>
      <c r="F18" s="40"/>
      <c r="G18" s="11"/>
      <c r="H18" s="11"/>
      <c r="I18" s="11"/>
    </row>
    <row r="19" spans="1:9" s="88" customFormat="1" ht="12.6" customHeight="1">
      <c r="A19" s="81" t="s">
        <v>3614</v>
      </c>
      <c r="B19" s="98">
        <v>1</v>
      </c>
      <c r="C19" s="98">
        <v>0</v>
      </c>
      <c r="D19" s="98">
        <v>0</v>
      </c>
      <c r="E19" s="65">
        <f t="shared" si="0"/>
        <v>1</v>
      </c>
      <c r="F19" s="40"/>
      <c r="G19" s="11"/>
      <c r="H19" s="11"/>
      <c r="I19" s="11"/>
    </row>
    <row r="20" spans="1:9" s="88" customFormat="1" ht="12.6" customHeight="1">
      <c r="A20" s="81"/>
      <c r="B20" s="98"/>
      <c r="C20" s="98"/>
      <c r="D20" s="98"/>
      <c r="E20" s="65"/>
      <c r="F20" s="40"/>
      <c r="G20" s="11"/>
      <c r="H20" s="11"/>
      <c r="I20" s="11"/>
    </row>
    <row r="21" spans="1:9" s="88" customFormat="1" ht="12.6" customHeight="1">
      <c r="A21" s="81"/>
      <c r="B21" s="98"/>
      <c r="C21" s="98"/>
      <c r="D21" s="98"/>
      <c r="E21" s="65"/>
      <c r="F21" s="40"/>
      <c r="G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1"/>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9" sqref="A9"/>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t="s">
        <v>34</v>
      </c>
      <c r="C7" s="336"/>
      <c r="D7" s="336"/>
      <c r="E7" s="130"/>
    </row>
    <row r="8" spans="1:9" s="67" customFormat="1" ht="21.75" customHeight="1">
      <c r="A8" s="335"/>
      <c r="B8" s="45" t="s">
        <v>35</v>
      </c>
      <c r="C8" s="45" t="s">
        <v>36</v>
      </c>
      <c r="D8" s="45" t="s">
        <v>37</v>
      </c>
      <c r="E8" s="45" t="s">
        <v>38</v>
      </c>
    </row>
    <row r="9" spans="1:9" s="8" customFormat="1" ht="21" customHeight="1">
      <c r="A9" s="54" t="s">
        <v>38</v>
      </c>
      <c r="B9" s="65">
        <f>SUM(B11:B42)</f>
        <v>1427</v>
      </c>
      <c r="C9" s="65">
        <f>SUM(C11:C42)</f>
        <v>5</v>
      </c>
      <c r="D9" s="65">
        <f>SUM(D11:D42)</f>
        <v>1</v>
      </c>
      <c r="E9" s="65">
        <f>SUM(E11:E42)</f>
        <v>1433</v>
      </c>
      <c r="F9" s="10"/>
    </row>
    <row r="10" spans="1:9" s="8" customFormat="1" ht="9" customHeight="1">
      <c r="A10" s="62"/>
      <c r="B10" s="66"/>
      <c r="C10" s="66"/>
      <c r="D10" s="66"/>
      <c r="E10" s="65"/>
    </row>
    <row r="11" spans="1:9" s="88" customFormat="1" ht="12" customHeight="1">
      <c r="A11" s="85" t="s">
        <v>3282</v>
      </c>
      <c r="B11" s="96">
        <v>43</v>
      </c>
      <c r="C11" s="96">
        <v>0</v>
      </c>
      <c r="D11" s="96">
        <v>0</v>
      </c>
      <c r="E11" s="65">
        <f t="shared" ref="E11:E35" si="0">SUM(B11:D11)</f>
        <v>43</v>
      </c>
      <c r="F11" s="40"/>
      <c r="G11" s="15"/>
      <c r="H11" s="15"/>
      <c r="I11" s="15"/>
    </row>
    <row r="12" spans="1:9" s="88" customFormat="1" ht="12" customHeight="1">
      <c r="A12" s="85" t="s">
        <v>3283</v>
      </c>
      <c r="B12" s="96">
        <v>157</v>
      </c>
      <c r="C12" s="96">
        <v>1</v>
      </c>
      <c r="D12" s="96">
        <v>0</v>
      </c>
      <c r="E12" s="65">
        <f t="shared" si="0"/>
        <v>158</v>
      </c>
      <c r="F12" s="41"/>
      <c r="G12" s="15"/>
      <c r="H12" s="15"/>
      <c r="I12" s="15"/>
    </row>
    <row r="13" spans="1:9" s="88" customFormat="1" ht="12" customHeight="1">
      <c r="A13" s="85" t="s">
        <v>3284</v>
      </c>
      <c r="B13" s="96">
        <v>133</v>
      </c>
      <c r="C13" s="96">
        <v>0</v>
      </c>
      <c r="D13" s="96">
        <v>0</v>
      </c>
      <c r="E13" s="65">
        <f t="shared" si="0"/>
        <v>133</v>
      </c>
      <c r="F13" s="41"/>
      <c r="G13" s="11"/>
      <c r="H13" s="11"/>
      <c r="I13" s="11"/>
    </row>
    <row r="14" spans="1:9" s="88" customFormat="1" ht="12" customHeight="1">
      <c r="A14" s="85" t="s">
        <v>3285</v>
      </c>
      <c r="B14" s="96">
        <v>130</v>
      </c>
      <c r="C14" s="96">
        <v>0</v>
      </c>
      <c r="D14" s="96">
        <v>0</v>
      </c>
      <c r="E14" s="65">
        <f t="shared" si="0"/>
        <v>130</v>
      </c>
      <c r="F14" s="41"/>
      <c r="G14" s="15"/>
      <c r="H14" s="15"/>
      <c r="I14" s="15"/>
    </row>
    <row r="15" spans="1:9" s="88" customFormat="1" ht="12" customHeight="1">
      <c r="A15" s="85" t="s">
        <v>3286</v>
      </c>
      <c r="B15" s="96">
        <v>49</v>
      </c>
      <c r="C15" s="96">
        <v>2</v>
      </c>
      <c r="D15" s="96">
        <v>0</v>
      </c>
      <c r="E15" s="65">
        <f t="shared" si="0"/>
        <v>51</v>
      </c>
      <c r="F15" s="41"/>
      <c r="G15" s="15"/>
      <c r="H15" s="15"/>
      <c r="I15" s="15"/>
    </row>
    <row r="16" spans="1:9" s="88" customFormat="1" ht="12" customHeight="1">
      <c r="A16" s="93" t="s">
        <v>3287</v>
      </c>
      <c r="B16" s="96">
        <v>6</v>
      </c>
      <c r="C16" s="96">
        <v>1</v>
      </c>
      <c r="D16" s="96">
        <v>0</v>
      </c>
      <c r="E16" s="65">
        <f t="shared" si="0"/>
        <v>7</v>
      </c>
      <c r="F16" s="41"/>
      <c r="G16" s="15"/>
      <c r="H16" s="15"/>
      <c r="I16" s="15"/>
    </row>
    <row r="17" spans="1:11" s="88" customFormat="1" ht="12" customHeight="1">
      <c r="A17" s="85" t="s">
        <v>3288</v>
      </c>
      <c r="B17" s="96">
        <v>5</v>
      </c>
      <c r="C17" s="96">
        <v>0</v>
      </c>
      <c r="D17" s="96">
        <v>0</v>
      </c>
      <c r="E17" s="65">
        <f t="shared" si="0"/>
        <v>5</v>
      </c>
      <c r="F17" s="41"/>
      <c r="G17" s="11"/>
      <c r="H17" s="11"/>
      <c r="I17" s="11"/>
    </row>
    <row r="18" spans="1:11" s="88" customFormat="1" ht="12" customHeight="1">
      <c r="A18" s="85" t="s">
        <v>3289</v>
      </c>
      <c r="B18" s="96">
        <v>68</v>
      </c>
      <c r="C18" s="96">
        <v>0</v>
      </c>
      <c r="D18" s="96">
        <v>0</v>
      </c>
      <c r="E18" s="65">
        <f t="shared" si="0"/>
        <v>68</v>
      </c>
      <c r="F18" s="40"/>
      <c r="G18" s="11"/>
      <c r="H18" s="11"/>
      <c r="I18" s="11"/>
    </row>
    <row r="19" spans="1:11" s="88" customFormat="1" ht="12" customHeight="1">
      <c r="A19" s="85" t="s">
        <v>3290</v>
      </c>
      <c r="B19" s="96">
        <v>201</v>
      </c>
      <c r="C19" s="96">
        <v>0</v>
      </c>
      <c r="D19" s="96">
        <v>0</v>
      </c>
      <c r="E19" s="65">
        <f t="shared" si="0"/>
        <v>201</v>
      </c>
      <c r="F19" s="41"/>
      <c r="G19" s="15"/>
      <c r="H19" s="15"/>
      <c r="I19" s="15"/>
    </row>
    <row r="20" spans="1:11" s="88" customFormat="1" ht="12" customHeight="1">
      <c r="A20" s="85" t="s">
        <v>3291</v>
      </c>
      <c r="B20" s="96">
        <v>139</v>
      </c>
      <c r="C20" s="96">
        <v>1</v>
      </c>
      <c r="D20" s="96">
        <v>0</v>
      </c>
      <c r="E20" s="65">
        <f t="shared" si="0"/>
        <v>140</v>
      </c>
      <c r="F20" s="41"/>
      <c r="G20" s="15"/>
      <c r="H20" s="15"/>
      <c r="I20" s="15"/>
    </row>
    <row r="21" spans="1:11" s="88" customFormat="1" ht="12" customHeight="1">
      <c r="A21" s="93" t="s">
        <v>3431</v>
      </c>
      <c r="B21" s="96">
        <v>2</v>
      </c>
      <c r="C21" s="96">
        <v>0</v>
      </c>
      <c r="D21" s="96">
        <v>0</v>
      </c>
      <c r="E21" s="65">
        <f t="shared" si="0"/>
        <v>2</v>
      </c>
      <c r="F21" s="41"/>
      <c r="G21" s="15"/>
      <c r="H21" s="15"/>
      <c r="I21" s="15"/>
    </row>
    <row r="22" spans="1:11" s="88" customFormat="1" ht="12" customHeight="1">
      <c r="A22" s="85" t="s">
        <v>3292</v>
      </c>
      <c r="B22" s="96">
        <v>129</v>
      </c>
      <c r="C22" s="96">
        <v>0</v>
      </c>
      <c r="D22" s="96">
        <v>0</v>
      </c>
      <c r="E22" s="65">
        <f t="shared" si="0"/>
        <v>129</v>
      </c>
      <c r="F22" s="41"/>
      <c r="G22" s="11"/>
      <c r="H22" s="11"/>
      <c r="I22" s="11"/>
    </row>
    <row r="23" spans="1:11" s="88" customFormat="1" ht="12" customHeight="1">
      <c r="A23" s="85" t="s">
        <v>3293</v>
      </c>
      <c r="B23" s="96">
        <v>11</v>
      </c>
      <c r="C23" s="96">
        <v>0</v>
      </c>
      <c r="D23" s="96">
        <v>0</v>
      </c>
      <c r="E23" s="65">
        <f t="shared" si="0"/>
        <v>11</v>
      </c>
      <c r="F23" s="41"/>
      <c r="G23" s="11"/>
      <c r="H23" s="11"/>
      <c r="I23" s="11"/>
    </row>
    <row r="24" spans="1:11" s="88" customFormat="1" ht="12" customHeight="1">
      <c r="A24" s="85" t="s">
        <v>3294</v>
      </c>
      <c r="B24" s="96">
        <v>7</v>
      </c>
      <c r="C24" s="96">
        <v>0</v>
      </c>
      <c r="D24" s="96">
        <v>0</v>
      </c>
      <c r="E24" s="65">
        <f t="shared" si="0"/>
        <v>7</v>
      </c>
      <c r="F24" s="41"/>
      <c r="G24" s="11"/>
      <c r="H24" s="11"/>
      <c r="I24" s="11"/>
    </row>
    <row r="25" spans="1:11" s="88" customFormat="1" ht="12" customHeight="1">
      <c r="A25" s="85" t="s">
        <v>3644</v>
      </c>
      <c r="B25" s="96">
        <v>2</v>
      </c>
      <c r="C25" s="96">
        <v>0</v>
      </c>
      <c r="D25" s="96">
        <v>0</v>
      </c>
      <c r="E25" s="65">
        <f t="shared" si="0"/>
        <v>2</v>
      </c>
      <c r="F25" s="41"/>
      <c r="G25" s="15"/>
      <c r="H25" s="15"/>
      <c r="I25" s="15"/>
    </row>
    <row r="26" spans="1:11" s="88" customFormat="1" ht="12" customHeight="1">
      <c r="A26" s="85" t="s">
        <v>3461</v>
      </c>
      <c r="B26" s="96">
        <v>5</v>
      </c>
      <c r="C26" s="96">
        <v>0</v>
      </c>
      <c r="D26" s="96">
        <v>0</v>
      </c>
      <c r="E26" s="65">
        <f t="shared" si="0"/>
        <v>5</v>
      </c>
      <c r="F26" s="41"/>
      <c r="G26" s="11"/>
      <c r="H26" s="11"/>
      <c r="I26" s="11"/>
      <c r="K26" s="15"/>
    </row>
    <row r="27" spans="1:11" s="88" customFormat="1" ht="12" customHeight="1">
      <c r="A27" s="85" t="s">
        <v>3509</v>
      </c>
      <c r="B27" s="96">
        <v>1</v>
      </c>
      <c r="C27" s="96">
        <v>0</v>
      </c>
      <c r="D27" s="96">
        <v>0</v>
      </c>
      <c r="E27" s="65">
        <f t="shared" si="0"/>
        <v>1</v>
      </c>
      <c r="F27" s="41"/>
      <c r="G27" s="11"/>
      <c r="H27" s="11"/>
      <c r="I27" s="11"/>
      <c r="K27" s="15"/>
    </row>
    <row r="28" spans="1:11" s="88" customFormat="1" ht="12" customHeight="1">
      <c r="A28" s="135" t="s">
        <v>3615</v>
      </c>
      <c r="B28" s="96">
        <v>324</v>
      </c>
      <c r="C28" s="96">
        <v>0</v>
      </c>
      <c r="D28" s="96">
        <v>0</v>
      </c>
      <c r="E28" s="65">
        <f t="shared" si="0"/>
        <v>324</v>
      </c>
      <c r="F28" s="41"/>
      <c r="G28" s="11"/>
      <c r="H28" s="11"/>
      <c r="I28" s="11"/>
      <c r="K28" s="15"/>
    </row>
    <row r="29" spans="1:11" s="15" customFormat="1" ht="12" customHeight="1">
      <c r="A29" s="85" t="s">
        <v>3631</v>
      </c>
      <c r="B29" s="96">
        <v>1</v>
      </c>
      <c r="C29" s="96">
        <v>0</v>
      </c>
      <c r="D29" s="96">
        <v>0</v>
      </c>
      <c r="E29" s="65">
        <f t="shared" si="0"/>
        <v>1</v>
      </c>
      <c r="F29" s="40"/>
      <c r="G29" s="11"/>
      <c r="H29" s="11"/>
      <c r="I29" s="11"/>
    </row>
    <row r="30" spans="1:11" s="15" customFormat="1" ht="12" customHeight="1">
      <c r="A30" s="93" t="s">
        <v>3645</v>
      </c>
      <c r="B30" s="96">
        <v>1</v>
      </c>
      <c r="C30" s="96">
        <v>0</v>
      </c>
      <c r="D30" s="96">
        <v>0</v>
      </c>
      <c r="E30" s="65">
        <f t="shared" si="0"/>
        <v>1</v>
      </c>
      <c r="F30" s="41"/>
      <c r="G30" s="11"/>
      <c r="H30" s="11"/>
      <c r="I30" s="11"/>
    </row>
    <row r="31" spans="1:11" s="15" customFormat="1" ht="12" customHeight="1">
      <c r="A31" s="93" t="s">
        <v>3646</v>
      </c>
      <c r="B31" s="96">
        <v>1</v>
      </c>
      <c r="C31" s="96">
        <v>0</v>
      </c>
      <c r="D31" s="96">
        <v>0</v>
      </c>
      <c r="E31" s="65">
        <f t="shared" si="0"/>
        <v>1</v>
      </c>
      <c r="F31" s="41"/>
      <c r="G31" s="11"/>
      <c r="H31" s="11"/>
      <c r="I31" s="11"/>
    </row>
    <row r="32" spans="1:11" s="15" customFormat="1" ht="12" customHeight="1">
      <c r="A32" s="85" t="s">
        <v>3647</v>
      </c>
      <c r="B32" s="96">
        <v>1</v>
      </c>
      <c r="C32" s="96">
        <v>0</v>
      </c>
      <c r="D32" s="96">
        <v>0</v>
      </c>
      <c r="E32" s="65">
        <f t="shared" si="0"/>
        <v>1</v>
      </c>
      <c r="F32" s="41"/>
      <c r="G32" s="11"/>
      <c r="H32" s="11"/>
      <c r="I32" s="11"/>
    </row>
    <row r="33" spans="1:9" s="15" customFormat="1" ht="17.399999999999999" customHeight="1">
      <c r="A33" s="85" t="s">
        <v>3295</v>
      </c>
      <c r="B33" s="96">
        <v>4</v>
      </c>
      <c r="C33" s="96">
        <v>0</v>
      </c>
      <c r="D33" s="96">
        <v>0</v>
      </c>
      <c r="E33" s="65">
        <f t="shared" si="0"/>
        <v>4</v>
      </c>
      <c r="F33" s="41"/>
      <c r="G33" s="11"/>
      <c r="H33" s="11"/>
      <c r="I33" s="11"/>
    </row>
    <row r="34" spans="1:9" s="15" customFormat="1" ht="12" customHeight="1">
      <c r="A34" s="85" t="s">
        <v>3648</v>
      </c>
      <c r="B34" s="96">
        <v>0</v>
      </c>
      <c r="C34" s="96">
        <v>0</v>
      </c>
      <c r="D34" s="96">
        <v>1</v>
      </c>
      <c r="E34" s="65">
        <f t="shared" si="0"/>
        <v>1</v>
      </c>
      <c r="F34" s="41"/>
      <c r="G34" s="11"/>
      <c r="H34" s="11"/>
      <c r="I34" s="11"/>
    </row>
    <row r="35" spans="1:9" s="15" customFormat="1" ht="12" customHeight="1">
      <c r="A35" s="85" t="s">
        <v>3296</v>
      </c>
      <c r="B35" s="96">
        <v>7</v>
      </c>
      <c r="C35" s="96">
        <v>0</v>
      </c>
      <c r="D35" s="96">
        <v>0</v>
      </c>
      <c r="E35" s="65">
        <f t="shared" si="0"/>
        <v>7</v>
      </c>
      <c r="F35" s="41"/>
      <c r="G35" s="11"/>
      <c r="H35" s="11"/>
      <c r="I35" s="11"/>
    </row>
    <row r="36" spans="1:9" s="15" customFormat="1" ht="12" customHeight="1">
      <c r="A36" s="85"/>
      <c r="B36" s="96"/>
      <c r="C36" s="96"/>
      <c r="D36" s="96"/>
      <c r="E36" s="65"/>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1"/>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6"/>
  <sheetViews>
    <sheetView zoomScaleNormal="100" workbookViewId="0">
      <selection activeCell="D32" sqref="D32"/>
    </sheetView>
  </sheetViews>
  <sheetFormatPr baseColWidth="10" defaultColWidth="11.44140625" defaultRowHeight="13.2"/>
  <cols>
    <col min="1" max="1" width="3.33203125" style="177" customWidth="1"/>
    <col min="2" max="2" width="67" style="64" customWidth="1"/>
    <col min="3" max="3" width="9.6640625" style="64" customWidth="1"/>
    <col min="4" max="4" width="9.33203125" style="11" customWidth="1"/>
    <col min="5" max="5" width="12.33203125" style="11" customWidth="1"/>
    <col min="6" max="6" width="12.5546875" style="11" customWidth="1"/>
    <col min="7" max="16384" width="11.44140625" style="11"/>
  </cols>
  <sheetData>
    <row r="1" spans="1:6" s="2" customFormat="1" ht="15.75" customHeight="1">
      <c r="A1" s="325" t="s">
        <v>33</v>
      </c>
      <c r="B1" s="326"/>
      <c r="C1" s="326"/>
      <c r="D1" s="327"/>
      <c r="E1" s="1"/>
      <c r="F1" s="315" t="s">
        <v>102</v>
      </c>
    </row>
    <row r="2" spans="1:6" s="2" customFormat="1" ht="5.25" customHeight="1">
      <c r="A2" s="144"/>
      <c r="B2" s="48"/>
      <c r="C2" s="48"/>
      <c r="D2" s="1"/>
      <c r="E2" s="1"/>
      <c r="F2" s="1"/>
    </row>
    <row r="3" spans="1:6" s="2" customFormat="1" ht="15" customHeight="1">
      <c r="A3" s="145" t="s">
        <v>3326</v>
      </c>
      <c r="B3" s="42"/>
      <c r="C3" s="42"/>
      <c r="D3" s="4"/>
      <c r="E3" s="4"/>
      <c r="F3" s="4"/>
    </row>
    <row r="4" spans="1:6" s="2" customFormat="1" ht="15" customHeight="1">
      <c r="A4" s="146"/>
      <c r="B4" s="43"/>
      <c r="C4" s="43"/>
      <c r="D4" s="5"/>
      <c r="E4" s="5"/>
      <c r="F4" s="5"/>
    </row>
    <row r="5" spans="1:6" s="8" customFormat="1" ht="6" customHeight="1">
      <c r="A5" s="147"/>
      <c r="B5" s="50"/>
      <c r="C5" s="50"/>
      <c r="D5" s="7"/>
      <c r="E5" s="7"/>
      <c r="F5" s="7"/>
    </row>
    <row r="6" spans="1:6" s="8" customFormat="1" ht="15" customHeight="1" thickBot="1">
      <c r="A6" s="328" t="s">
        <v>3649</v>
      </c>
      <c r="B6" s="329"/>
      <c r="C6" s="329"/>
      <c r="D6" s="148"/>
      <c r="E6" s="148"/>
      <c r="F6" s="149"/>
    </row>
    <row r="7" spans="1:6" s="2" customFormat="1" ht="31.5" customHeight="1">
      <c r="A7" s="46"/>
      <c r="B7" s="46"/>
      <c r="C7" s="330" t="s">
        <v>3327</v>
      </c>
      <c r="D7" s="330"/>
      <c r="E7" s="331" t="s">
        <v>3328</v>
      </c>
      <c r="F7" s="331"/>
    </row>
    <row r="8" spans="1:6" s="2" customFormat="1" ht="15.75" customHeight="1" thickBot="1">
      <c r="A8" s="150"/>
      <c r="B8" s="150"/>
      <c r="C8" s="151">
        <v>2020</v>
      </c>
      <c r="D8" s="151">
        <v>2021</v>
      </c>
      <c r="E8" s="152" t="s">
        <v>3329</v>
      </c>
      <c r="F8" s="152" t="s">
        <v>3330</v>
      </c>
    </row>
    <row r="9" spans="1:6" s="8" customFormat="1" ht="24.9" customHeight="1">
      <c r="A9" s="153" t="s">
        <v>3331</v>
      </c>
      <c r="B9" s="54"/>
      <c r="D9" s="154"/>
      <c r="E9" s="154"/>
      <c r="F9" s="154"/>
    </row>
    <row r="10" spans="1:6" s="8" customFormat="1" ht="24.9" customHeight="1">
      <c r="A10" s="229" t="s">
        <v>3360</v>
      </c>
      <c r="C10" s="114">
        <v>1183</v>
      </c>
      <c r="D10" s="114">
        <f>SUM(D11:D12)</f>
        <v>1531</v>
      </c>
      <c r="E10" s="114">
        <f>D10-C10</f>
        <v>348</v>
      </c>
      <c r="F10" s="157">
        <f>((D10/C10)-1)</f>
        <v>0.29416737109044799</v>
      </c>
    </row>
    <row r="11" spans="1:6" s="8" customFormat="1" ht="15" customHeight="1">
      <c r="A11" s="155"/>
      <c r="B11" s="156" t="s">
        <v>3332</v>
      </c>
      <c r="C11" s="114">
        <v>1070</v>
      </c>
      <c r="D11" s="114">
        <f>'ATR-A2.1'!F9</f>
        <v>1433</v>
      </c>
      <c r="E11" s="114">
        <f>D11-C11</f>
        <v>363</v>
      </c>
      <c r="F11" s="157">
        <f>((D11/C11)-1)</f>
        <v>0.3392523364485982</v>
      </c>
    </row>
    <row r="12" spans="1:6" s="8" customFormat="1" ht="15" customHeight="1">
      <c r="A12" s="155"/>
      <c r="B12" s="156" t="s">
        <v>3333</v>
      </c>
      <c r="C12" s="114">
        <v>113</v>
      </c>
      <c r="D12" s="114">
        <f>'ATR-A2_II'!F9</f>
        <v>98</v>
      </c>
      <c r="E12" s="114">
        <f>D12-C12</f>
        <v>-15</v>
      </c>
      <c r="F12" s="157">
        <f>((D12/C12)-1)</f>
        <v>-0.13274336283185839</v>
      </c>
    </row>
    <row r="13" spans="1:6" s="8" customFormat="1" ht="8.4" customHeight="1">
      <c r="A13" s="155"/>
      <c r="B13" s="156"/>
      <c r="C13" s="114"/>
      <c r="D13" s="114"/>
      <c r="E13" s="114"/>
      <c r="F13" s="157"/>
    </row>
    <row r="14" spans="1:6" s="8" customFormat="1" ht="15" customHeight="1">
      <c r="A14" s="155"/>
      <c r="B14" s="156" t="s">
        <v>3480</v>
      </c>
      <c r="C14" s="244">
        <v>1003</v>
      </c>
      <c r="D14" s="244">
        <f>'ATR-A2.2'!F9</f>
        <v>1360</v>
      </c>
      <c r="E14" s="114">
        <f>D14-C14</f>
        <v>357</v>
      </c>
      <c r="F14" s="157">
        <f>((D14/C14)-1)</f>
        <v>0.35593220338983045</v>
      </c>
    </row>
    <row r="15" spans="1:6" s="8" customFormat="1" ht="15" customHeight="1">
      <c r="A15" s="155"/>
      <c r="B15" s="156" t="s">
        <v>3481</v>
      </c>
      <c r="C15" s="244">
        <v>67</v>
      </c>
      <c r="D15" s="244">
        <f>D11-D14</f>
        <v>73</v>
      </c>
      <c r="E15" s="114">
        <f>D15-C15</f>
        <v>6</v>
      </c>
      <c r="F15" s="157">
        <f>((D15/C15)-1)</f>
        <v>8.9552238805970186E-2</v>
      </c>
    </row>
    <row r="16" spans="1:6" s="8" customFormat="1" ht="9.9" customHeight="1">
      <c r="A16" s="158"/>
      <c r="B16" s="57"/>
      <c r="C16" s="114"/>
      <c r="D16" s="154"/>
      <c r="E16" s="159"/>
      <c r="F16" s="159"/>
    </row>
    <row r="17" spans="1:6" s="8" customFormat="1" ht="15" customHeight="1">
      <c r="A17" s="160" t="s">
        <v>3334</v>
      </c>
      <c r="B17" s="57"/>
      <c r="C17" s="114"/>
      <c r="D17" s="154"/>
      <c r="E17" s="159"/>
      <c r="F17" s="159"/>
    </row>
    <row r="18" spans="1:6" s="8" customFormat="1" ht="15" customHeight="1">
      <c r="A18" s="160" t="s">
        <v>3335</v>
      </c>
      <c r="B18" s="57"/>
      <c r="C18" s="114"/>
      <c r="D18" s="154"/>
      <c r="E18" s="159"/>
      <c r="F18" s="159"/>
    </row>
    <row r="19" spans="1:6" s="8" customFormat="1" ht="15" customHeight="1">
      <c r="A19" s="158"/>
      <c r="B19" s="57" t="s">
        <v>35</v>
      </c>
      <c r="C19" s="114">
        <v>1061</v>
      </c>
      <c r="D19" s="154">
        <f>'ATR-A2.1'!C9</f>
        <v>1427</v>
      </c>
      <c r="E19" s="114">
        <f>D19-C19</f>
        <v>366</v>
      </c>
      <c r="F19" s="157">
        <f>((D19/C19)-1)</f>
        <v>0.34495758718190395</v>
      </c>
    </row>
    <row r="20" spans="1:6" s="8" customFormat="1" ht="15" customHeight="1">
      <c r="A20" s="158"/>
      <c r="B20" s="57" t="s">
        <v>36</v>
      </c>
      <c r="C20" s="114">
        <v>8</v>
      </c>
      <c r="D20" s="154">
        <f>'ATR-A2.1'!D9</f>
        <v>5</v>
      </c>
      <c r="E20" s="114">
        <f>D20-C20</f>
        <v>-3</v>
      </c>
      <c r="F20" s="157">
        <f>((D20/C20)-1)</f>
        <v>-0.375</v>
      </c>
    </row>
    <row r="21" spans="1:6" s="8" customFormat="1" ht="15" customHeight="1">
      <c r="A21" s="158"/>
      <c r="B21" s="57" t="s">
        <v>3336</v>
      </c>
      <c r="C21" s="114">
        <v>1</v>
      </c>
      <c r="D21" s="154">
        <f>'ATR-A2.1'!E9</f>
        <v>1</v>
      </c>
      <c r="E21" s="114">
        <f>D21-C21</f>
        <v>0</v>
      </c>
      <c r="F21" s="157">
        <f>((D21/C21)-1)</f>
        <v>0</v>
      </c>
    </row>
    <row r="22" spans="1:6" s="8" customFormat="1" ht="9.9" customHeight="1">
      <c r="A22" s="160"/>
      <c r="B22" s="55"/>
      <c r="C22" s="114"/>
      <c r="D22" s="154"/>
      <c r="E22" s="159"/>
      <c r="F22" s="159"/>
    </row>
    <row r="23" spans="1:6" s="88" customFormat="1" ht="15" customHeight="1">
      <c r="A23" s="161" t="s">
        <v>3337</v>
      </c>
      <c r="B23" s="162"/>
      <c r="C23" s="114"/>
      <c r="D23" s="154"/>
      <c r="E23" s="159"/>
      <c r="F23" s="159"/>
    </row>
    <row r="24" spans="1:6" s="88" customFormat="1" ht="15" customHeight="1">
      <c r="A24" s="163"/>
      <c r="B24" s="164" t="s">
        <v>3338</v>
      </c>
      <c r="C24" s="114">
        <v>765</v>
      </c>
      <c r="D24" s="154">
        <f>'ATR-A3'!E23</f>
        <v>833</v>
      </c>
      <c r="E24" s="114">
        <f>D24-C24</f>
        <v>68</v>
      </c>
      <c r="F24" s="157">
        <f>((D24/C24)-1)</f>
        <v>8.8888888888888795E-2</v>
      </c>
    </row>
    <row r="25" spans="1:6" s="88" customFormat="1" ht="15" customHeight="1">
      <c r="A25" s="163"/>
      <c r="B25" s="165" t="s">
        <v>3339</v>
      </c>
      <c r="C25" s="114">
        <v>305</v>
      </c>
      <c r="D25" s="154">
        <f>'ATR-A3'!E37</f>
        <v>600</v>
      </c>
      <c r="E25" s="114">
        <f>D25-C25</f>
        <v>295</v>
      </c>
      <c r="F25" s="157">
        <f>((D25/C25)-1)</f>
        <v>0.96721311475409832</v>
      </c>
    </row>
    <row r="26" spans="1:6" s="88" customFormat="1" ht="9.9" customHeight="1">
      <c r="A26" s="160"/>
      <c r="B26" s="55"/>
      <c r="C26" s="114"/>
      <c r="D26" s="154"/>
      <c r="E26" s="159"/>
      <c r="F26" s="159"/>
    </row>
    <row r="27" spans="1:6" s="88" customFormat="1" ht="15" customHeight="1">
      <c r="A27" s="161" t="s">
        <v>3340</v>
      </c>
      <c r="B27" s="166"/>
      <c r="C27" s="114"/>
      <c r="D27" s="154"/>
      <c r="E27" s="159"/>
      <c r="F27" s="159"/>
    </row>
    <row r="28" spans="1:6" s="88" customFormat="1" ht="15" customHeight="1">
      <c r="A28" s="160"/>
      <c r="B28" s="165" t="s">
        <v>3341</v>
      </c>
      <c r="C28" s="114">
        <v>410</v>
      </c>
      <c r="D28" s="114">
        <v>438</v>
      </c>
      <c r="E28" s="114">
        <f>D28-C28</f>
        <v>28</v>
      </c>
      <c r="F28" s="157">
        <f>((D28/C28)-1)</f>
        <v>6.8292682926829329E-2</v>
      </c>
    </row>
    <row r="29" spans="1:6" s="88" customFormat="1" ht="15" customHeight="1">
      <c r="A29" s="163"/>
      <c r="B29" s="165" t="s">
        <v>3342</v>
      </c>
      <c r="C29" s="114">
        <v>276</v>
      </c>
      <c r="D29" s="114">
        <v>275</v>
      </c>
      <c r="E29" s="114">
        <f>D29-C29</f>
        <v>-1</v>
      </c>
      <c r="F29" s="157">
        <f>((D29/C29)-1)</f>
        <v>-3.6231884057971175E-3</v>
      </c>
    </row>
    <row r="30" spans="1:6" s="88" customFormat="1" ht="15" customHeight="1">
      <c r="A30" s="163"/>
      <c r="B30" s="165" t="s">
        <v>3343</v>
      </c>
      <c r="C30" s="114">
        <v>158</v>
      </c>
      <c r="D30" s="114">
        <v>191</v>
      </c>
      <c r="E30" s="114">
        <f>D30-C30</f>
        <v>33</v>
      </c>
      <c r="F30" s="157">
        <f>((D30/C30)-1)</f>
        <v>0.20886075949367089</v>
      </c>
    </row>
    <row r="31" spans="1:6" s="88" customFormat="1" ht="15" customHeight="1">
      <c r="A31" s="163"/>
      <c r="B31" s="165" t="s">
        <v>3344</v>
      </c>
      <c r="C31" s="114">
        <v>101</v>
      </c>
      <c r="D31" s="114">
        <v>111</v>
      </c>
      <c r="E31" s="114">
        <f>D31-C31</f>
        <v>10</v>
      </c>
      <c r="F31" s="157">
        <f>((D31/C31)-1)</f>
        <v>9.9009900990099098E-2</v>
      </c>
    </row>
    <row r="32" spans="1:6" s="88" customFormat="1" ht="15" customHeight="1">
      <c r="A32" s="163"/>
      <c r="B32" s="165" t="s">
        <v>3345</v>
      </c>
      <c r="C32" s="114">
        <v>125</v>
      </c>
      <c r="D32" s="114">
        <f>D11-SUM(D28:D31)</f>
        <v>418</v>
      </c>
      <c r="E32" s="114">
        <f>D32-C32</f>
        <v>293</v>
      </c>
      <c r="F32" s="157">
        <f>((D32/C32)-1)</f>
        <v>2.3439999999999999</v>
      </c>
    </row>
    <row r="33" spans="1:6" s="88" customFormat="1" ht="9.9" customHeight="1">
      <c r="A33" s="163"/>
      <c r="B33" s="165"/>
      <c r="D33" s="154"/>
      <c r="E33" s="159"/>
      <c r="F33" s="159"/>
    </row>
    <row r="34" spans="1:6" s="88" customFormat="1" ht="15" customHeight="1">
      <c r="A34" s="161" t="s">
        <v>3346</v>
      </c>
      <c r="B34" s="165"/>
      <c r="D34" s="154"/>
      <c r="E34" s="159"/>
      <c r="F34" s="159"/>
    </row>
    <row r="35" spans="1:6" s="88" customFormat="1" ht="15" customHeight="1">
      <c r="A35" s="163"/>
      <c r="B35" s="165" t="s">
        <v>3347</v>
      </c>
      <c r="C35" s="154">
        <v>63</v>
      </c>
      <c r="D35" s="154">
        <f>'ATR-I2.1'!D18</f>
        <v>68</v>
      </c>
      <c r="E35" s="114">
        <f t="shared" ref="E35:E46" si="0">D35-C35</f>
        <v>5</v>
      </c>
      <c r="F35" s="157">
        <f t="shared" ref="F35:F46" si="1">((D35/C35)-1)</f>
        <v>7.9365079365079305E-2</v>
      </c>
    </row>
    <row r="36" spans="1:6" s="88" customFormat="1" ht="15" customHeight="1">
      <c r="A36" s="163"/>
      <c r="B36" s="165" t="s">
        <v>3348</v>
      </c>
      <c r="C36" s="154">
        <v>3</v>
      </c>
      <c r="D36" s="154">
        <f>'ATR-I2.1'!D19</f>
        <v>6</v>
      </c>
      <c r="E36" s="114">
        <f t="shared" si="0"/>
        <v>3</v>
      </c>
      <c r="F36" s="157">
        <f t="shared" si="1"/>
        <v>1</v>
      </c>
    </row>
    <row r="37" spans="1:6" s="88" customFormat="1" ht="15" customHeight="1">
      <c r="A37" s="163"/>
      <c r="B37" s="165" t="s">
        <v>3349</v>
      </c>
      <c r="C37" s="154">
        <v>319</v>
      </c>
      <c r="D37" s="154">
        <f>'ATR-I2.1'!D20</f>
        <v>321</v>
      </c>
      <c r="E37" s="114">
        <f t="shared" si="0"/>
        <v>2</v>
      </c>
      <c r="F37" s="157">
        <f t="shared" si="1"/>
        <v>6.2695924764890609E-3</v>
      </c>
    </row>
    <row r="38" spans="1:6" s="88" customFormat="1" ht="15" customHeight="1">
      <c r="A38" s="163"/>
      <c r="B38" s="165" t="s">
        <v>3350</v>
      </c>
      <c r="C38" s="154">
        <v>19</v>
      </c>
      <c r="D38" s="154">
        <f>'ATR-I2.1'!D22</f>
        <v>19</v>
      </c>
      <c r="E38" s="114">
        <f t="shared" si="0"/>
        <v>0</v>
      </c>
      <c r="F38" s="157">
        <f t="shared" si="1"/>
        <v>0</v>
      </c>
    </row>
    <row r="39" spans="1:6" s="88" customFormat="1" ht="15" customHeight="1">
      <c r="A39" s="163"/>
      <c r="B39" s="165" t="s">
        <v>3351</v>
      </c>
      <c r="C39" s="154">
        <v>163</v>
      </c>
      <c r="D39" s="154">
        <f>'ATR-I2.1'!D23</f>
        <v>171</v>
      </c>
      <c r="E39" s="114">
        <f t="shared" si="0"/>
        <v>8</v>
      </c>
      <c r="F39" s="157">
        <f t="shared" si="1"/>
        <v>4.9079754601226933E-2</v>
      </c>
    </row>
    <row r="40" spans="1:6" s="88" customFormat="1" ht="15" customHeight="1">
      <c r="A40" s="163"/>
      <c r="B40" s="165" t="s">
        <v>3352</v>
      </c>
      <c r="C40" s="154">
        <v>116</v>
      </c>
      <c r="D40" s="154">
        <f>'ATR-I2.1'!D24</f>
        <v>125</v>
      </c>
      <c r="E40" s="114">
        <f t="shared" si="0"/>
        <v>9</v>
      </c>
      <c r="F40" s="157">
        <f t="shared" si="1"/>
        <v>7.7586206896551824E-2</v>
      </c>
    </row>
    <row r="41" spans="1:6" s="88" customFormat="1" ht="15" customHeight="1">
      <c r="A41" s="163"/>
      <c r="B41" s="164" t="s">
        <v>3353</v>
      </c>
      <c r="C41" s="154">
        <v>50</v>
      </c>
      <c r="D41" s="154">
        <f>'ATR-I2.1'!D25</f>
        <v>49</v>
      </c>
      <c r="E41" s="114">
        <f t="shared" si="0"/>
        <v>-1</v>
      </c>
      <c r="F41" s="157">
        <f t="shared" si="1"/>
        <v>-2.0000000000000018E-2</v>
      </c>
    </row>
    <row r="42" spans="1:6" s="88" customFormat="1" ht="15" customHeight="1">
      <c r="A42" s="163"/>
      <c r="B42" s="165" t="s">
        <v>3354</v>
      </c>
      <c r="C42" s="154">
        <v>30</v>
      </c>
      <c r="D42" s="154">
        <f>'ATR-I2.1'!D26</f>
        <v>48</v>
      </c>
      <c r="E42" s="114">
        <f t="shared" si="0"/>
        <v>18</v>
      </c>
      <c r="F42" s="157">
        <f t="shared" si="1"/>
        <v>0.60000000000000009</v>
      </c>
    </row>
    <row r="43" spans="1:6" s="88" customFormat="1" ht="15" customHeight="1">
      <c r="A43" s="163"/>
      <c r="B43" s="164" t="s">
        <v>3355</v>
      </c>
      <c r="C43" s="154">
        <v>95</v>
      </c>
      <c r="D43" s="154">
        <f>'ATR-I2.1'!D31</f>
        <v>97</v>
      </c>
      <c r="E43" s="114">
        <f t="shared" si="0"/>
        <v>2</v>
      </c>
      <c r="F43" s="157">
        <f t="shared" si="1"/>
        <v>2.1052631578947434E-2</v>
      </c>
    </row>
    <row r="44" spans="1:6" s="88" customFormat="1" ht="15" customHeight="1">
      <c r="A44" s="163"/>
      <c r="B44" s="165" t="s">
        <v>3356</v>
      </c>
      <c r="C44" s="154">
        <v>36</v>
      </c>
      <c r="D44" s="154">
        <f>'ATR-I2.1'!D32</f>
        <v>54</v>
      </c>
      <c r="E44" s="114">
        <f t="shared" si="0"/>
        <v>18</v>
      </c>
      <c r="F44" s="157">
        <f t="shared" si="1"/>
        <v>0.5</v>
      </c>
    </row>
    <row r="45" spans="1:6" s="88" customFormat="1" ht="15" customHeight="1">
      <c r="A45" s="163"/>
      <c r="B45" s="62" t="s">
        <v>3357</v>
      </c>
      <c r="C45" s="154">
        <v>128</v>
      </c>
      <c r="D45" s="154">
        <f>'ATR-I2.1'!D34</f>
        <v>404</v>
      </c>
      <c r="E45" s="114">
        <f t="shared" si="0"/>
        <v>276</v>
      </c>
      <c r="F45" s="157">
        <f t="shared" si="1"/>
        <v>2.15625</v>
      </c>
    </row>
    <row r="46" spans="1:6" s="88" customFormat="1" ht="15" customHeight="1">
      <c r="A46" s="163"/>
      <c r="B46" s="165" t="s">
        <v>3358</v>
      </c>
      <c r="C46" s="154">
        <v>48</v>
      </c>
      <c r="D46" s="154">
        <f>D11-SUM(D35:D45)</f>
        <v>71</v>
      </c>
      <c r="E46" s="114">
        <f t="shared" si="0"/>
        <v>23</v>
      </c>
      <c r="F46" s="157">
        <f t="shared" si="1"/>
        <v>0.47916666666666674</v>
      </c>
    </row>
    <row r="47" spans="1:6" s="88" customFormat="1" ht="9.9" customHeight="1">
      <c r="A47" s="163"/>
      <c r="B47" s="165"/>
      <c r="D47" s="154"/>
      <c r="E47" s="159"/>
      <c r="F47" s="159"/>
    </row>
    <row r="48" spans="1:6" s="88" customFormat="1" ht="15" customHeight="1">
      <c r="A48" s="160" t="s">
        <v>3359</v>
      </c>
      <c r="B48" s="55"/>
      <c r="D48" s="154"/>
      <c r="E48" s="159"/>
      <c r="F48" s="159"/>
    </row>
    <row r="49" spans="1:204" s="88" customFormat="1" ht="15" customHeight="1">
      <c r="A49" s="161" t="s">
        <v>3346</v>
      </c>
      <c r="B49" s="165"/>
      <c r="D49" s="154"/>
      <c r="E49" s="159"/>
      <c r="F49" s="159"/>
    </row>
    <row r="50" spans="1:204" s="88" customFormat="1" ht="15" customHeight="1">
      <c r="A50" s="160"/>
      <c r="B50" s="156" t="s">
        <v>3360</v>
      </c>
      <c r="C50" s="114">
        <v>287.91071000933692</v>
      </c>
      <c r="D50" s="114">
        <f>'ATR-I2.1'!I9</f>
        <v>371.85042945740452</v>
      </c>
      <c r="E50" s="114">
        <f t="shared" ref="E50:E61" si="2">D50-C50</f>
        <v>83.939719448067592</v>
      </c>
      <c r="F50" s="157">
        <f t="shared" ref="F50:F61" si="3">((D50/C50)-1)</f>
        <v>0.2915477491106373</v>
      </c>
    </row>
    <row r="51" spans="1:204" s="88" customFormat="1" ht="15" customHeight="1">
      <c r="A51" s="163"/>
      <c r="B51" s="164" t="s">
        <v>3347</v>
      </c>
      <c r="C51" s="114">
        <v>306.73353133063927</v>
      </c>
      <c r="D51" s="114">
        <f>'ATR-I2.1'!I18</f>
        <v>335.40495215547008</v>
      </c>
      <c r="E51" s="114">
        <f t="shared" si="2"/>
        <v>28.671420824830818</v>
      </c>
      <c r="F51" s="157">
        <f t="shared" si="3"/>
        <v>9.3473382908127123E-2</v>
      </c>
    </row>
    <row r="52" spans="1:204" s="88" customFormat="1" ht="15" customHeight="1">
      <c r="A52" s="163"/>
      <c r="B52" s="164" t="s">
        <v>3348</v>
      </c>
      <c r="C52" s="114">
        <v>728.15533980582529</v>
      </c>
      <c r="D52" s="114">
        <f>'ATR-I2.1'!I19</f>
        <v>1363.6363636363637</v>
      </c>
      <c r="E52" s="114">
        <f t="shared" si="2"/>
        <v>635.48102383053845</v>
      </c>
      <c r="F52" s="157">
        <f t="shared" si="3"/>
        <v>0.8727272727272728</v>
      </c>
    </row>
    <row r="53" spans="1:204" s="88" customFormat="1" ht="15" customHeight="1">
      <c r="A53" s="163"/>
      <c r="B53" s="164" t="s">
        <v>3349</v>
      </c>
      <c r="C53" s="114">
        <v>434.84187568157034</v>
      </c>
      <c r="D53" s="114">
        <f>'ATR-I2.1'!I20</f>
        <v>422.59640068984589</v>
      </c>
      <c r="E53" s="114">
        <f t="shared" si="2"/>
        <v>-12.24547499172445</v>
      </c>
      <c r="F53" s="157">
        <f t="shared" si="3"/>
        <v>-2.8160753774072234E-2</v>
      </c>
    </row>
    <row r="54" spans="1:204" s="88" customFormat="1" ht="15" customHeight="1">
      <c r="A54" s="160"/>
      <c r="B54" s="156" t="s">
        <v>3350</v>
      </c>
      <c r="C54" s="114">
        <v>617.08346865865531</v>
      </c>
      <c r="D54" s="114">
        <f>'ATR-I2.1'!I22</f>
        <v>591.90031152647975</v>
      </c>
      <c r="E54" s="114">
        <f t="shared" si="2"/>
        <v>-25.183157132175552</v>
      </c>
      <c r="F54" s="157">
        <f t="shared" si="3"/>
        <v>-4.0809968847351885E-2</v>
      </c>
    </row>
    <row r="55" spans="1:204" s="88" customFormat="1" ht="15" customHeight="1">
      <c r="A55" s="163"/>
      <c r="B55" s="165" t="s">
        <v>3351</v>
      </c>
      <c r="C55" s="114">
        <v>646.31245043616184</v>
      </c>
      <c r="D55" s="114">
        <f>'ATR-I2.1'!I23</f>
        <v>670.27281279397937</v>
      </c>
      <c r="E55" s="114">
        <f t="shared" si="2"/>
        <v>23.96036235781753</v>
      </c>
      <c r="F55" s="157">
        <f t="shared" si="3"/>
        <v>3.7072413414978911E-2</v>
      </c>
    </row>
    <row r="56" spans="1:204" s="88" customFormat="1" ht="15" customHeight="1">
      <c r="A56" s="163"/>
      <c r="B56" s="165" t="s">
        <v>3352</v>
      </c>
      <c r="C56" s="114">
        <v>205.12820512820511</v>
      </c>
      <c r="D56" s="114">
        <f>'ATR-I2.1'!I24</f>
        <v>218.48945132928978</v>
      </c>
      <c r="E56" s="114">
        <f t="shared" si="2"/>
        <v>13.361246201084668</v>
      </c>
      <c r="F56" s="157">
        <f t="shared" si="3"/>
        <v>6.513607523028786E-2</v>
      </c>
    </row>
    <row r="57" spans="1:204" s="88" customFormat="1" ht="15" customHeight="1">
      <c r="A57" s="163"/>
      <c r="B57" s="164" t="s">
        <v>3353</v>
      </c>
      <c r="C57" s="114">
        <v>361.42836489807723</v>
      </c>
      <c r="D57" s="114">
        <f>'ATR-I2.1'!I25</f>
        <v>354.12300354122999</v>
      </c>
      <c r="E57" s="114">
        <f t="shared" si="2"/>
        <v>-7.3053613568472429</v>
      </c>
      <c r="F57" s="157">
        <f t="shared" si="3"/>
        <v>-2.0212473802124986E-2</v>
      </c>
    </row>
    <row r="58" spans="1:204" s="88" customFormat="1" ht="15" customHeight="1">
      <c r="A58" s="160"/>
      <c r="B58" s="156" t="s">
        <v>3354</v>
      </c>
      <c r="C58" s="114">
        <v>124.97917013831028</v>
      </c>
      <c r="D58" s="114">
        <f>'ATR-I2.1'!I26</f>
        <v>173.83746197305518</v>
      </c>
      <c r="E58" s="114">
        <f t="shared" si="2"/>
        <v>48.858291834744904</v>
      </c>
      <c r="F58" s="157">
        <f t="shared" si="3"/>
        <v>0.39093147906707215</v>
      </c>
    </row>
    <row r="59" spans="1:204" s="88" customFormat="1" ht="15" customHeight="1">
      <c r="A59" s="163"/>
      <c r="B59" s="165" t="s">
        <v>3355</v>
      </c>
      <c r="C59" s="114">
        <v>467.17482173592333</v>
      </c>
      <c r="D59" s="114">
        <f>'ATR-I2.1'!I31</f>
        <v>446.14110937356276</v>
      </c>
      <c r="E59" s="114">
        <f t="shared" si="2"/>
        <v>-21.033712362360575</v>
      </c>
      <c r="F59" s="157">
        <f t="shared" si="3"/>
        <v>-4.5023214830379188E-2</v>
      </c>
    </row>
    <row r="60" spans="1:204" s="88" customFormat="1" ht="15" customHeight="1">
      <c r="A60" s="163"/>
      <c r="B60" s="165" t="s">
        <v>3356</v>
      </c>
      <c r="C60" s="114">
        <v>173.38534893801474</v>
      </c>
      <c r="D60" s="114">
        <f>'ATR-I2.1'!I32</f>
        <v>256.88597117168547</v>
      </c>
      <c r="E60" s="114">
        <f t="shared" si="2"/>
        <v>83.500622233670725</v>
      </c>
      <c r="F60" s="157">
        <f t="shared" si="3"/>
        <v>0.48158983873269579</v>
      </c>
    </row>
    <row r="61" spans="1:204" s="88" customFormat="1" ht="15" customHeight="1">
      <c r="A61" s="163"/>
      <c r="B61" s="62" t="s">
        <v>3357</v>
      </c>
      <c r="C61" s="114">
        <v>362.33935345071626</v>
      </c>
      <c r="D61" s="114">
        <f>'ATR-I2.1'!I34</f>
        <v>1106.8493150684931</v>
      </c>
      <c r="E61" s="114">
        <f t="shared" si="2"/>
        <v>744.50996161777675</v>
      </c>
      <c r="F61" s="157">
        <f t="shared" si="3"/>
        <v>2.0547311643835608</v>
      </c>
    </row>
    <row r="62" spans="1:204" s="88" customFormat="1" ht="9.9" customHeight="1">
      <c r="A62" s="160"/>
      <c r="B62" s="55"/>
      <c r="D62" s="154"/>
      <c r="E62" s="159"/>
      <c r="F62" s="159"/>
      <c r="G62" s="167"/>
      <c r="H62" s="168"/>
      <c r="I62" s="167"/>
      <c r="J62" s="168"/>
      <c r="K62" s="167"/>
      <c r="L62" s="168"/>
      <c r="M62" s="167"/>
      <c r="N62" s="168"/>
      <c r="O62" s="167"/>
      <c r="P62" s="168"/>
      <c r="Q62" s="167"/>
      <c r="R62" s="168"/>
      <c r="S62" s="167"/>
      <c r="T62" s="168"/>
      <c r="U62" s="167"/>
      <c r="V62" s="168"/>
      <c r="W62" s="167"/>
      <c r="X62" s="168"/>
      <c r="Y62" s="167"/>
      <c r="Z62" s="168"/>
      <c r="AA62" s="167"/>
      <c r="AB62" s="168"/>
      <c r="AC62" s="167"/>
      <c r="AD62" s="168"/>
      <c r="AE62" s="167"/>
      <c r="AF62" s="168"/>
      <c r="AG62" s="167"/>
      <c r="AH62" s="168"/>
      <c r="AI62" s="167"/>
      <c r="AJ62" s="168"/>
      <c r="AK62" s="167"/>
      <c r="AL62" s="168"/>
      <c r="AM62" s="167"/>
      <c r="AN62" s="168"/>
      <c r="AO62" s="167"/>
      <c r="AP62" s="168"/>
      <c r="AQ62" s="167"/>
      <c r="AR62" s="168"/>
      <c r="AS62" s="167"/>
      <c r="AT62" s="168"/>
      <c r="AU62" s="167"/>
      <c r="AV62" s="168"/>
      <c r="AW62" s="167"/>
      <c r="AX62" s="168"/>
      <c r="AY62" s="167"/>
      <c r="AZ62" s="168"/>
      <c r="BA62" s="167"/>
      <c r="BB62" s="168"/>
      <c r="BC62" s="167"/>
      <c r="BD62" s="168"/>
      <c r="BE62" s="167"/>
      <c r="BF62" s="168"/>
      <c r="BG62" s="167"/>
      <c r="BH62" s="168"/>
      <c r="BI62" s="167"/>
      <c r="BJ62" s="168"/>
      <c r="BK62" s="167"/>
      <c r="BL62" s="168"/>
      <c r="BM62" s="167"/>
      <c r="BN62" s="168"/>
      <c r="BO62" s="167"/>
      <c r="BP62" s="168"/>
      <c r="BQ62" s="167"/>
      <c r="BR62" s="168"/>
      <c r="BS62" s="167"/>
      <c r="BT62" s="168"/>
      <c r="BU62" s="167"/>
      <c r="BV62" s="168"/>
      <c r="BW62" s="167"/>
      <c r="BX62" s="168"/>
      <c r="BY62" s="167"/>
      <c r="BZ62" s="168"/>
      <c r="CA62" s="167"/>
      <c r="CB62" s="168"/>
      <c r="CC62" s="167"/>
      <c r="CD62" s="168"/>
      <c r="CE62" s="167"/>
      <c r="CF62" s="168"/>
      <c r="CG62" s="167"/>
      <c r="CH62" s="168"/>
      <c r="CI62" s="167"/>
      <c r="CJ62" s="168"/>
      <c r="CK62" s="167"/>
      <c r="CL62" s="168"/>
      <c r="CM62" s="167"/>
      <c r="CN62" s="168"/>
      <c r="CO62" s="167"/>
      <c r="CP62" s="168"/>
      <c r="CQ62" s="167"/>
      <c r="CR62" s="168"/>
      <c r="CS62" s="167"/>
      <c r="CT62" s="168"/>
      <c r="CU62" s="167"/>
      <c r="CV62" s="168"/>
      <c r="CW62" s="167"/>
      <c r="CX62" s="168"/>
      <c r="CY62" s="167"/>
      <c r="CZ62" s="168"/>
      <c r="DA62" s="167"/>
      <c r="DB62" s="168"/>
      <c r="DC62" s="167"/>
      <c r="DD62" s="168"/>
      <c r="DE62" s="167"/>
      <c r="DF62" s="168"/>
      <c r="DG62" s="167"/>
      <c r="DH62" s="168"/>
      <c r="DI62" s="167"/>
      <c r="DJ62" s="168"/>
      <c r="DK62" s="167"/>
      <c r="DL62" s="168"/>
      <c r="DM62" s="167"/>
      <c r="DN62" s="168"/>
      <c r="DO62" s="167"/>
      <c r="DP62" s="168"/>
      <c r="DQ62" s="167"/>
      <c r="DR62" s="168"/>
      <c r="DS62" s="167"/>
      <c r="DT62" s="168"/>
      <c r="DU62" s="167"/>
      <c r="DV62" s="168"/>
      <c r="DW62" s="167"/>
      <c r="DX62" s="168"/>
      <c r="DY62" s="167"/>
      <c r="DZ62" s="168"/>
      <c r="EA62" s="167"/>
      <c r="EB62" s="168"/>
      <c r="EC62" s="167"/>
      <c r="ED62" s="168"/>
      <c r="EE62" s="167"/>
      <c r="EF62" s="168"/>
      <c r="EG62" s="167"/>
      <c r="EH62" s="168"/>
      <c r="EI62" s="167"/>
      <c r="EJ62" s="168"/>
      <c r="EK62" s="167"/>
      <c r="EL62" s="168"/>
      <c r="EM62" s="167"/>
      <c r="EN62" s="168"/>
      <c r="EO62" s="167"/>
      <c r="EP62" s="168"/>
      <c r="EQ62" s="167"/>
      <c r="ER62" s="168"/>
      <c r="ES62" s="167"/>
      <c r="ET62" s="168"/>
      <c r="EU62" s="167"/>
      <c r="EV62" s="168"/>
      <c r="EW62" s="167"/>
      <c r="EX62" s="168"/>
      <c r="EY62" s="167"/>
      <c r="EZ62" s="168"/>
      <c r="FA62" s="167"/>
      <c r="FB62" s="168"/>
      <c r="FC62" s="167"/>
      <c r="FD62" s="168"/>
      <c r="FE62" s="167"/>
      <c r="FF62" s="168"/>
      <c r="FG62" s="167"/>
      <c r="FH62" s="168"/>
      <c r="FI62" s="167"/>
      <c r="FJ62" s="168"/>
      <c r="FK62" s="167"/>
      <c r="FL62" s="168"/>
      <c r="FM62" s="167"/>
      <c r="FN62" s="168"/>
      <c r="FO62" s="167"/>
      <c r="FP62" s="168"/>
      <c r="FQ62" s="167"/>
      <c r="FR62" s="168"/>
      <c r="FS62" s="167"/>
      <c r="FT62" s="168"/>
      <c r="FU62" s="167"/>
      <c r="FV62" s="168"/>
      <c r="FW62" s="167"/>
      <c r="FX62" s="168"/>
      <c r="FY62" s="167"/>
      <c r="FZ62" s="168"/>
      <c r="GA62" s="167"/>
      <c r="GB62" s="168"/>
      <c r="GC62" s="167"/>
      <c r="GD62" s="168"/>
      <c r="GE62" s="167"/>
      <c r="GF62" s="168"/>
      <c r="GG62" s="167"/>
      <c r="GH62" s="168"/>
      <c r="GI62" s="167"/>
      <c r="GJ62" s="168"/>
      <c r="GK62" s="167"/>
      <c r="GL62" s="168"/>
      <c r="GM62" s="167"/>
      <c r="GN62" s="168"/>
      <c r="GO62" s="167"/>
      <c r="GP62" s="168"/>
      <c r="GQ62" s="167"/>
      <c r="GR62" s="168"/>
      <c r="GS62" s="167"/>
      <c r="GT62" s="168"/>
      <c r="GU62" s="167"/>
      <c r="GV62" s="168"/>
    </row>
    <row r="63" spans="1:204" s="88" customFormat="1" ht="15" customHeight="1">
      <c r="A63" s="161" t="s">
        <v>3361</v>
      </c>
      <c r="B63" s="165"/>
      <c r="D63" s="154"/>
      <c r="E63" s="159"/>
      <c r="F63" s="159"/>
    </row>
    <row r="64" spans="1:204" s="88" customFormat="1" ht="15" customHeight="1">
      <c r="A64" s="169" t="s">
        <v>3335</v>
      </c>
      <c r="B64" s="164"/>
      <c r="D64" s="154"/>
      <c r="E64" s="159"/>
      <c r="F64" s="159"/>
    </row>
    <row r="65" spans="1:6" s="88" customFormat="1" ht="15" customHeight="1">
      <c r="A65" s="170"/>
      <c r="B65" s="164" t="s">
        <v>35</v>
      </c>
      <c r="C65" s="154">
        <v>113</v>
      </c>
      <c r="D65" s="154">
        <f>'ATR-A2_II'!C9</f>
        <v>96</v>
      </c>
      <c r="E65" s="114">
        <f>D65-C65</f>
        <v>-17</v>
      </c>
      <c r="F65" s="157">
        <f>((D65/C65)-1)</f>
        <v>-0.15044247787610621</v>
      </c>
    </row>
    <row r="66" spans="1:6" s="88" customFormat="1" ht="15" customHeight="1">
      <c r="A66" s="160"/>
      <c r="B66" s="164" t="s">
        <v>36</v>
      </c>
      <c r="C66" s="154">
        <v>0</v>
      </c>
      <c r="D66" s="154">
        <f>'ATR-A2_II'!D9</f>
        <v>2</v>
      </c>
      <c r="E66" s="114">
        <f>D66-C66</f>
        <v>2</v>
      </c>
      <c r="F66" s="157" t="e">
        <f>((D66/C66)-1)</f>
        <v>#DIV/0!</v>
      </c>
    </row>
    <row r="67" spans="1:6" s="88" customFormat="1" ht="15" customHeight="1">
      <c r="A67" s="170"/>
      <c r="B67" s="164" t="s">
        <v>3336</v>
      </c>
      <c r="C67" s="154">
        <v>0</v>
      </c>
      <c r="D67" s="154">
        <f>'ATR-A2_II'!E9</f>
        <v>0</v>
      </c>
      <c r="E67" s="114">
        <v>0</v>
      </c>
      <c r="F67" s="157" t="e">
        <f>((D67/C67)-1)</f>
        <v>#DIV/0!</v>
      </c>
    </row>
    <row r="68" spans="1:6" s="88" customFormat="1" ht="9.9" customHeight="1">
      <c r="A68" s="163"/>
      <c r="B68" s="165"/>
      <c r="D68" s="154"/>
      <c r="E68" s="159"/>
      <c r="F68" s="159"/>
    </row>
    <row r="69" spans="1:6" s="88" customFormat="1" ht="15" customHeight="1">
      <c r="A69" s="160" t="s">
        <v>3337</v>
      </c>
      <c r="B69" s="55"/>
      <c r="D69" s="154"/>
      <c r="E69" s="159"/>
      <c r="F69" s="159"/>
    </row>
    <row r="70" spans="1:6" s="88" customFormat="1" ht="15" customHeight="1">
      <c r="A70" s="163"/>
      <c r="B70" s="165" t="s">
        <v>3338</v>
      </c>
      <c r="C70" s="154">
        <v>54</v>
      </c>
      <c r="D70" s="154">
        <f>'ATR-A3_II'!E22</f>
        <v>33</v>
      </c>
      <c r="E70" s="114">
        <f>D70-C70</f>
        <v>-21</v>
      </c>
      <c r="F70" s="157">
        <f>((D70/C70)-1)</f>
        <v>-0.38888888888888884</v>
      </c>
    </row>
    <row r="71" spans="1:6" s="88" customFormat="1" ht="15" customHeight="1">
      <c r="A71" s="163"/>
      <c r="B71" s="164" t="s">
        <v>3339</v>
      </c>
      <c r="C71" s="154">
        <v>59</v>
      </c>
      <c r="D71" s="154">
        <f>'ATR-A3_II'!E35</f>
        <v>65</v>
      </c>
      <c r="E71" s="114">
        <f>D71-C71</f>
        <v>6</v>
      </c>
      <c r="F71" s="157">
        <f>((D71/C71)-1)</f>
        <v>0.10169491525423724</v>
      </c>
    </row>
    <row r="72" spans="1:6" s="88" customFormat="1" ht="9.9" customHeight="1">
      <c r="A72" s="160"/>
      <c r="B72" s="55"/>
      <c r="D72" s="154"/>
      <c r="E72" s="159"/>
      <c r="F72" s="159"/>
    </row>
    <row r="73" spans="1:6" s="88" customFormat="1" ht="15" customHeight="1">
      <c r="A73" s="161" t="s">
        <v>3340</v>
      </c>
      <c r="B73" s="164"/>
      <c r="D73" s="154"/>
      <c r="E73" s="159"/>
      <c r="F73" s="159"/>
    </row>
    <row r="74" spans="1:6" s="88" customFormat="1" ht="15" customHeight="1">
      <c r="A74" s="163"/>
      <c r="B74" s="164" t="s">
        <v>3362</v>
      </c>
      <c r="C74" s="154">
        <v>47</v>
      </c>
      <c r="D74" s="154">
        <v>35</v>
      </c>
      <c r="E74" s="114">
        <f>D74-C74</f>
        <v>-12</v>
      </c>
      <c r="F74" s="157">
        <f>((D74/C74)-1)</f>
        <v>-0.25531914893617025</v>
      </c>
    </row>
    <row r="75" spans="1:6" s="88" customFormat="1" ht="15" customHeight="1">
      <c r="A75" s="160"/>
      <c r="B75" s="164" t="s">
        <v>3341</v>
      </c>
      <c r="C75" s="154">
        <v>5</v>
      </c>
      <c r="D75" s="154">
        <v>8</v>
      </c>
      <c r="E75" s="114">
        <f>D75-C75</f>
        <v>3</v>
      </c>
      <c r="F75" s="157">
        <f>((D75/C75)-1)</f>
        <v>0.60000000000000009</v>
      </c>
    </row>
    <row r="76" spans="1:6" s="88" customFormat="1" ht="15" customHeight="1">
      <c r="A76" s="163"/>
      <c r="B76" s="164" t="s">
        <v>3343</v>
      </c>
      <c r="C76" s="154">
        <v>58</v>
      </c>
      <c r="D76" s="154">
        <v>52</v>
      </c>
      <c r="E76" s="114">
        <f>D76-C76</f>
        <v>-6</v>
      </c>
      <c r="F76" s="157">
        <f>((D76/C76)-1)</f>
        <v>-0.10344827586206895</v>
      </c>
    </row>
    <row r="77" spans="1:6" s="88" customFormat="1" ht="15" customHeight="1">
      <c r="A77" s="163"/>
      <c r="B77" s="164" t="s">
        <v>3345</v>
      </c>
      <c r="C77" s="154">
        <v>3</v>
      </c>
      <c r="D77" s="154">
        <f>D12-SUM(D74:D76)</f>
        <v>3</v>
      </c>
      <c r="E77" s="114">
        <f>D77-C77</f>
        <v>0</v>
      </c>
      <c r="F77" s="157">
        <f>((D77/C77)-1)</f>
        <v>0</v>
      </c>
    </row>
    <row r="78" spans="1:6" s="2" customFormat="1" ht="9.9" customHeight="1">
      <c r="A78" s="171"/>
      <c r="B78" s="76"/>
      <c r="C78" s="76"/>
      <c r="D78" s="76"/>
      <c r="E78" s="76"/>
      <c r="F78" s="76"/>
    </row>
    <row r="79" spans="1:6" s="2" customFormat="1" ht="21" customHeight="1">
      <c r="A79" s="323" t="s">
        <v>3363</v>
      </c>
      <c r="B79" s="324"/>
      <c r="C79" s="324"/>
      <c r="D79" s="324"/>
      <c r="E79" s="324"/>
      <c r="F79" s="324"/>
    </row>
    <row r="80" spans="1:6" s="15" customFormat="1" ht="15" customHeight="1">
      <c r="A80" s="172"/>
      <c r="B80" s="55"/>
      <c r="C80" s="55"/>
      <c r="D80" s="66"/>
      <c r="E80" s="66"/>
      <c r="F80" s="66"/>
    </row>
    <row r="81" spans="1:6" s="15" customFormat="1" ht="15" customHeight="1">
      <c r="A81" s="170"/>
      <c r="B81" s="156"/>
      <c r="C81" s="156"/>
      <c r="D81" s="66"/>
      <c r="E81" s="66"/>
      <c r="F81" s="66"/>
    </row>
    <row r="82" spans="1:6" s="15" customFormat="1" ht="15" customHeight="1">
      <c r="A82" s="172"/>
      <c r="B82" s="55"/>
      <c r="C82" s="55"/>
      <c r="D82" s="66"/>
      <c r="E82" s="66"/>
      <c r="F82" s="66"/>
    </row>
    <row r="83" spans="1:6" s="15" customFormat="1" ht="15" customHeight="1">
      <c r="A83" s="163"/>
      <c r="B83" s="56"/>
      <c r="C83" s="56"/>
      <c r="D83" s="66"/>
      <c r="E83" s="66"/>
      <c r="F83" s="66"/>
    </row>
    <row r="84" spans="1:6" s="15" customFormat="1" ht="24.75" customHeight="1">
      <c r="A84" s="163"/>
      <c r="B84" s="62"/>
      <c r="C84" s="62"/>
      <c r="D84" s="66"/>
      <c r="E84" s="66"/>
      <c r="F84" s="66"/>
    </row>
    <row r="85" spans="1:6" s="15" customFormat="1" ht="24.75" customHeight="1">
      <c r="A85" s="163"/>
      <c r="B85" s="62"/>
      <c r="C85" s="62"/>
      <c r="D85" s="66"/>
      <c r="E85" s="66"/>
      <c r="F85" s="66"/>
    </row>
    <row r="86" spans="1:6" s="15" customFormat="1" ht="15" customHeight="1">
      <c r="A86" s="163"/>
      <c r="B86" s="56"/>
      <c r="C86" s="56"/>
      <c r="D86" s="66"/>
      <c r="E86" s="66"/>
      <c r="F86" s="66"/>
    </row>
    <row r="87" spans="1:6" s="15" customFormat="1" ht="15" customHeight="1">
      <c r="A87" s="163"/>
      <c r="B87" s="56"/>
      <c r="C87" s="56"/>
      <c r="D87" s="66"/>
      <c r="E87" s="66"/>
      <c r="F87" s="66"/>
    </row>
    <row r="88" spans="1:6" s="15" customFormat="1" ht="15" customHeight="1">
      <c r="A88" s="163"/>
      <c r="B88" s="62"/>
      <c r="C88" s="62"/>
      <c r="D88" s="66"/>
      <c r="E88" s="66"/>
      <c r="F88" s="66"/>
    </row>
    <row r="89" spans="1:6" s="15" customFormat="1" ht="15" customHeight="1">
      <c r="A89" s="163"/>
      <c r="B89" s="56"/>
      <c r="C89" s="56"/>
      <c r="D89" s="66"/>
      <c r="E89" s="66"/>
      <c r="F89" s="66"/>
    </row>
    <row r="90" spans="1:6" s="15" customFormat="1" ht="15" customHeight="1">
      <c r="A90" s="173"/>
      <c r="B90" s="174"/>
      <c r="C90" s="174"/>
      <c r="D90" s="66"/>
      <c r="E90" s="66"/>
      <c r="F90" s="66"/>
    </row>
    <row r="91" spans="1:6" s="15" customFormat="1" ht="15" customHeight="1">
      <c r="A91" s="163"/>
      <c r="B91" s="56"/>
      <c r="C91" s="56"/>
      <c r="D91" s="66"/>
      <c r="E91" s="66"/>
      <c r="F91" s="66"/>
    </row>
    <row r="92" spans="1:6" s="15" customFormat="1" ht="15" customHeight="1">
      <c r="A92" s="163"/>
      <c r="B92" s="56"/>
      <c r="C92" s="56"/>
      <c r="D92" s="66"/>
      <c r="E92" s="66"/>
      <c r="F92" s="66"/>
    </row>
    <row r="93" spans="1:6" s="15" customFormat="1" ht="24.75" customHeight="1">
      <c r="A93" s="163"/>
      <c r="B93" s="62"/>
      <c r="C93" s="62"/>
      <c r="D93" s="66"/>
      <c r="E93" s="66"/>
      <c r="F93" s="66"/>
    </row>
    <row r="94" spans="1:6" s="15" customFormat="1" ht="15" customHeight="1">
      <c r="A94" s="163"/>
      <c r="B94" s="56"/>
      <c r="C94" s="56"/>
      <c r="D94" s="66"/>
      <c r="E94" s="66"/>
      <c r="F94" s="66"/>
    </row>
    <row r="95" spans="1:6" s="15" customFormat="1" ht="15" customHeight="1">
      <c r="A95" s="163"/>
      <c r="B95" s="56"/>
      <c r="C95" s="56"/>
      <c r="D95" s="66"/>
      <c r="E95" s="66"/>
      <c r="F95" s="66"/>
    </row>
    <row r="96" spans="1:6" s="15" customFormat="1" ht="24.75" customHeight="1">
      <c r="A96" s="163"/>
      <c r="B96" s="62"/>
      <c r="C96" s="62"/>
      <c r="D96" s="66"/>
      <c r="E96" s="66"/>
      <c r="F96" s="66"/>
    </row>
    <row r="97" spans="1:6" s="15" customFormat="1" ht="15" customHeight="1">
      <c r="A97" s="172"/>
      <c r="B97" s="63"/>
      <c r="C97" s="63"/>
      <c r="D97" s="66"/>
      <c r="E97" s="66"/>
      <c r="F97" s="66"/>
    </row>
    <row r="98" spans="1:6" s="15" customFormat="1" ht="15" customHeight="1">
      <c r="A98" s="170"/>
      <c r="B98" s="62"/>
      <c r="C98" s="62"/>
      <c r="D98" s="66"/>
      <c r="E98" s="66"/>
      <c r="F98" s="66"/>
    </row>
    <row r="99" spans="1:6" s="15" customFormat="1" ht="15" customHeight="1">
      <c r="A99" s="172"/>
      <c r="B99" s="55"/>
      <c r="C99" s="55"/>
      <c r="D99" s="66"/>
      <c r="E99" s="66"/>
      <c r="F99" s="66"/>
    </row>
    <row r="100" spans="1:6" s="15" customFormat="1" ht="15" customHeight="1">
      <c r="A100" s="170"/>
      <c r="B100" s="156"/>
      <c r="C100" s="156"/>
      <c r="D100" s="66"/>
      <c r="E100" s="66"/>
      <c r="F100" s="66"/>
    </row>
    <row r="101" spans="1:6" s="15" customFormat="1" ht="15" customHeight="1">
      <c r="A101" s="172"/>
      <c r="B101" s="55"/>
      <c r="C101" s="55"/>
      <c r="D101" s="66"/>
      <c r="E101" s="66"/>
      <c r="F101" s="66"/>
    </row>
    <row r="102" spans="1:6" s="15" customFormat="1" ht="15" customHeight="1">
      <c r="A102" s="163"/>
      <c r="B102" s="56"/>
      <c r="C102" s="56"/>
      <c r="D102" s="66"/>
      <c r="E102" s="66"/>
      <c r="F102" s="66"/>
    </row>
    <row r="103" spans="1:6" s="15" customFormat="1" ht="15" customHeight="1">
      <c r="A103" s="163"/>
      <c r="B103" s="56"/>
      <c r="C103" s="56"/>
      <c r="D103" s="66"/>
      <c r="E103" s="66"/>
      <c r="F103" s="66"/>
    </row>
    <row r="104" spans="1:6" s="15" customFormat="1" ht="15" customHeight="1">
      <c r="A104" s="163"/>
      <c r="B104" s="56"/>
      <c r="C104" s="56"/>
      <c r="D104" s="66"/>
      <c r="E104" s="66"/>
      <c r="F104" s="66"/>
    </row>
    <row r="105" spans="1:6" s="15" customFormat="1" ht="15" customHeight="1">
      <c r="A105" s="173"/>
      <c r="B105" s="174"/>
      <c r="C105" s="174"/>
      <c r="D105" s="66"/>
      <c r="E105" s="66"/>
      <c r="F105" s="66"/>
    </row>
    <row r="106" spans="1:6" s="15" customFormat="1" ht="15" customHeight="1">
      <c r="A106" s="163"/>
      <c r="B106" s="56"/>
      <c r="C106" s="56"/>
      <c r="D106" s="66"/>
      <c r="E106" s="66"/>
      <c r="F106" s="66"/>
    </row>
    <row r="107" spans="1:6" s="15" customFormat="1" ht="24.75" customHeight="1">
      <c r="A107" s="163"/>
      <c r="B107" s="62"/>
      <c r="C107" s="62"/>
      <c r="D107" s="66"/>
      <c r="E107" s="66"/>
      <c r="F107" s="66"/>
    </row>
    <row r="108" spans="1:6" s="15" customFormat="1" ht="15" customHeight="1">
      <c r="A108" s="163"/>
      <c r="B108" s="56"/>
      <c r="C108" s="56"/>
      <c r="D108" s="66"/>
      <c r="E108" s="66"/>
      <c r="F108" s="66"/>
    </row>
    <row r="109" spans="1:6" s="15" customFormat="1" ht="15" customHeight="1">
      <c r="A109" s="163"/>
      <c r="B109" s="62"/>
      <c r="C109" s="62"/>
      <c r="D109" s="66"/>
      <c r="E109" s="66"/>
      <c r="F109" s="66"/>
    </row>
    <row r="110" spans="1:6" s="15" customFormat="1" ht="15" customHeight="1">
      <c r="A110" s="173"/>
      <c r="B110" s="63"/>
      <c r="C110" s="63"/>
      <c r="D110" s="66"/>
      <c r="E110" s="66"/>
      <c r="F110" s="66"/>
    </row>
    <row r="111" spans="1:6" s="15" customFormat="1" ht="15" customHeight="1">
      <c r="A111" s="163"/>
      <c r="B111" s="56"/>
      <c r="C111" s="56"/>
      <c r="D111" s="66"/>
      <c r="E111" s="66"/>
      <c r="F111" s="66"/>
    </row>
    <row r="112" spans="1:6" s="15" customFormat="1" ht="24.75" customHeight="1">
      <c r="A112" s="163"/>
      <c r="B112" s="62"/>
      <c r="C112" s="62"/>
      <c r="D112" s="66"/>
      <c r="E112" s="66"/>
      <c r="F112" s="66"/>
    </row>
    <row r="113" spans="1:6" s="15" customFormat="1" ht="15" customHeight="1">
      <c r="A113" s="163"/>
      <c r="B113" s="56"/>
      <c r="C113" s="56"/>
      <c r="D113" s="66"/>
      <c r="E113" s="66"/>
      <c r="F113" s="66"/>
    </row>
    <row r="114" spans="1:6" s="15" customFormat="1" ht="15" customHeight="1">
      <c r="A114" s="172"/>
      <c r="B114" s="63"/>
      <c r="C114" s="63"/>
      <c r="D114" s="66"/>
      <c r="E114" s="66"/>
      <c r="F114" s="66"/>
    </row>
    <row r="115" spans="1:6" s="15" customFormat="1" ht="15" customHeight="1">
      <c r="A115" s="170"/>
      <c r="B115" s="62"/>
      <c r="C115" s="62"/>
      <c r="D115" s="66"/>
      <c r="E115" s="66"/>
      <c r="F115" s="66"/>
    </row>
    <row r="116" spans="1:6" s="15" customFormat="1" ht="15" customHeight="1">
      <c r="A116" s="172"/>
      <c r="B116" s="63"/>
      <c r="C116" s="63"/>
      <c r="D116" s="66"/>
      <c r="E116" s="66"/>
      <c r="F116" s="66"/>
    </row>
    <row r="117" spans="1:6" s="15" customFormat="1" ht="15" customHeight="1">
      <c r="A117" s="170"/>
      <c r="B117" s="62"/>
      <c r="C117" s="62"/>
      <c r="D117" s="66"/>
      <c r="E117" s="66"/>
      <c r="F117" s="66"/>
    </row>
    <row r="118" spans="1:6" s="15" customFormat="1" ht="9" customHeight="1">
      <c r="A118" s="172"/>
      <c r="B118" s="62"/>
      <c r="C118" s="62"/>
      <c r="D118" s="89"/>
      <c r="E118" s="89"/>
      <c r="F118" s="89"/>
    </row>
    <row r="119" spans="1:6" s="15" customFormat="1" ht="36" customHeight="1">
      <c r="A119" s="175"/>
      <c r="B119" s="138"/>
      <c r="C119" s="138"/>
      <c r="D119" s="138"/>
      <c r="E119" s="138"/>
      <c r="F119" s="138"/>
    </row>
    <row r="120" spans="1:6" s="15" customFormat="1" ht="15" customHeight="1">
      <c r="A120" s="176"/>
      <c r="B120" s="90"/>
      <c r="C120" s="90"/>
    </row>
    <row r="121" spans="1:6" ht="15" customHeight="1">
      <c r="D121" s="12"/>
      <c r="E121" s="12"/>
      <c r="F121" s="12"/>
    </row>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ht="15" customHeight="1"/>
    <row r="133" spans="2:204" ht="15" customHeight="1"/>
    <row r="134" spans="2:204" ht="15" customHeight="1"/>
    <row r="135" spans="2:204" ht="15" customHeight="1"/>
    <row r="136" spans="2:204" ht="15" customHeight="1"/>
    <row r="137" spans="2:204" s="177"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7"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7"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7"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7"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7"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7"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7"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7"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7"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7"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7"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7"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7"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7"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7"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7"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7"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7"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7"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7"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7"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7"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7"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7"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7"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7"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7"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7"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7"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7"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7"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7"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7"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7"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7"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7"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7"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7"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7"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7"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7"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7"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7"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7"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7"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7"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7"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7"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7"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7"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7"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7"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7"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7"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7"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7"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7"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7"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7"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7"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7"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7"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7"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7"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row r="202" spans="2:204" s="177"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row>
    <row r="203" spans="2:204" s="177"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row>
    <row r="204" spans="2:204" s="177"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row>
    <row r="205" spans="2:204" s="177"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row>
    <row r="206" spans="2:204" s="177"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row>
  </sheetData>
  <mergeCells count="5">
    <mergeCell ref="A79:F79"/>
    <mergeCell ref="A1:D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9" sqref="A9"/>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65">
        <f>SUM(B11:B28)</f>
        <v>96</v>
      </c>
      <c r="C9" s="65">
        <f>SUM(C11:C28)</f>
        <v>2</v>
      </c>
      <c r="D9" s="65">
        <f>SUM(D11:D28)</f>
        <v>0</v>
      </c>
      <c r="E9" s="65">
        <f>SUM(E11:E35)</f>
        <v>98</v>
      </c>
      <c r="F9" s="10"/>
    </row>
    <row r="10" spans="1:9" s="8" customFormat="1" ht="9" customHeight="1">
      <c r="A10" s="62"/>
      <c r="B10" s="66"/>
      <c r="C10" s="66"/>
      <c r="D10" s="66"/>
      <c r="E10" s="65"/>
    </row>
    <row r="11" spans="1:9" s="88" customFormat="1" ht="12" customHeight="1">
      <c r="A11" s="85" t="s">
        <v>3282</v>
      </c>
      <c r="B11" s="96">
        <v>5</v>
      </c>
      <c r="C11" s="96">
        <v>0</v>
      </c>
      <c r="D11" s="96">
        <v>0</v>
      </c>
      <c r="E11" s="65">
        <f t="shared" ref="E11:E24" si="0">SUM(B11:D11)</f>
        <v>5</v>
      </c>
      <c r="F11" s="41"/>
      <c r="G11" s="15"/>
      <c r="H11" s="15"/>
      <c r="I11" s="15"/>
    </row>
    <row r="12" spans="1:9" s="88" customFormat="1" ht="12" customHeight="1">
      <c r="A12" s="85" t="s">
        <v>3283</v>
      </c>
      <c r="B12" s="96">
        <v>7</v>
      </c>
      <c r="C12" s="96">
        <v>0</v>
      </c>
      <c r="D12" s="96">
        <v>0</v>
      </c>
      <c r="E12" s="65">
        <f t="shared" si="0"/>
        <v>7</v>
      </c>
      <c r="F12" s="41"/>
      <c r="G12" s="15"/>
      <c r="H12" s="15"/>
      <c r="I12" s="15"/>
    </row>
    <row r="13" spans="1:9" s="88" customFormat="1" ht="12" customHeight="1">
      <c r="A13" s="85" t="s">
        <v>3284</v>
      </c>
      <c r="B13" s="96">
        <v>2</v>
      </c>
      <c r="C13" s="96">
        <v>0</v>
      </c>
      <c r="D13" s="96">
        <v>0</v>
      </c>
      <c r="E13" s="65">
        <f t="shared" si="0"/>
        <v>2</v>
      </c>
      <c r="F13" s="41"/>
      <c r="G13" s="15"/>
      <c r="H13" s="15"/>
      <c r="I13" s="15"/>
    </row>
    <row r="14" spans="1:9" s="88" customFormat="1" ht="12" customHeight="1">
      <c r="A14" s="85" t="s">
        <v>3285</v>
      </c>
      <c r="B14" s="96">
        <v>19</v>
      </c>
      <c r="C14" s="96">
        <v>0</v>
      </c>
      <c r="D14" s="96">
        <v>0</v>
      </c>
      <c r="E14" s="65">
        <f t="shared" si="0"/>
        <v>19</v>
      </c>
      <c r="F14" s="41"/>
      <c r="G14" s="15"/>
      <c r="H14" s="15"/>
      <c r="I14" s="15"/>
    </row>
    <row r="15" spans="1:9" s="88" customFormat="1" ht="12" customHeight="1">
      <c r="A15" s="85" t="s">
        <v>3286</v>
      </c>
      <c r="B15" s="96">
        <v>7</v>
      </c>
      <c r="C15" s="96">
        <v>2</v>
      </c>
      <c r="D15" s="96">
        <v>0</v>
      </c>
      <c r="E15" s="65">
        <f t="shared" si="0"/>
        <v>9</v>
      </c>
      <c r="F15" s="41"/>
      <c r="G15" s="15"/>
      <c r="H15" s="15"/>
      <c r="I15" s="15"/>
    </row>
    <row r="16" spans="1:9" s="88" customFormat="1" ht="12" customHeight="1">
      <c r="A16" s="85" t="s">
        <v>3287</v>
      </c>
      <c r="B16" s="96">
        <v>1</v>
      </c>
      <c r="C16" s="96">
        <v>0</v>
      </c>
      <c r="D16" s="96">
        <v>0</v>
      </c>
      <c r="E16" s="65">
        <f t="shared" si="0"/>
        <v>1</v>
      </c>
      <c r="F16" s="41"/>
      <c r="G16" s="15"/>
      <c r="H16" s="15"/>
      <c r="I16" s="15"/>
    </row>
    <row r="17" spans="1:9" s="88" customFormat="1" ht="12" customHeight="1">
      <c r="A17" s="85" t="s">
        <v>3288</v>
      </c>
      <c r="B17" s="96">
        <v>1</v>
      </c>
      <c r="C17" s="96">
        <v>0</v>
      </c>
      <c r="D17" s="96">
        <v>0</v>
      </c>
      <c r="E17" s="65">
        <f t="shared" si="0"/>
        <v>1</v>
      </c>
      <c r="F17" s="41"/>
      <c r="G17" s="15"/>
      <c r="H17" s="15"/>
      <c r="I17" s="15"/>
    </row>
    <row r="18" spans="1:9" s="88" customFormat="1" ht="12" customHeight="1">
      <c r="A18" s="85" t="s">
        <v>3289</v>
      </c>
      <c r="B18" s="96">
        <v>11</v>
      </c>
      <c r="C18" s="96">
        <v>0</v>
      </c>
      <c r="D18" s="96">
        <v>0</v>
      </c>
      <c r="E18" s="65">
        <f t="shared" si="0"/>
        <v>11</v>
      </c>
      <c r="F18" s="41"/>
      <c r="G18" s="15"/>
      <c r="H18" s="15"/>
      <c r="I18" s="15"/>
    </row>
    <row r="19" spans="1:9" s="88" customFormat="1" ht="12" customHeight="1">
      <c r="A19" s="85" t="s">
        <v>3290</v>
      </c>
      <c r="B19" s="96">
        <v>21</v>
      </c>
      <c r="C19" s="96">
        <v>0</v>
      </c>
      <c r="D19" s="96">
        <v>0</v>
      </c>
      <c r="E19" s="65">
        <f t="shared" si="0"/>
        <v>21</v>
      </c>
      <c r="F19" s="41"/>
      <c r="G19" s="15"/>
      <c r="H19" s="15"/>
      <c r="I19" s="15"/>
    </row>
    <row r="20" spans="1:9" s="88" customFormat="1" ht="12" customHeight="1">
      <c r="A20" s="85" t="s">
        <v>3291</v>
      </c>
      <c r="B20" s="96">
        <v>7</v>
      </c>
      <c r="C20" s="96">
        <v>0</v>
      </c>
      <c r="D20" s="96">
        <v>0</v>
      </c>
      <c r="E20" s="65">
        <f t="shared" si="0"/>
        <v>7</v>
      </c>
      <c r="F20" s="41"/>
      <c r="G20" s="15"/>
      <c r="H20" s="15"/>
      <c r="I20" s="15"/>
    </row>
    <row r="21" spans="1:9" s="88" customFormat="1" ht="12" customHeight="1">
      <c r="A21" s="85" t="s">
        <v>3292</v>
      </c>
      <c r="B21" s="96">
        <v>10</v>
      </c>
      <c r="C21" s="96">
        <v>0</v>
      </c>
      <c r="D21" s="96">
        <v>0</v>
      </c>
      <c r="E21" s="65">
        <f t="shared" si="0"/>
        <v>10</v>
      </c>
      <c r="F21" s="41"/>
      <c r="G21" s="15"/>
      <c r="H21" s="15"/>
      <c r="I21" s="15"/>
    </row>
    <row r="22" spans="1:9" s="88" customFormat="1" ht="12" customHeight="1">
      <c r="A22" s="85" t="s">
        <v>3293</v>
      </c>
      <c r="B22" s="96">
        <v>1</v>
      </c>
      <c r="C22" s="212">
        <v>0</v>
      </c>
      <c r="D22" s="96">
        <v>0</v>
      </c>
      <c r="E22" s="65">
        <f t="shared" si="0"/>
        <v>1</v>
      </c>
      <c r="F22" s="213"/>
      <c r="G22" s="214"/>
      <c r="H22" s="214"/>
      <c r="I22" s="214"/>
    </row>
    <row r="23" spans="1:9" s="88" customFormat="1" ht="12" customHeight="1">
      <c r="A23" s="85" t="s">
        <v>3295</v>
      </c>
      <c r="B23" s="96">
        <v>3</v>
      </c>
      <c r="C23" s="96">
        <v>0</v>
      </c>
      <c r="D23" s="96">
        <v>0</v>
      </c>
      <c r="E23" s="65">
        <f t="shared" si="0"/>
        <v>3</v>
      </c>
      <c r="F23" s="41"/>
      <c r="G23" s="15"/>
      <c r="H23" s="15"/>
      <c r="I23" s="15"/>
    </row>
    <row r="24" spans="1:9" s="88" customFormat="1" ht="12" customHeight="1">
      <c r="A24" s="85" t="s">
        <v>3296</v>
      </c>
      <c r="B24" s="96">
        <v>1</v>
      </c>
      <c r="C24" s="96">
        <v>0</v>
      </c>
      <c r="D24" s="96">
        <v>0</v>
      </c>
      <c r="E24" s="65">
        <f t="shared" si="0"/>
        <v>1</v>
      </c>
      <c r="F24" s="41"/>
      <c r="G24" s="15"/>
      <c r="H24" s="15"/>
      <c r="I24" s="15"/>
    </row>
    <row r="25" spans="1:9" s="88" customFormat="1" ht="12" customHeight="1">
      <c r="A25" s="85"/>
      <c r="B25" s="96"/>
      <c r="C25" s="96"/>
      <c r="D25" s="96"/>
      <c r="E25" s="65"/>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1"/>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9" sqref="A9"/>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114">
        <f>SUM(B11:B45)</f>
        <v>1427</v>
      </c>
      <c r="C9" s="114">
        <f>SUM(C11:C45)</f>
        <v>5</v>
      </c>
      <c r="D9" s="114">
        <f>SUM(D11:D45)</f>
        <v>1</v>
      </c>
      <c r="E9" s="114">
        <f>SUM(E11:E45)</f>
        <v>1433</v>
      </c>
      <c r="F9" s="10"/>
    </row>
    <row r="10" spans="1:9" s="8" customFormat="1" ht="9" customHeight="1">
      <c r="A10" s="62"/>
      <c r="B10" s="116"/>
      <c r="C10" s="116"/>
      <c r="D10" s="116"/>
      <c r="E10" s="114"/>
    </row>
    <row r="11" spans="1:9" s="88" customFormat="1" ht="12" customHeight="1">
      <c r="A11" s="81" t="s">
        <v>3622</v>
      </c>
      <c r="B11" s="143">
        <v>2</v>
      </c>
      <c r="C11" s="143">
        <v>0</v>
      </c>
      <c r="D11" s="143">
        <v>0</v>
      </c>
      <c r="E11" s="114">
        <f t="shared" ref="E11:E40" si="0">SUM(B11:D11)</f>
        <v>2</v>
      </c>
      <c r="F11" s="40"/>
      <c r="G11" s="11"/>
      <c r="H11" s="11"/>
      <c r="I11" s="11"/>
    </row>
    <row r="12" spans="1:9" s="88" customFormat="1" ht="12" customHeight="1">
      <c r="A12" s="81" t="s">
        <v>3297</v>
      </c>
      <c r="B12" s="143">
        <v>3</v>
      </c>
      <c r="C12" s="143">
        <v>2</v>
      </c>
      <c r="D12" s="143">
        <v>0</v>
      </c>
      <c r="E12" s="114">
        <f t="shared" si="0"/>
        <v>5</v>
      </c>
      <c r="F12" s="41"/>
      <c r="G12" s="11"/>
      <c r="H12" s="11"/>
      <c r="I12" s="11"/>
    </row>
    <row r="13" spans="1:9" s="88" customFormat="1" ht="12" customHeight="1">
      <c r="A13" s="81" t="s">
        <v>3298</v>
      </c>
      <c r="B13" s="143">
        <v>7</v>
      </c>
      <c r="C13" s="143">
        <v>0</v>
      </c>
      <c r="D13" s="143">
        <v>0</v>
      </c>
      <c r="E13" s="114">
        <f t="shared" si="0"/>
        <v>7</v>
      </c>
      <c r="F13" s="41"/>
      <c r="G13" s="11"/>
      <c r="H13" s="11"/>
      <c r="I13" s="11"/>
    </row>
    <row r="14" spans="1:9" s="88" customFormat="1" ht="12" customHeight="1">
      <c r="A14" s="81" t="s">
        <v>3299</v>
      </c>
      <c r="B14" s="143">
        <v>31</v>
      </c>
      <c r="C14" s="143">
        <v>1</v>
      </c>
      <c r="D14" s="143">
        <v>0</v>
      </c>
      <c r="E14" s="114">
        <f t="shared" si="0"/>
        <v>32</v>
      </c>
      <c r="F14" s="41"/>
      <c r="G14" s="11"/>
      <c r="H14" s="11"/>
      <c r="I14" s="11"/>
    </row>
    <row r="15" spans="1:9" s="88" customFormat="1" ht="12" customHeight="1">
      <c r="A15" s="81" t="s">
        <v>3300</v>
      </c>
      <c r="B15" s="143">
        <v>1</v>
      </c>
      <c r="C15" s="143">
        <v>0</v>
      </c>
      <c r="D15" s="143">
        <v>0</v>
      </c>
      <c r="E15" s="114">
        <f t="shared" si="0"/>
        <v>1</v>
      </c>
      <c r="F15" s="41"/>
      <c r="G15" s="11"/>
      <c r="H15" s="11"/>
      <c r="I15" s="11"/>
    </row>
    <row r="16" spans="1:9" s="88" customFormat="1" ht="12" customHeight="1">
      <c r="A16" s="81" t="s">
        <v>3301</v>
      </c>
      <c r="B16" s="143">
        <v>19</v>
      </c>
      <c r="C16" s="143">
        <v>0</v>
      </c>
      <c r="D16" s="143">
        <v>0</v>
      </c>
      <c r="E16" s="114">
        <f t="shared" si="0"/>
        <v>19</v>
      </c>
      <c r="F16" s="41"/>
      <c r="G16" s="11"/>
      <c r="H16" s="11"/>
      <c r="I16" s="11"/>
    </row>
    <row r="17" spans="1:9" s="88" customFormat="1" ht="12" customHeight="1">
      <c r="A17" s="81" t="s">
        <v>3302</v>
      </c>
      <c r="B17" s="143">
        <v>23</v>
      </c>
      <c r="C17" s="143">
        <v>0</v>
      </c>
      <c r="D17" s="143">
        <v>0</v>
      </c>
      <c r="E17" s="114">
        <f t="shared" si="0"/>
        <v>23</v>
      </c>
      <c r="F17" s="40"/>
      <c r="G17" s="11"/>
      <c r="H17" s="11"/>
      <c r="I17" s="11"/>
    </row>
    <row r="18" spans="1:9" s="88" customFormat="1" ht="12" customHeight="1">
      <c r="A18" s="81" t="s">
        <v>3303</v>
      </c>
      <c r="B18" s="143">
        <v>6</v>
      </c>
      <c r="C18" s="143">
        <v>0</v>
      </c>
      <c r="D18" s="143">
        <v>0</v>
      </c>
      <c r="E18" s="114">
        <f t="shared" si="0"/>
        <v>6</v>
      </c>
      <c r="F18" s="41"/>
      <c r="G18" s="11"/>
      <c r="H18" s="11"/>
      <c r="I18" s="11"/>
    </row>
    <row r="19" spans="1:9" s="88" customFormat="1" ht="12" customHeight="1">
      <c r="A19" s="81" t="s">
        <v>3304</v>
      </c>
      <c r="B19" s="143">
        <v>159</v>
      </c>
      <c r="C19" s="143">
        <v>0</v>
      </c>
      <c r="D19" s="143">
        <v>0</v>
      </c>
      <c r="E19" s="114">
        <f t="shared" si="0"/>
        <v>159</v>
      </c>
      <c r="F19" s="41"/>
      <c r="G19" s="11"/>
      <c r="H19" s="11"/>
      <c r="I19" s="11"/>
    </row>
    <row r="20" spans="1:9" s="88" customFormat="1" ht="12" customHeight="1">
      <c r="A20" s="81" t="s">
        <v>3305</v>
      </c>
      <c r="B20" s="143">
        <v>42</v>
      </c>
      <c r="C20" s="143">
        <v>0</v>
      </c>
      <c r="D20" s="143">
        <v>0</v>
      </c>
      <c r="E20" s="114">
        <f t="shared" si="0"/>
        <v>42</v>
      </c>
      <c r="F20" s="41"/>
      <c r="G20" s="11"/>
      <c r="H20" s="11"/>
      <c r="I20" s="11"/>
    </row>
    <row r="21" spans="1:9" s="88" customFormat="1" ht="12" customHeight="1">
      <c r="A21" s="81" t="s">
        <v>3306</v>
      </c>
      <c r="B21" s="143">
        <v>45</v>
      </c>
      <c r="C21" s="143">
        <v>0</v>
      </c>
      <c r="D21" s="143">
        <v>0</v>
      </c>
      <c r="E21" s="114">
        <f t="shared" si="0"/>
        <v>45</v>
      </c>
      <c r="F21" s="41"/>
      <c r="G21" s="11"/>
      <c r="H21" s="11"/>
      <c r="I21" s="11"/>
    </row>
    <row r="22" spans="1:9" s="88" customFormat="1" ht="12" customHeight="1">
      <c r="A22" s="81" t="s">
        <v>3307</v>
      </c>
      <c r="B22" s="143">
        <v>6</v>
      </c>
      <c r="C22" s="143">
        <v>0</v>
      </c>
      <c r="D22" s="143">
        <v>1</v>
      </c>
      <c r="E22" s="114">
        <f t="shared" si="0"/>
        <v>7</v>
      </c>
      <c r="F22" s="41"/>
      <c r="G22" s="11"/>
      <c r="H22" s="11"/>
      <c r="I22" s="11"/>
    </row>
    <row r="23" spans="1:9" s="88" customFormat="1" ht="12" customHeight="1">
      <c r="A23" s="81" t="s">
        <v>3504</v>
      </c>
      <c r="B23" s="143">
        <v>1</v>
      </c>
      <c r="C23" s="143">
        <v>0</v>
      </c>
      <c r="D23" s="143">
        <v>0</v>
      </c>
      <c r="E23" s="114">
        <f t="shared" si="0"/>
        <v>1</v>
      </c>
      <c r="F23" s="41"/>
      <c r="G23" s="11"/>
      <c r="H23" s="11"/>
      <c r="I23" s="11"/>
    </row>
    <row r="24" spans="1:9" s="88" customFormat="1" ht="12" customHeight="1">
      <c r="A24" s="81" t="s">
        <v>3505</v>
      </c>
      <c r="B24" s="143">
        <v>1</v>
      </c>
      <c r="C24" s="143">
        <v>0</v>
      </c>
      <c r="D24" s="143">
        <v>0</v>
      </c>
      <c r="E24" s="114">
        <f t="shared" si="0"/>
        <v>1</v>
      </c>
      <c r="F24" s="41"/>
      <c r="G24" s="11"/>
      <c r="H24" s="11"/>
      <c r="I24" s="11"/>
    </row>
    <row r="25" spans="1:9" s="88" customFormat="1" ht="12" customHeight="1">
      <c r="A25" s="81" t="s">
        <v>3308</v>
      </c>
      <c r="B25" s="143">
        <v>74</v>
      </c>
      <c r="C25" s="143">
        <v>0</v>
      </c>
      <c r="D25" s="143">
        <v>0</v>
      </c>
      <c r="E25" s="114">
        <f t="shared" si="0"/>
        <v>74</v>
      </c>
      <c r="F25" s="41"/>
      <c r="G25" s="11"/>
      <c r="H25" s="11"/>
      <c r="I25" s="11"/>
    </row>
    <row r="26" spans="1:9" s="15" customFormat="1" ht="12" customHeight="1">
      <c r="A26" s="81" t="s">
        <v>3309</v>
      </c>
      <c r="B26" s="143">
        <v>53</v>
      </c>
      <c r="C26" s="143">
        <v>0</v>
      </c>
      <c r="D26" s="143">
        <v>0</v>
      </c>
      <c r="E26" s="114">
        <f t="shared" si="0"/>
        <v>53</v>
      </c>
      <c r="F26" s="40"/>
      <c r="G26" s="11"/>
      <c r="H26" s="11"/>
      <c r="I26" s="11"/>
    </row>
    <row r="27" spans="1:9" s="15" customFormat="1" ht="12" customHeight="1">
      <c r="A27" s="81" t="s">
        <v>3310</v>
      </c>
      <c r="B27" s="143">
        <v>100</v>
      </c>
      <c r="C27" s="143">
        <v>0</v>
      </c>
      <c r="D27" s="143">
        <v>0</v>
      </c>
      <c r="E27" s="114">
        <f t="shared" si="0"/>
        <v>100</v>
      </c>
      <c r="F27" s="41"/>
      <c r="G27" s="11"/>
      <c r="H27" s="11"/>
      <c r="I27" s="11"/>
    </row>
    <row r="28" spans="1:9" s="15" customFormat="1" ht="12" customHeight="1">
      <c r="A28" s="81" t="s">
        <v>3311</v>
      </c>
      <c r="B28" s="143">
        <v>139</v>
      </c>
      <c r="C28" s="143">
        <v>0</v>
      </c>
      <c r="D28" s="143">
        <v>0</v>
      </c>
      <c r="E28" s="114">
        <f t="shared" si="0"/>
        <v>139</v>
      </c>
      <c r="F28" s="41"/>
      <c r="G28" s="11"/>
      <c r="H28" s="11"/>
      <c r="I28" s="11"/>
    </row>
    <row r="29" spans="1:9" s="15" customFormat="1" ht="12" customHeight="1">
      <c r="A29" s="81" t="s">
        <v>3312</v>
      </c>
      <c r="B29" s="143">
        <v>59</v>
      </c>
      <c r="C29" s="143">
        <v>0</v>
      </c>
      <c r="D29" s="143">
        <v>0</v>
      </c>
      <c r="E29" s="114">
        <f t="shared" si="0"/>
        <v>59</v>
      </c>
      <c r="F29" s="41"/>
      <c r="G29" s="11"/>
      <c r="H29" s="11"/>
      <c r="I29" s="11"/>
    </row>
    <row r="30" spans="1:9" s="15" customFormat="1" ht="12" customHeight="1">
      <c r="A30" s="81" t="s">
        <v>3506</v>
      </c>
      <c r="B30" s="143">
        <v>4</v>
      </c>
      <c r="C30" s="143">
        <v>0</v>
      </c>
      <c r="D30" s="143">
        <v>0</v>
      </c>
      <c r="E30" s="114">
        <f t="shared" si="0"/>
        <v>4</v>
      </c>
      <c r="F30" s="41"/>
      <c r="G30" s="11"/>
      <c r="H30" s="11"/>
      <c r="I30" s="11"/>
    </row>
    <row r="31" spans="1:9" s="15" customFormat="1" ht="12" customHeight="1">
      <c r="A31" s="81" t="s">
        <v>3313</v>
      </c>
      <c r="B31" s="143">
        <v>12</v>
      </c>
      <c r="C31" s="143">
        <v>0</v>
      </c>
      <c r="D31" s="143">
        <v>0</v>
      </c>
      <c r="E31" s="114">
        <f t="shared" si="0"/>
        <v>12</v>
      </c>
      <c r="F31" s="41"/>
      <c r="G31" s="11"/>
      <c r="H31" s="11"/>
      <c r="I31" s="11"/>
    </row>
    <row r="32" spans="1:9" s="15" customFormat="1" ht="12" customHeight="1">
      <c r="A32" s="81" t="s">
        <v>3314</v>
      </c>
      <c r="B32" s="143">
        <v>10</v>
      </c>
      <c r="C32" s="143">
        <v>0</v>
      </c>
      <c r="D32" s="143">
        <v>0</v>
      </c>
      <c r="E32" s="114">
        <f t="shared" si="0"/>
        <v>10</v>
      </c>
      <c r="F32" s="41"/>
      <c r="G32" s="11"/>
      <c r="H32" s="11"/>
      <c r="I32" s="11"/>
    </row>
    <row r="33" spans="1:9" s="15" customFormat="1" ht="12" customHeight="1">
      <c r="A33" s="81" t="s">
        <v>3315</v>
      </c>
      <c r="B33" s="143">
        <v>143</v>
      </c>
      <c r="C33" s="143">
        <v>1</v>
      </c>
      <c r="D33" s="143">
        <v>0</v>
      </c>
      <c r="E33" s="114">
        <f t="shared" si="0"/>
        <v>144</v>
      </c>
      <c r="F33" s="41"/>
      <c r="G33" s="11"/>
      <c r="H33" s="11"/>
      <c r="I33" s="11"/>
    </row>
    <row r="34" spans="1:9" s="15" customFormat="1" ht="12" customHeight="1">
      <c r="A34" s="81" t="s">
        <v>3316</v>
      </c>
      <c r="B34" s="143">
        <v>60</v>
      </c>
      <c r="C34" s="143">
        <v>0</v>
      </c>
      <c r="D34" s="143">
        <v>0</v>
      </c>
      <c r="E34" s="114">
        <f t="shared" si="0"/>
        <v>60</v>
      </c>
      <c r="F34" s="41"/>
      <c r="G34" s="11"/>
      <c r="H34" s="11"/>
      <c r="I34" s="11"/>
    </row>
    <row r="35" spans="1:9" s="15" customFormat="1" ht="12" customHeight="1">
      <c r="A35" s="81" t="s">
        <v>3317</v>
      </c>
      <c r="B35" s="143">
        <v>36</v>
      </c>
      <c r="C35" s="143">
        <v>0</v>
      </c>
      <c r="D35" s="143">
        <v>0</v>
      </c>
      <c r="E35" s="114">
        <f t="shared" si="0"/>
        <v>36</v>
      </c>
      <c r="F35" s="40"/>
      <c r="G35" s="11"/>
      <c r="H35" s="11"/>
      <c r="I35" s="11"/>
    </row>
    <row r="36" spans="1:9" s="15" customFormat="1" ht="12" customHeight="1">
      <c r="A36" s="81" t="s">
        <v>3318</v>
      </c>
      <c r="B36" s="143">
        <v>11</v>
      </c>
      <c r="C36" s="143">
        <v>1</v>
      </c>
      <c r="D36" s="143">
        <v>0</v>
      </c>
      <c r="E36" s="114">
        <f t="shared" si="0"/>
        <v>12</v>
      </c>
      <c r="F36" s="41"/>
      <c r="G36" s="11"/>
      <c r="H36" s="11"/>
      <c r="I36" s="11"/>
    </row>
    <row r="37" spans="1:9" s="15" customFormat="1" ht="12" customHeight="1">
      <c r="A37" s="81" t="s">
        <v>3319</v>
      </c>
      <c r="B37" s="143">
        <v>6</v>
      </c>
      <c r="C37" s="143">
        <v>0</v>
      </c>
      <c r="D37" s="143">
        <v>0</v>
      </c>
      <c r="E37" s="114">
        <f t="shared" si="0"/>
        <v>6</v>
      </c>
      <c r="F37" s="41"/>
      <c r="G37" s="11"/>
      <c r="H37" s="11"/>
      <c r="I37" s="11"/>
    </row>
    <row r="38" spans="1:9" s="15" customFormat="1" ht="12" customHeight="1">
      <c r="A38" s="81" t="s">
        <v>3320</v>
      </c>
      <c r="B38" s="143">
        <v>21</v>
      </c>
      <c r="C38" s="143">
        <v>0</v>
      </c>
      <c r="D38" s="143">
        <v>0</v>
      </c>
      <c r="E38" s="114">
        <f t="shared" si="0"/>
        <v>21</v>
      </c>
      <c r="F38" s="41"/>
      <c r="G38" s="11"/>
      <c r="H38" s="11"/>
      <c r="I38" s="11"/>
    </row>
    <row r="39" spans="1:9" s="15" customFormat="1" ht="12" customHeight="1">
      <c r="A39" s="82" t="s">
        <v>3459</v>
      </c>
      <c r="B39" s="318">
        <v>324</v>
      </c>
      <c r="C39" s="318">
        <v>0</v>
      </c>
      <c r="D39" s="318">
        <v>0</v>
      </c>
      <c r="E39" s="114">
        <f t="shared" si="0"/>
        <v>324</v>
      </c>
      <c r="F39" s="41"/>
      <c r="G39" s="11"/>
      <c r="H39" s="11"/>
      <c r="I39" s="11"/>
    </row>
    <row r="40" spans="1:9" s="15" customFormat="1" ht="12" customHeight="1">
      <c r="A40" s="82" t="s">
        <v>3321</v>
      </c>
      <c r="B40" s="318">
        <v>29</v>
      </c>
      <c r="C40" s="318">
        <v>0</v>
      </c>
      <c r="D40" s="318">
        <v>0</v>
      </c>
      <c r="E40" s="114">
        <f t="shared" si="0"/>
        <v>29</v>
      </c>
      <c r="F40" s="41"/>
      <c r="G40" s="11"/>
      <c r="H40" s="11"/>
      <c r="I40" s="11"/>
    </row>
    <row r="41" spans="1:9" s="15" customFormat="1" ht="12" customHeight="1">
      <c r="A41" s="82"/>
      <c r="B41" s="96"/>
      <c r="C41" s="96"/>
      <c r="D41" s="96"/>
      <c r="E41" s="65"/>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454" activePane="bottomLeft" state="frozen"/>
      <selection pane="bottomLeft" activeCell="A7" sqref="A6:XFD459"/>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5" t="s">
        <v>33</v>
      </c>
      <c r="B1" s="338"/>
      <c r="C1" s="338"/>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65">
        <f t="shared" ref="B9:D9" si="0">SUM(B11:B40)</f>
        <v>96</v>
      </c>
      <c r="C9" s="65">
        <f t="shared" si="0"/>
        <v>2</v>
      </c>
      <c r="D9" s="65">
        <f t="shared" si="0"/>
        <v>0</v>
      </c>
      <c r="E9" s="65">
        <f>SUM(E11:E40)</f>
        <v>98</v>
      </c>
      <c r="F9" s="10"/>
    </row>
    <row r="10" spans="1:9" s="8" customFormat="1" ht="9" customHeight="1">
      <c r="A10" s="62"/>
      <c r="B10" s="66"/>
      <c r="C10" s="66"/>
      <c r="D10" s="66"/>
      <c r="E10" s="65"/>
    </row>
    <row r="11" spans="1:9" s="88" customFormat="1" ht="12" customHeight="1">
      <c r="A11" s="82" t="s">
        <v>3298</v>
      </c>
      <c r="B11" s="96">
        <v>2</v>
      </c>
      <c r="C11" s="96">
        <v>0</v>
      </c>
      <c r="D11" s="96">
        <v>0</v>
      </c>
      <c r="E11" s="65">
        <f t="shared" ref="E11:E31" si="1">SUM(B11:D11)</f>
        <v>2</v>
      </c>
      <c r="F11" s="40"/>
      <c r="G11" s="11"/>
      <c r="H11" s="11"/>
      <c r="I11" s="11"/>
    </row>
    <row r="12" spans="1:9" s="88" customFormat="1" ht="12" customHeight="1">
      <c r="A12" s="82" t="s">
        <v>3300</v>
      </c>
      <c r="B12" s="96">
        <v>1</v>
      </c>
      <c r="C12" s="96">
        <v>0</v>
      </c>
      <c r="D12" s="96">
        <v>0</v>
      </c>
      <c r="E12" s="65">
        <f t="shared" si="1"/>
        <v>1</v>
      </c>
      <c r="F12" s="40"/>
      <c r="G12" s="11"/>
      <c r="H12" s="11"/>
      <c r="I12" s="11"/>
    </row>
    <row r="13" spans="1:9" s="88" customFormat="1" ht="12" customHeight="1">
      <c r="A13" s="82" t="s">
        <v>3302</v>
      </c>
      <c r="B13" s="96">
        <v>11</v>
      </c>
      <c r="C13" s="96">
        <v>0</v>
      </c>
      <c r="D13" s="96">
        <v>0</v>
      </c>
      <c r="E13" s="65">
        <f t="shared" si="1"/>
        <v>11</v>
      </c>
      <c r="F13" s="40"/>
      <c r="G13" s="11"/>
      <c r="H13" s="11"/>
      <c r="I13" s="11"/>
    </row>
    <row r="14" spans="1:9" s="88" customFormat="1" ht="12" customHeight="1">
      <c r="A14" s="82" t="s">
        <v>3303</v>
      </c>
      <c r="B14" s="96">
        <v>10</v>
      </c>
      <c r="C14" s="96">
        <v>0</v>
      </c>
      <c r="D14" s="96">
        <v>0</v>
      </c>
      <c r="E14" s="65">
        <f t="shared" si="1"/>
        <v>10</v>
      </c>
      <c r="F14" s="40"/>
      <c r="G14" s="11"/>
      <c r="H14" s="11"/>
      <c r="I14" s="11"/>
    </row>
    <row r="15" spans="1:9" s="88" customFormat="1" ht="12" customHeight="1">
      <c r="A15" s="82" t="s">
        <v>3304</v>
      </c>
      <c r="B15" s="96">
        <v>4</v>
      </c>
      <c r="C15" s="96">
        <v>0</v>
      </c>
      <c r="D15" s="96">
        <v>0</v>
      </c>
      <c r="E15" s="65">
        <f t="shared" si="1"/>
        <v>4</v>
      </c>
      <c r="F15" s="40"/>
      <c r="G15" s="11"/>
      <c r="H15" s="11"/>
      <c r="I15" s="11"/>
    </row>
    <row r="16" spans="1:9" s="88" customFormat="1" ht="12" customHeight="1">
      <c r="A16" s="82" t="s">
        <v>3305</v>
      </c>
      <c r="B16" s="96">
        <v>4</v>
      </c>
      <c r="C16" s="96">
        <v>1</v>
      </c>
      <c r="D16" s="96">
        <v>0</v>
      </c>
      <c r="E16" s="65">
        <f t="shared" si="1"/>
        <v>5</v>
      </c>
      <c r="F16" s="40"/>
      <c r="G16" s="11"/>
      <c r="H16" s="11"/>
      <c r="I16" s="11"/>
    </row>
    <row r="17" spans="1:9" s="88" customFormat="1" ht="12" customHeight="1">
      <c r="A17" s="82" t="s">
        <v>3306</v>
      </c>
      <c r="B17" s="96">
        <v>5</v>
      </c>
      <c r="C17" s="96">
        <v>0</v>
      </c>
      <c r="D17" s="96">
        <v>0</v>
      </c>
      <c r="E17" s="65">
        <f t="shared" si="1"/>
        <v>5</v>
      </c>
      <c r="F17" s="40"/>
      <c r="G17" s="11"/>
      <c r="H17" s="11"/>
      <c r="I17" s="11"/>
    </row>
    <row r="18" spans="1:9" s="88" customFormat="1" ht="12" customHeight="1">
      <c r="A18" s="82" t="s">
        <v>3307</v>
      </c>
      <c r="B18" s="96">
        <v>1</v>
      </c>
      <c r="C18" s="96">
        <v>0</v>
      </c>
      <c r="D18" s="96">
        <v>0</v>
      </c>
      <c r="E18" s="65">
        <f t="shared" si="1"/>
        <v>1</v>
      </c>
      <c r="F18" s="40"/>
      <c r="G18" s="11"/>
      <c r="H18" s="11"/>
      <c r="I18" s="11"/>
    </row>
    <row r="19" spans="1:9" s="88" customFormat="1" ht="12" customHeight="1">
      <c r="A19" s="82" t="s">
        <v>3504</v>
      </c>
      <c r="B19" s="96">
        <v>1</v>
      </c>
      <c r="C19" s="96">
        <v>0</v>
      </c>
      <c r="D19" s="96">
        <v>0</v>
      </c>
      <c r="E19" s="65">
        <f t="shared" si="1"/>
        <v>1</v>
      </c>
      <c r="F19" s="40"/>
      <c r="G19" s="11"/>
      <c r="H19" s="11"/>
      <c r="I19" s="11"/>
    </row>
    <row r="20" spans="1:9" s="88" customFormat="1" ht="12" customHeight="1">
      <c r="A20" s="82" t="s">
        <v>3308</v>
      </c>
      <c r="B20" s="96">
        <v>2</v>
      </c>
      <c r="C20" s="96">
        <v>0</v>
      </c>
      <c r="D20" s="96">
        <v>0</v>
      </c>
      <c r="E20" s="65">
        <f t="shared" si="1"/>
        <v>2</v>
      </c>
      <c r="F20" s="40"/>
      <c r="G20" s="11"/>
      <c r="H20" s="11"/>
      <c r="I20" s="11"/>
    </row>
    <row r="21" spans="1:9" s="88" customFormat="1" ht="12" customHeight="1">
      <c r="A21" s="82" t="s">
        <v>3309</v>
      </c>
      <c r="B21" s="96">
        <v>3</v>
      </c>
      <c r="C21" s="96">
        <v>0</v>
      </c>
      <c r="D21" s="96">
        <v>0</v>
      </c>
      <c r="E21" s="65">
        <f t="shared" si="1"/>
        <v>3</v>
      </c>
      <c r="F21" s="40"/>
      <c r="G21" s="11"/>
      <c r="H21" s="11"/>
      <c r="I21" s="11"/>
    </row>
    <row r="22" spans="1:9" s="88" customFormat="1" ht="12" customHeight="1">
      <c r="A22" s="82" t="s">
        <v>3310</v>
      </c>
      <c r="B22" s="96">
        <v>2</v>
      </c>
      <c r="C22" s="96">
        <v>0</v>
      </c>
      <c r="D22" s="96">
        <v>0</v>
      </c>
      <c r="E22" s="65">
        <f t="shared" si="1"/>
        <v>2</v>
      </c>
      <c r="F22" s="40"/>
      <c r="G22" s="11"/>
      <c r="H22" s="11"/>
      <c r="I22" s="11"/>
    </row>
    <row r="23" spans="1:9" s="88" customFormat="1" ht="12" customHeight="1">
      <c r="A23" s="82" t="s">
        <v>3311</v>
      </c>
      <c r="B23" s="96">
        <v>3</v>
      </c>
      <c r="C23" s="96">
        <v>0</v>
      </c>
      <c r="D23" s="96">
        <v>0</v>
      </c>
      <c r="E23" s="65">
        <f t="shared" si="1"/>
        <v>3</v>
      </c>
      <c r="F23" s="40"/>
      <c r="G23" s="11"/>
      <c r="H23" s="11"/>
      <c r="I23" s="11"/>
    </row>
    <row r="24" spans="1:9" s="88" customFormat="1" ht="12" customHeight="1">
      <c r="A24" s="82" t="s">
        <v>3312</v>
      </c>
      <c r="B24" s="96">
        <v>4</v>
      </c>
      <c r="C24" s="96">
        <v>0</v>
      </c>
      <c r="D24" s="96">
        <v>0</v>
      </c>
      <c r="E24" s="65">
        <f t="shared" si="1"/>
        <v>4</v>
      </c>
      <c r="F24" s="40"/>
      <c r="G24" s="11"/>
      <c r="H24" s="11"/>
      <c r="I24" s="11"/>
    </row>
    <row r="25" spans="1:9" s="88" customFormat="1" ht="12" customHeight="1">
      <c r="A25" s="82" t="s">
        <v>3315</v>
      </c>
      <c r="B25" s="96">
        <v>8</v>
      </c>
      <c r="C25" s="96">
        <v>1</v>
      </c>
      <c r="D25" s="96">
        <v>0</v>
      </c>
      <c r="E25" s="65">
        <f t="shared" si="1"/>
        <v>9</v>
      </c>
      <c r="F25" s="40"/>
      <c r="G25" s="11"/>
      <c r="H25" s="11"/>
      <c r="I25" s="11"/>
    </row>
    <row r="26" spans="1:9" s="88" customFormat="1" ht="12" customHeight="1">
      <c r="A26" s="82" t="s">
        <v>3316</v>
      </c>
      <c r="B26" s="96">
        <v>10</v>
      </c>
      <c r="C26" s="96">
        <v>0</v>
      </c>
      <c r="D26" s="96">
        <v>0</v>
      </c>
      <c r="E26" s="65">
        <f t="shared" si="1"/>
        <v>10</v>
      </c>
      <c r="F26" s="40"/>
      <c r="G26" s="11"/>
      <c r="H26" s="11"/>
      <c r="I26" s="11"/>
    </row>
    <row r="27" spans="1:9" s="88" customFormat="1" ht="12" customHeight="1">
      <c r="A27" s="82" t="s">
        <v>3317</v>
      </c>
      <c r="B27" s="96">
        <v>3</v>
      </c>
      <c r="C27" s="96">
        <v>0</v>
      </c>
      <c r="D27" s="96">
        <v>0</v>
      </c>
      <c r="E27" s="65">
        <f t="shared" si="1"/>
        <v>3</v>
      </c>
      <c r="F27" s="40"/>
      <c r="G27" s="11"/>
      <c r="H27" s="11"/>
      <c r="I27" s="11"/>
    </row>
    <row r="28" spans="1:9" s="88" customFormat="1" ht="12" customHeight="1">
      <c r="A28" s="82" t="s">
        <v>3320</v>
      </c>
      <c r="B28" s="96">
        <v>2</v>
      </c>
      <c r="C28" s="96">
        <v>0</v>
      </c>
      <c r="D28" s="96">
        <v>0</v>
      </c>
      <c r="E28" s="65">
        <f t="shared" si="1"/>
        <v>2</v>
      </c>
      <c r="F28" s="40"/>
      <c r="G28" s="11"/>
      <c r="H28" s="11"/>
      <c r="I28" s="11"/>
    </row>
    <row r="29" spans="1:9" s="88" customFormat="1" ht="12" customHeight="1">
      <c r="A29" s="82" t="s">
        <v>3459</v>
      </c>
      <c r="B29" s="96">
        <v>1</v>
      </c>
      <c r="C29" s="96">
        <v>0</v>
      </c>
      <c r="D29" s="96">
        <v>0</v>
      </c>
      <c r="E29" s="65">
        <f t="shared" si="1"/>
        <v>1</v>
      </c>
      <c r="F29" s="40"/>
      <c r="G29" s="11"/>
      <c r="H29" s="11"/>
      <c r="I29" s="11"/>
    </row>
    <row r="30" spans="1:9" s="88" customFormat="1" ht="12" customHeight="1">
      <c r="A30" s="82" t="s">
        <v>3321</v>
      </c>
      <c r="B30" s="96">
        <v>18</v>
      </c>
      <c r="C30" s="96">
        <v>0</v>
      </c>
      <c r="D30" s="96">
        <v>0</v>
      </c>
      <c r="E30" s="65">
        <f t="shared" si="1"/>
        <v>18</v>
      </c>
      <c r="F30" s="40"/>
      <c r="G30" s="11"/>
      <c r="H30" s="11"/>
      <c r="I30" s="11"/>
    </row>
    <row r="31" spans="1:9" s="88" customFormat="1" ht="12" customHeight="1">
      <c r="A31" s="82" t="s">
        <v>3420</v>
      </c>
      <c r="B31" s="96">
        <v>1</v>
      </c>
      <c r="C31" s="96">
        <v>0</v>
      </c>
      <c r="D31" s="96">
        <v>0</v>
      </c>
      <c r="E31" s="65">
        <f t="shared" si="1"/>
        <v>1</v>
      </c>
      <c r="F31" s="40"/>
      <c r="G31" s="11"/>
      <c r="H31" s="11"/>
      <c r="I31" s="11"/>
    </row>
    <row r="32" spans="1:9" s="88" customFormat="1" ht="12" customHeight="1">
      <c r="A32" s="82"/>
      <c r="B32" s="96"/>
      <c r="C32" s="96"/>
      <c r="D32" s="96"/>
      <c r="E32" s="65"/>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7" sqref="A7:A8"/>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5" t="s">
        <v>33</v>
      </c>
      <c r="B1" s="338"/>
      <c r="C1" s="338"/>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65">
        <f>SUM(B11:B41)</f>
        <v>1427</v>
      </c>
      <c r="C9" s="65">
        <f>SUM(C11:C41)</f>
        <v>5</v>
      </c>
      <c r="D9" s="65">
        <f>SUM(D11:D41)</f>
        <v>1</v>
      </c>
      <c r="E9" s="65">
        <f>SUM(B9:D9)</f>
        <v>1433</v>
      </c>
      <c r="F9" s="10"/>
    </row>
    <row r="10" spans="1:9" s="8" customFormat="1" ht="9" customHeight="1">
      <c r="A10" s="62"/>
      <c r="B10" s="66"/>
      <c r="C10" s="66"/>
      <c r="D10" s="66"/>
      <c r="E10" s="65"/>
    </row>
    <row r="11" spans="1:9" s="88" customFormat="1" ht="12" customHeight="1">
      <c r="A11" s="82" t="s">
        <v>3322</v>
      </c>
      <c r="B11" s="96">
        <v>812</v>
      </c>
      <c r="C11" s="96">
        <v>2</v>
      </c>
      <c r="D11" s="96">
        <v>0</v>
      </c>
      <c r="E11" s="65">
        <f t="shared" ref="E11:E17" si="0">SUM(B11:D11)</f>
        <v>814</v>
      </c>
      <c r="F11" s="40"/>
      <c r="G11" s="11"/>
      <c r="H11" s="11"/>
      <c r="I11" s="11"/>
    </row>
    <row r="12" spans="1:9" s="88" customFormat="1" ht="12" customHeight="1">
      <c r="A12" s="82" t="s">
        <v>3323</v>
      </c>
      <c r="B12" s="96">
        <v>52</v>
      </c>
      <c r="C12" s="96">
        <v>0</v>
      </c>
      <c r="D12" s="96">
        <v>0</v>
      </c>
      <c r="E12" s="65">
        <f t="shared" si="0"/>
        <v>52</v>
      </c>
      <c r="F12" s="41"/>
      <c r="G12" s="11"/>
      <c r="H12" s="11"/>
      <c r="I12" s="11"/>
    </row>
    <row r="13" spans="1:9" s="88" customFormat="1" ht="12" customHeight="1">
      <c r="A13" s="82" t="s">
        <v>3324</v>
      </c>
      <c r="B13" s="96">
        <v>400</v>
      </c>
      <c r="C13" s="96">
        <v>3</v>
      </c>
      <c r="D13" s="96">
        <v>1</v>
      </c>
      <c r="E13" s="65">
        <f t="shared" si="0"/>
        <v>404</v>
      </c>
      <c r="F13" s="41"/>
      <c r="G13" s="11"/>
      <c r="H13" s="11"/>
      <c r="I13" s="11"/>
    </row>
    <row r="14" spans="1:9" s="88" customFormat="1" ht="12" customHeight="1">
      <c r="A14" s="82" t="s">
        <v>3325</v>
      </c>
      <c r="B14" s="96">
        <v>59</v>
      </c>
      <c r="C14" s="96">
        <v>0</v>
      </c>
      <c r="D14" s="96">
        <v>0</v>
      </c>
      <c r="E14" s="65">
        <f t="shared" si="0"/>
        <v>59</v>
      </c>
      <c r="F14" s="41"/>
      <c r="G14" s="11"/>
      <c r="H14" s="11"/>
      <c r="I14" s="11"/>
    </row>
    <row r="15" spans="1:9" s="88" customFormat="1" ht="12" customHeight="1">
      <c r="A15" s="82" t="s">
        <v>3408</v>
      </c>
      <c r="B15" s="96">
        <v>29</v>
      </c>
      <c r="C15" s="96">
        <v>0</v>
      </c>
      <c r="D15" s="96">
        <v>0</v>
      </c>
      <c r="E15" s="65">
        <f t="shared" si="0"/>
        <v>29</v>
      </c>
      <c r="F15" s="41"/>
      <c r="G15" s="11"/>
      <c r="H15" s="11"/>
      <c r="I15" s="11"/>
    </row>
    <row r="16" spans="1:9" s="88" customFormat="1" ht="12" customHeight="1">
      <c r="A16" s="82" t="s">
        <v>3616</v>
      </c>
      <c r="B16" s="96">
        <v>73</v>
      </c>
      <c r="C16" s="96">
        <v>0</v>
      </c>
      <c r="D16" s="96">
        <v>0</v>
      </c>
      <c r="E16" s="65">
        <f t="shared" si="0"/>
        <v>73</v>
      </c>
      <c r="F16" s="41"/>
      <c r="G16" s="11"/>
      <c r="H16" s="11"/>
      <c r="I16" s="11"/>
    </row>
    <row r="17" spans="1:9" s="88" customFormat="1" ht="12" customHeight="1">
      <c r="A17" s="82" t="s">
        <v>3617</v>
      </c>
      <c r="B17" s="96">
        <v>2</v>
      </c>
      <c r="C17" s="96">
        <v>0</v>
      </c>
      <c r="D17" s="96">
        <v>0</v>
      </c>
      <c r="E17" s="65">
        <f t="shared" si="0"/>
        <v>2</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0"/>
      <c r="B24" s="96"/>
      <c r="C24" s="96"/>
      <c r="D24" s="96"/>
      <c r="E24" s="95"/>
      <c r="F24" s="40"/>
      <c r="G24" s="11"/>
      <c r="H24" s="11"/>
      <c r="I24" s="11"/>
    </row>
    <row r="25" spans="1:9" s="15" customFormat="1" ht="12" customHeight="1">
      <c r="A25" s="230"/>
      <c r="B25" s="96"/>
      <c r="C25" s="96"/>
      <c r="D25" s="96"/>
      <c r="E25" s="95"/>
      <c r="F25" s="41"/>
      <c r="G25" s="11"/>
      <c r="H25" s="11"/>
      <c r="I25" s="11"/>
    </row>
    <row r="26" spans="1:9" s="15" customFormat="1" ht="12" customHeight="1">
      <c r="A26" s="230"/>
      <c r="B26" s="96"/>
      <c r="C26" s="96"/>
      <c r="D26" s="96"/>
      <c r="E26" s="95"/>
      <c r="F26" s="41"/>
      <c r="G26" s="11"/>
      <c r="H26" s="11"/>
      <c r="I26" s="11"/>
    </row>
    <row r="27" spans="1:9" s="15" customFormat="1" ht="12" customHeight="1">
      <c r="A27" s="230"/>
      <c r="B27" s="96"/>
      <c r="C27" s="96"/>
      <c r="D27" s="96"/>
      <c r="E27" s="95"/>
      <c r="F27" s="41"/>
      <c r="G27" s="11"/>
      <c r="H27" s="11"/>
      <c r="I27" s="11"/>
    </row>
    <row r="28" spans="1:9" s="15" customFormat="1" ht="12" customHeight="1">
      <c r="A28" s="230"/>
      <c r="B28" s="96"/>
      <c r="C28" s="96"/>
      <c r="D28" s="96"/>
      <c r="E28" s="95"/>
      <c r="F28" s="41"/>
      <c r="G28" s="11"/>
      <c r="H28" s="11"/>
      <c r="I28" s="11"/>
    </row>
    <row r="29" spans="1:9" s="15" customFormat="1" ht="12" customHeight="1">
      <c r="A29" s="230"/>
      <c r="B29" s="96"/>
      <c r="C29" s="96"/>
      <c r="D29" s="96"/>
      <c r="E29" s="96"/>
      <c r="F29" s="41"/>
      <c r="G29" s="11"/>
      <c r="H29" s="11"/>
      <c r="I29" s="11"/>
    </row>
    <row r="30" spans="1:9" s="15" customFormat="1" ht="12" customHeight="1">
      <c r="A30" s="231"/>
      <c r="B30" s="96"/>
      <c r="C30" s="96"/>
      <c r="D30" s="96"/>
      <c r="E30" s="94"/>
      <c r="F30" s="41"/>
      <c r="G30" s="11"/>
      <c r="H30" s="11"/>
      <c r="I30" s="11"/>
    </row>
    <row r="31" spans="1:9" s="15" customFormat="1" ht="12" customHeight="1">
      <c r="A31" s="23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3"/>
      <c r="B43" s="354"/>
      <c r="C43" s="354"/>
      <c r="D43" s="354"/>
      <c r="E43" s="354"/>
    </row>
    <row r="44" spans="1:9" s="15" customFormat="1" ht="12" customHeight="1">
      <c r="A44" s="351"/>
      <c r="B44" s="352"/>
      <c r="C44" s="352"/>
      <c r="D44" s="352"/>
      <c r="E44" s="352"/>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1"/>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C6" sqref="A6:XFD6"/>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5" t="s">
        <v>33</v>
      </c>
      <c r="B1" s="338"/>
      <c r="C1" s="338"/>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130"/>
    </row>
    <row r="8" spans="1:9" s="67" customFormat="1" ht="21.75" customHeight="1">
      <c r="A8" s="335"/>
      <c r="B8" s="45" t="s">
        <v>35</v>
      </c>
      <c r="C8" s="45" t="s">
        <v>36</v>
      </c>
      <c r="D8" s="45" t="s">
        <v>37</v>
      </c>
      <c r="E8" s="45" t="s">
        <v>38</v>
      </c>
    </row>
    <row r="9" spans="1:9" s="8" customFormat="1" ht="21" customHeight="1">
      <c r="A9" s="54" t="s">
        <v>38</v>
      </c>
      <c r="B9" s="65">
        <f>SUM(B11:B38)</f>
        <v>96</v>
      </c>
      <c r="C9" s="65">
        <f>SUM(C11:C38)</f>
        <v>2</v>
      </c>
      <c r="D9" s="65">
        <f>SUM(D11:D38)</f>
        <v>0</v>
      </c>
      <c r="E9" s="65">
        <f>SUM(B9:D9)</f>
        <v>98</v>
      </c>
      <c r="F9" s="10"/>
    </row>
    <row r="10" spans="1:9" s="8" customFormat="1" ht="9" customHeight="1">
      <c r="A10" s="62"/>
      <c r="B10" s="66"/>
      <c r="C10" s="66"/>
      <c r="D10" s="66"/>
      <c r="E10" s="65"/>
    </row>
    <row r="11" spans="1:9" s="88" customFormat="1" ht="12" customHeight="1">
      <c r="A11" s="82" t="s">
        <v>3322</v>
      </c>
      <c r="B11" s="96">
        <v>40</v>
      </c>
      <c r="C11" s="96">
        <v>0</v>
      </c>
      <c r="D11" s="96">
        <v>0</v>
      </c>
      <c r="E11" s="65">
        <f t="shared" ref="E11:E17" si="0">SUM(B11:D11)</f>
        <v>40</v>
      </c>
      <c r="F11" s="40"/>
      <c r="G11" s="11"/>
      <c r="H11" s="11"/>
      <c r="I11" s="11"/>
    </row>
    <row r="12" spans="1:9" s="88" customFormat="1" ht="12" customHeight="1">
      <c r="A12" s="82" t="s">
        <v>3323</v>
      </c>
      <c r="B12" s="96">
        <v>18</v>
      </c>
      <c r="C12" s="96">
        <v>0</v>
      </c>
      <c r="D12" s="96">
        <v>0</v>
      </c>
      <c r="E12" s="65">
        <f t="shared" si="0"/>
        <v>18</v>
      </c>
      <c r="F12" s="41"/>
      <c r="G12" s="11"/>
      <c r="H12" s="11"/>
      <c r="I12" s="11"/>
    </row>
    <row r="13" spans="1:9" s="88" customFormat="1" ht="12" customHeight="1">
      <c r="A13" s="82" t="s">
        <v>3324</v>
      </c>
      <c r="B13" s="96">
        <v>18</v>
      </c>
      <c r="C13" s="96">
        <v>0</v>
      </c>
      <c r="D13" s="96">
        <v>0</v>
      </c>
      <c r="E13" s="65">
        <f t="shared" si="0"/>
        <v>18</v>
      </c>
      <c r="F13" s="41"/>
      <c r="G13" s="11"/>
      <c r="H13" s="11"/>
      <c r="I13" s="11"/>
    </row>
    <row r="14" spans="1:9" s="88" customFormat="1" ht="12" customHeight="1">
      <c r="A14" s="82" t="s">
        <v>3325</v>
      </c>
      <c r="B14" s="96">
        <v>9</v>
      </c>
      <c r="C14" s="96">
        <v>2</v>
      </c>
      <c r="D14" s="96">
        <v>0</v>
      </c>
      <c r="E14" s="65">
        <f t="shared" si="0"/>
        <v>11</v>
      </c>
      <c r="F14" s="41"/>
      <c r="G14" s="11"/>
      <c r="H14" s="11"/>
      <c r="I14" s="11"/>
    </row>
    <row r="15" spans="1:9" s="88" customFormat="1" ht="12" customHeight="1">
      <c r="A15" s="82" t="s">
        <v>3408</v>
      </c>
      <c r="B15" s="96">
        <v>6</v>
      </c>
      <c r="C15" s="96">
        <v>0</v>
      </c>
      <c r="D15" s="96">
        <v>0</v>
      </c>
      <c r="E15" s="65">
        <f t="shared" si="0"/>
        <v>6</v>
      </c>
      <c r="F15" s="41"/>
      <c r="G15" s="11"/>
      <c r="H15" s="11"/>
      <c r="I15" s="11"/>
    </row>
    <row r="16" spans="1:9" s="88" customFormat="1" ht="12" customHeight="1">
      <c r="A16" s="82" t="s">
        <v>3616</v>
      </c>
      <c r="B16" s="96">
        <v>5</v>
      </c>
      <c r="C16" s="96">
        <v>0</v>
      </c>
      <c r="D16" s="96">
        <v>0</v>
      </c>
      <c r="E16" s="65">
        <f t="shared" si="0"/>
        <v>5</v>
      </c>
      <c r="F16" s="41"/>
      <c r="G16" s="11"/>
      <c r="H16" s="11"/>
      <c r="I16" s="11"/>
    </row>
    <row r="17" spans="1:9" s="88" customFormat="1" ht="12" customHeight="1">
      <c r="A17" s="81" t="s">
        <v>3617</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0"/>
      <c r="B23" s="96"/>
      <c r="C23" s="96"/>
      <c r="D23" s="96"/>
      <c r="E23" s="95"/>
      <c r="F23" s="41"/>
      <c r="G23" s="11"/>
      <c r="H23" s="11"/>
      <c r="I23" s="11"/>
    </row>
    <row r="24" spans="1:9" s="15" customFormat="1" ht="12" customHeight="1">
      <c r="A24" s="230"/>
      <c r="B24" s="96"/>
      <c r="C24" s="96"/>
      <c r="D24" s="96"/>
      <c r="E24" s="95"/>
      <c r="F24" s="41"/>
      <c r="G24" s="11"/>
      <c r="H24" s="11"/>
      <c r="I24" s="11"/>
    </row>
    <row r="25" spans="1:9" s="15" customFormat="1" ht="12" customHeight="1">
      <c r="A25" s="230"/>
      <c r="B25" s="96"/>
      <c r="C25" s="96"/>
      <c r="D25" s="96"/>
      <c r="E25" s="95"/>
      <c r="F25" s="41"/>
      <c r="G25" s="11"/>
      <c r="H25" s="11"/>
      <c r="I25" s="11"/>
    </row>
    <row r="26" spans="1:9" s="15" customFormat="1" ht="12" customHeight="1">
      <c r="A26" s="230"/>
      <c r="B26" s="96"/>
      <c r="C26" s="96"/>
      <c r="D26" s="96"/>
      <c r="E26" s="96"/>
      <c r="F26" s="41"/>
      <c r="G26" s="11"/>
      <c r="H26" s="11"/>
      <c r="I26" s="11"/>
    </row>
    <row r="27" spans="1:9" s="15" customFormat="1" ht="12" customHeight="1">
      <c r="A27" s="230"/>
      <c r="B27" s="96"/>
      <c r="C27" s="96"/>
      <c r="D27" s="96"/>
      <c r="E27" s="94"/>
      <c r="F27" s="41"/>
      <c r="G27" s="11"/>
      <c r="H27" s="11"/>
      <c r="I27" s="11"/>
    </row>
    <row r="28" spans="1:9" s="15" customFormat="1" ht="12" customHeight="1">
      <c r="A28" s="230"/>
      <c r="B28" s="96"/>
      <c r="C28" s="96"/>
      <c r="D28" s="96"/>
      <c r="E28" s="95"/>
      <c r="F28" s="41"/>
      <c r="G28" s="11"/>
      <c r="H28" s="11"/>
      <c r="I28" s="11"/>
    </row>
    <row r="29" spans="1:9" s="15" customFormat="1" ht="12" customHeight="1">
      <c r="A29" s="231"/>
      <c r="B29" s="96"/>
      <c r="C29" s="96"/>
      <c r="D29" s="96"/>
      <c r="E29" s="95"/>
      <c r="F29" s="41"/>
      <c r="G29" s="11"/>
      <c r="H29" s="11"/>
      <c r="I29" s="11"/>
    </row>
    <row r="30" spans="1:9" s="15" customFormat="1" ht="12" customHeight="1">
      <c r="A30" s="232"/>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3"/>
      <c r="B40" s="354"/>
      <c r="C40" s="354"/>
      <c r="D40" s="354"/>
      <c r="E40" s="354"/>
    </row>
    <row r="41" spans="1:9" s="15" customFormat="1" ht="12" customHeight="1">
      <c r="A41" s="351"/>
      <c r="B41" s="352"/>
      <c r="C41" s="352"/>
      <c r="D41" s="352"/>
      <c r="E41" s="352"/>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1"/>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C6" sqref="A6:XFD6"/>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5" t="s">
        <v>33</v>
      </c>
      <c r="B1" s="338"/>
      <c r="C1" s="338"/>
      <c r="D1" s="37"/>
      <c r="E1" s="38"/>
      <c r="F1" s="141" t="s">
        <v>102</v>
      </c>
    </row>
    <row r="2" spans="1:11" s="2" customFormat="1" ht="5.25" customHeight="1">
      <c r="A2" s="1"/>
      <c r="B2" s="1"/>
      <c r="C2" s="1"/>
      <c r="D2" s="1"/>
      <c r="E2" s="1"/>
    </row>
    <row r="3" spans="1:11" s="67" customFormat="1" ht="15" customHeight="1">
      <c r="A3" s="42" t="s">
        <v>3407</v>
      </c>
      <c r="B3" s="42"/>
      <c r="C3" s="42"/>
      <c r="D3" s="42"/>
      <c r="E3" s="42"/>
    </row>
    <row r="4" spans="1:11" s="67" customFormat="1" ht="15" customHeight="1">
      <c r="A4" s="43" t="s">
        <v>3405</v>
      </c>
      <c r="B4" s="68"/>
      <c r="C4" s="68"/>
      <c r="D4" s="68"/>
      <c r="E4" s="68"/>
      <c r="F4" s="69"/>
    </row>
    <row r="5" spans="1:11" s="71" customFormat="1" ht="6" customHeight="1">
      <c r="A5" s="50"/>
      <c r="B5" s="70"/>
      <c r="C5" s="70"/>
      <c r="D5" s="70"/>
      <c r="E5" s="70"/>
    </row>
    <row r="6" spans="1:11" s="8" customFormat="1" ht="15" customHeight="1" thickBot="1">
      <c r="A6" s="332" t="s">
        <v>3649</v>
      </c>
      <c r="B6" s="333"/>
      <c r="C6" s="9"/>
      <c r="D6" s="9"/>
      <c r="E6" s="9"/>
    </row>
    <row r="7" spans="1:11" s="67" customFormat="1" ht="21.75" customHeight="1">
      <c r="A7" s="334"/>
      <c r="B7" s="336"/>
      <c r="C7" s="336"/>
      <c r="D7" s="336"/>
      <c r="E7" s="140"/>
    </row>
    <row r="8" spans="1:11" s="67" customFormat="1" ht="21.75" customHeight="1">
      <c r="A8" s="335"/>
      <c r="B8" s="45" t="s">
        <v>35</v>
      </c>
      <c r="C8" s="45" t="s">
        <v>36</v>
      </c>
      <c r="D8" s="45" t="s">
        <v>37</v>
      </c>
      <c r="E8" s="45" t="s">
        <v>38</v>
      </c>
    </row>
    <row r="9" spans="1:11" s="8" customFormat="1" ht="21" customHeight="1">
      <c r="A9" s="54" t="s">
        <v>38</v>
      </c>
      <c r="B9" s="65">
        <f>SUM(B11:B26)</f>
        <v>1427</v>
      </c>
      <c r="C9" s="65">
        <f>SUM(C11:C26)</f>
        <v>5</v>
      </c>
      <c r="D9" s="65">
        <f>SUM(D11:D26)</f>
        <v>1</v>
      </c>
      <c r="E9" s="65">
        <f>SUM(B9:D9)</f>
        <v>1433</v>
      </c>
      <c r="F9" s="10"/>
    </row>
    <row r="10" spans="1:11" s="8" customFormat="1" ht="9" customHeight="1">
      <c r="A10" s="62"/>
      <c r="B10" s="66"/>
      <c r="C10" s="66"/>
      <c r="D10" s="66"/>
      <c r="E10" s="65"/>
    </row>
    <row r="11" spans="1:11" s="88" customFormat="1" ht="12" customHeight="1">
      <c r="A11" s="82" t="s">
        <v>3409</v>
      </c>
      <c r="B11" s="96">
        <v>127</v>
      </c>
      <c r="C11" s="96">
        <v>1</v>
      </c>
      <c r="D11" s="96">
        <v>1</v>
      </c>
      <c r="E11" s="65">
        <f t="shared" ref="E11:E21" si="0">SUM(B11:D11)</f>
        <v>129</v>
      </c>
      <c r="F11" s="40"/>
      <c r="G11" s="233"/>
      <c r="H11" s="233"/>
      <c r="I11" s="233"/>
      <c r="J11" s="233"/>
      <c r="K11" s="233"/>
    </row>
    <row r="12" spans="1:11" s="88" customFormat="1" ht="12" customHeight="1">
      <c r="A12" s="82" t="s">
        <v>3410</v>
      </c>
      <c r="B12" s="96">
        <v>141</v>
      </c>
      <c r="C12" s="96">
        <v>2</v>
      </c>
      <c r="D12" s="96">
        <v>0</v>
      </c>
      <c r="E12" s="65">
        <f t="shared" si="0"/>
        <v>143</v>
      </c>
      <c r="F12" s="41"/>
      <c r="G12" s="233"/>
      <c r="H12" s="233"/>
      <c r="I12" s="233"/>
      <c r="J12" s="233"/>
      <c r="K12" s="233"/>
    </row>
    <row r="13" spans="1:11" s="88" customFormat="1" ht="12" customHeight="1">
      <c r="A13" s="82" t="s">
        <v>3411</v>
      </c>
      <c r="B13" s="96">
        <v>130</v>
      </c>
      <c r="C13" s="96">
        <v>2</v>
      </c>
      <c r="D13" s="96">
        <v>0</v>
      </c>
      <c r="E13" s="65">
        <f t="shared" si="0"/>
        <v>132</v>
      </c>
      <c r="F13" s="41"/>
      <c r="G13" s="233"/>
      <c r="H13" s="233"/>
      <c r="I13" s="233"/>
      <c r="J13" s="233"/>
      <c r="K13" s="233"/>
    </row>
    <row r="14" spans="1:11" s="88" customFormat="1" ht="12" customHeight="1">
      <c r="A14" s="82" t="s">
        <v>3412</v>
      </c>
      <c r="B14" s="96">
        <v>124</v>
      </c>
      <c r="C14" s="96">
        <v>0</v>
      </c>
      <c r="D14" s="96">
        <v>0</v>
      </c>
      <c r="E14" s="65">
        <f t="shared" si="0"/>
        <v>124</v>
      </c>
      <c r="F14" s="41"/>
      <c r="G14" s="233"/>
      <c r="H14" s="233"/>
      <c r="I14" s="233"/>
      <c r="J14" s="233"/>
      <c r="K14" s="233"/>
    </row>
    <row r="15" spans="1:11" s="88" customFormat="1" ht="12" customHeight="1">
      <c r="A15" s="82" t="s">
        <v>3413</v>
      </c>
      <c r="B15" s="96">
        <v>126</v>
      </c>
      <c r="C15" s="96">
        <v>0</v>
      </c>
      <c r="D15" s="96">
        <v>0</v>
      </c>
      <c r="E15" s="65">
        <f t="shared" si="0"/>
        <v>126</v>
      </c>
      <c r="F15" s="41"/>
      <c r="G15" s="233"/>
      <c r="H15" s="233"/>
      <c r="I15" s="233"/>
      <c r="J15" s="233"/>
      <c r="K15" s="233"/>
    </row>
    <row r="16" spans="1:11" s="88" customFormat="1" ht="12" customHeight="1">
      <c r="A16" s="82" t="s">
        <v>3414</v>
      </c>
      <c r="B16" s="96">
        <v>283</v>
      </c>
      <c r="C16" s="96">
        <v>0</v>
      </c>
      <c r="D16" s="96">
        <v>0</v>
      </c>
      <c r="E16" s="65">
        <f t="shared" si="0"/>
        <v>283</v>
      </c>
      <c r="F16" s="41"/>
      <c r="G16" s="233"/>
      <c r="H16" s="233"/>
      <c r="I16" s="233"/>
      <c r="J16" s="233"/>
      <c r="K16" s="233"/>
    </row>
    <row r="17" spans="1:11" s="88" customFormat="1" ht="12" customHeight="1">
      <c r="A17" s="82" t="s">
        <v>3415</v>
      </c>
      <c r="B17" s="96">
        <v>155</v>
      </c>
      <c r="C17" s="96">
        <v>0</v>
      </c>
      <c r="D17" s="96">
        <v>0</v>
      </c>
      <c r="E17" s="65">
        <f t="shared" si="0"/>
        <v>155</v>
      </c>
      <c r="F17" s="40"/>
      <c r="G17" s="233"/>
      <c r="H17" s="233"/>
      <c r="I17" s="233"/>
      <c r="J17" s="233"/>
      <c r="K17" s="233"/>
    </row>
    <row r="18" spans="1:11" s="88" customFormat="1" ht="12" customHeight="1">
      <c r="A18" s="82" t="s">
        <v>3416</v>
      </c>
      <c r="B18" s="96">
        <v>143</v>
      </c>
      <c r="C18" s="96">
        <v>0</v>
      </c>
      <c r="D18" s="96">
        <v>0</v>
      </c>
      <c r="E18" s="65">
        <f t="shared" si="0"/>
        <v>143</v>
      </c>
      <c r="F18" s="41"/>
      <c r="G18" s="233"/>
      <c r="H18" s="233"/>
      <c r="I18" s="233"/>
      <c r="J18" s="233"/>
      <c r="K18" s="233"/>
    </row>
    <row r="19" spans="1:11" s="88" customFormat="1" ht="12" customHeight="1">
      <c r="A19" s="82" t="s">
        <v>3417</v>
      </c>
      <c r="B19" s="96">
        <v>96</v>
      </c>
      <c r="C19" s="96">
        <v>0</v>
      </c>
      <c r="D19" s="96">
        <v>0</v>
      </c>
      <c r="E19" s="65">
        <f t="shared" si="0"/>
        <v>96</v>
      </c>
      <c r="F19" s="41"/>
      <c r="G19" s="233"/>
      <c r="H19" s="233"/>
      <c r="I19" s="233"/>
      <c r="J19" s="233"/>
      <c r="K19" s="233"/>
    </row>
    <row r="20" spans="1:11" s="88" customFormat="1" ht="12" customHeight="1">
      <c r="A20" s="82" t="s">
        <v>3418</v>
      </c>
      <c r="B20" s="96">
        <v>56</v>
      </c>
      <c r="C20" s="96">
        <v>0</v>
      </c>
      <c r="D20" s="96">
        <v>0</v>
      </c>
      <c r="E20" s="65">
        <f t="shared" si="0"/>
        <v>56</v>
      </c>
      <c r="F20" s="41"/>
      <c r="G20" s="233"/>
      <c r="H20" s="233"/>
      <c r="I20" s="233"/>
      <c r="J20" s="233"/>
      <c r="K20" s="233"/>
    </row>
    <row r="21" spans="1:11" s="88" customFormat="1" ht="12" customHeight="1">
      <c r="A21" s="82" t="s">
        <v>3419</v>
      </c>
      <c r="B21" s="96">
        <v>46</v>
      </c>
      <c r="C21" s="96">
        <v>0</v>
      </c>
      <c r="D21" s="96">
        <v>0</v>
      </c>
      <c r="E21" s="65">
        <f t="shared" si="0"/>
        <v>46</v>
      </c>
      <c r="F21" s="41"/>
      <c r="G21" s="233"/>
      <c r="H21" s="233"/>
      <c r="I21" s="233"/>
      <c r="J21" s="233"/>
      <c r="K21" s="233"/>
    </row>
    <row r="22" spans="1:11" s="88" customFormat="1" ht="12" customHeight="1">
      <c r="A22" s="81"/>
      <c r="B22" s="96"/>
      <c r="C22" s="96"/>
      <c r="D22" s="96"/>
      <c r="E22" s="96"/>
      <c r="F22" s="41"/>
      <c r="G22" s="233"/>
      <c r="H22" s="233"/>
      <c r="I22" s="233"/>
      <c r="J22" s="233"/>
      <c r="K22" s="233"/>
    </row>
    <row r="23" spans="1:11" s="88" customFormat="1" ht="12" customHeight="1">
      <c r="A23" s="82"/>
      <c r="B23" s="96"/>
      <c r="C23" s="96"/>
      <c r="D23" s="96"/>
      <c r="E23" s="94"/>
      <c r="F23" s="41"/>
      <c r="G23" s="233"/>
      <c r="H23" s="233"/>
      <c r="I23" s="233"/>
      <c r="J23" s="233"/>
      <c r="K23" s="233"/>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3"/>
      <c r="B28" s="354"/>
      <c r="C28" s="354"/>
      <c r="D28" s="354"/>
      <c r="E28" s="354"/>
    </row>
    <row r="29" spans="1:11" s="15" customFormat="1" ht="12" customHeight="1">
      <c r="A29" s="351"/>
      <c r="B29" s="352"/>
      <c r="C29" s="352"/>
      <c r="D29" s="352"/>
      <c r="E29" s="352"/>
    </row>
    <row r="30" spans="1:11" s="15" customFormat="1" ht="15" customHeight="1">
      <c r="A30" s="300"/>
      <c r="E30" s="96"/>
    </row>
    <row r="31" spans="1:11" s="15" customFormat="1" ht="15" customHeight="1">
      <c r="A31" s="230"/>
      <c r="E31" s="94"/>
    </row>
    <row r="32" spans="1:11" s="15" customFormat="1" ht="15" customHeight="1">
      <c r="A32" s="230"/>
      <c r="E32" s="95"/>
    </row>
    <row r="33" spans="1:5" s="15" customFormat="1" ht="15" customHeight="1">
      <c r="A33" s="230"/>
      <c r="E33" s="95"/>
    </row>
    <row r="34" spans="1:5" s="15" customFormat="1" ht="15" customHeight="1">
      <c r="A34" s="230"/>
      <c r="E34" s="91"/>
    </row>
    <row r="35" spans="1:5" s="15" customFormat="1" ht="15" customHeight="1">
      <c r="A35" s="230"/>
      <c r="E35" s="142"/>
    </row>
    <row r="36" spans="1:5" s="15" customFormat="1" ht="15" customHeight="1">
      <c r="A36" s="230"/>
      <c r="E36" s="11"/>
    </row>
    <row r="37" spans="1:5" s="15" customFormat="1" ht="15" customHeight="1">
      <c r="A37" s="230"/>
    </row>
    <row r="38" spans="1:5" s="15" customFormat="1" ht="15" customHeight="1">
      <c r="A38" s="230"/>
      <c r="E38" s="11"/>
    </row>
    <row r="39" spans="1:5" s="15" customFormat="1" ht="15" customHeight="1">
      <c r="A39" s="230"/>
      <c r="E39" s="11"/>
    </row>
    <row r="40" spans="1:5" s="15" customFormat="1" ht="15" customHeight="1">
      <c r="A40" s="230"/>
      <c r="E40" s="11"/>
    </row>
    <row r="41" spans="1:5" s="15" customFormat="1" ht="15" customHeight="1">
      <c r="A41" s="230"/>
      <c r="E41" s="11"/>
    </row>
    <row r="42" spans="1:5" s="15" customFormat="1" ht="15" customHeight="1">
      <c r="A42" s="230"/>
      <c r="E42" s="11"/>
    </row>
    <row r="43" spans="1:5" s="15" customFormat="1" ht="15" customHeight="1">
      <c r="A43" s="231"/>
      <c r="E43" s="11"/>
    </row>
    <row r="44" spans="1:5" s="15" customFormat="1" ht="15" customHeight="1">
      <c r="A44" s="232"/>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C6" sqref="A6:XFD6"/>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5" t="s">
        <v>33</v>
      </c>
      <c r="B1" s="338"/>
      <c r="C1" s="338"/>
      <c r="D1" s="37"/>
      <c r="E1" s="38"/>
      <c r="F1" s="141" t="s">
        <v>102</v>
      </c>
    </row>
    <row r="2" spans="1:11" s="2" customFormat="1" ht="5.25" customHeight="1">
      <c r="A2" s="1"/>
      <c r="B2" s="1"/>
      <c r="C2" s="1"/>
      <c r="D2" s="1"/>
      <c r="E2" s="1"/>
    </row>
    <row r="3" spans="1:11" s="67" customFormat="1" ht="15" customHeight="1">
      <c r="A3" s="42" t="s">
        <v>3406</v>
      </c>
      <c r="B3" s="42"/>
      <c r="C3" s="42"/>
      <c r="D3" s="42"/>
      <c r="E3" s="42"/>
    </row>
    <row r="4" spans="1:11" s="67" customFormat="1" ht="15" customHeight="1">
      <c r="A4" s="43" t="s">
        <v>3405</v>
      </c>
      <c r="B4" s="68"/>
      <c r="C4" s="68"/>
      <c r="D4" s="68"/>
      <c r="E4" s="68"/>
      <c r="F4" s="69"/>
    </row>
    <row r="5" spans="1:11" s="71" customFormat="1" ht="6" customHeight="1">
      <c r="A5" s="50"/>
      <c r="B5" s="70"/>
      <c r="C5" s="70"/>
      <c r="D5" s="70"/>
      <c r="E5" s="70"/>
    </row>
    <row r="6" spans="1:11" s="8" customFormat="1" ht="15" customHeight="1" thickBot="1">
      <c r="A6" s="332" t="s">
        <v>3649</v>
      </c>
      <c r="B6" s="333"/>
      <c r="C6" s="9"/>
      <c r="D6" s="9"/>
      <c r="E6" s="9"/>
    </row>
    <row r="7" spans="1:11" s="67" customFormat="1" ht="21.75" customHeight="1">
      <c r="A7" s="334"/>
      <c r="B7" s="336"/>
      <c r="C7" s="336"/>
      <c r="D7" s="336"/>
      <c r="E7" s="140"/>
    </row>
    <row r="8" spans="1:11" s="67" customFormat="1" ht="21.75" customHeight="1">
      <c r="A8" s="335"/>
      <c r="B8" s="45" t="s">
        <v>35</v>
      </c>
      <c r="C8" s="45" t="s">
        <v>36</v>
      </c>
      <c r="D8" s="45" t="s">
        <v>37</v>
      </c>
      <c r="E8" s="45" t="s">
        <v>38</v>
      </c>
    </row>
    <row r="9" spans="1:11" s="8" customFormat="1" ht="21" customHeight="1">
      <c r="A9" s="54" t="s">
        <v>38</v>
      </c>
      <c r="B9" s="65">
        <f>SUM(B11:B28)</f>
        <v>96</v>
      </c>
      <c r="C9" s="65">
        <f>SUM(C11:C28)</f>
        <v>2</v>
      </c>
      <c r="D9" s="65">
        <f>SUM(D11:D28)</f>
        <v>0</v>
      </c>
      <c r="E9" s="65">
        <f>SUM(B9:D9)</f>
        <v>98</v>
      </c>
      <c r="F9" s="10"/>
    </row>
    <row r="10" spans="1:11" s="8" customFormat="1" ht="9" customHeight="1">
      <c r="A10" s="62"/>
      <c r="B10" s="66"/>
      <c r="C10" s="66"/>
      <c r="D10" s="66"/>
      <c r="E10" s="65"/>
    </row>
    <row r="11" spans="1:11" s="88" customFormat="1" ht="12" customHeight="1">
      <c r="A11" s="82" t="s">
        <v>3409</v>
      </c>
      <c r="B11" s="96">
        <v>6</v>
      </c>
      <c r="C11" s="96">
        <v>0</v>
      </c>
      <c r="D11" s="96">
        <v>0</v>
      </c>
      <c r="E11" s="65">
        <f t="shared" ref="E11:E21" si="0">SUM(B11:D11)</f>
        <v>6</v>
      </c>
      <c r="F11" s="40"/>
      <c r="G11" s="234"/>
      <c r="H11" s="235"/>
      <c r="I11" s="235"/>
      <c r="J11" s="236"/>
      <c r="K11" s="236"/>
    </row>
    <row r="12" spans="1:11" s="88" customFormat="1" ht="12" customHeight="1">
      <c r="A12" s="82" t="s">
        <v>3410</v>
      </c>
      <c r="B12" s="96">
        <v>12</v>
      </c>
      <c r="C12" s="96">
        <v>2</v>
      </c>
      <c r="D12" s="96">
        <v>0</v>
      </c>
      <c r="E12" s="65">
        <f t="shared" si="0"/>
        <v>14</v>
      </c>
      <c r="F12" s="41"/>
      <c r="G12" s="237"/>
      <c r="H12" s="235"/>
      <c r="I12" s="235"/>
      <c r="J12" s="236"/>
      <c r="K12" s="236"/>
    </row>
    <row r="13" spans="1:11" s="88" customFormat="1" ht="12" customHeight="1">
      <c r="A13" s="82" t="s">
        <v>3411</v>
      </c>
      <c r="B13" s="96">
        <v>12</v>
      </c>
      <c r="C13" s="96">
        <v>0</v>
      </c>
      <c r="D13" s="96">
        <v>0</v>
      </c>
      <c r="E13" s="65">
        <f t="shared" si="0"/>
        <v>12</v>
      </c>
      <c r="F13" s="41"/>
      <c r="G13" s="237"/>
      <c r="H13" s="235"/>
      <c r="I13" s="235"/>
      <c r="J13" s="236"/>
      <c r="K13" s="236"/>
    </row>
    <row r="14" spans="1:11" s="88" customFormat="1" ht="12" customHeight="1">
      <c r="A14" s="82" t="s">
        <v>3412</v>
      </c>
      <c r="B14" s="96">
        <v>10</v>
      </c>
      <c r="C14" s="96">
        <v>0</v>
      </c>
      <c r="D14" s="96">
        <v>0</v>
      </c>
      <c r="E14" s="65">
        <f t="shared" si="0"/>
        <v>10</v>
      </c>
      <c r="F14" s="41"/>
      <c r="G14" s="237"/>
      <c r="H14" s="235"/>
      <c r="I14" s="235"/>
      <c r="J14" s="236"/>
      <c r="K14" s="236"/>
    </row>
    <row r="15" spans="1:11" s="88" customFormat="1" ht="12" customHeight="1">
      <c r="A15" s="82" t="s">
        <v>3413</v>
      </c>
      <c r="B15" s="96">
        <v>7</v>
      </c>
      <c r="C15" s="96">
        <v>0</v>
      </c>
      <c r="D15" s="96">
        <v>0</v>
      </c>
      <c r="E15" s="65">
        <f t="shared" si="0"/>
        <v>7</v>
      </c>
      <c r="F15" s="41"/>
      <c r="G15" s="237"/>
      <c r="H15" s="235"/>
      <c r="I15" s="235"/>
      <c r="J15" s="236"/>
      <c r="K15" s="236"/>
    </row>
    <row r="16" spans="1:11" s="88" customFormat="1" ht="12" customHeight="1">
      <c r="A16" s="82" t="s">
        <v>3414</v>
      </c>
      <c r="B16" s="96">
        <v>17</v>
      </c>
      <c r="C16" s="96">
        <v>0</v>
      </c>
      <c r="D16" s="96">
        <v>0</v>
      </c>
      <c r="E16" s="65">
        <f t="shared" si="0"/>
        <v>17</v>
      </c>
      <c r="F16" s="41"/>
      <c r="G16" s="237"/>
      <c r="H16" s="235"/>
      <c r="I16" s="235"/>
      <c r="J16" s="236"/>
      <c r="K16" s="236"/>
    </row>
    <row r="17" spans="1:11" s="88" customFormat="1" ht="12" customHeight="1">
      <c r="A17" s="82" t="s">
        <v>3415</v>
      </c>
      <c r="B17" s="96">
        <v>9</v>
      </c>
      <c r="C17" s="96">
        <v>0</v>
      </c>
      <c r="D17" s="96">
        <v>0</v>
      </c>
      <c r="E17" s="65">
        <f t="shared" si="0"/>
        <v>9</v>
      </c>
      <c r="F17" s="40"/>
      <c r="G17" s="237"/>
      <c r="H17" s="235"/>
      <c r="I17" s="235"/>
      <c r="J17" s="236"/>
      <c r="K17" s="236"/>
    </row>
    <row r="18" spans="1:11" s="88" customFormat="1" ht="12" customHeight="1">
      <c r="A18" s="82" t="s">
        <v>3416</v>
      </c>
      <c r="B18" s="96">
        <v>7</v>
      </c>
      <c r="C18" s="96">
        <v>0</v>
      </c>
      <c r="D18" s="96">
        <v>0</v>
      </c>
      <c r="E18" s="65">
        <f t="shared" si="0"/>
        <v>7</v>
      </c>
      <c r="F18" s="41"/>
      <c r="G18" s="237"/>
      <c r="H18" s="235"/>
      <c r="I18" s="235"/>
      <c r="J18" s="236"/>
      <c r="K18" s="236"/>
    </row>
    <row r="19" spans="1:11" s="88" customFormat="1" ht="12" customHeight="1">
      <c r="A19" s="82" t="s">
        <v>3417</v>
      </c>
      <c r="B19" s="96">
        <v>4</v>
      </c>
      <c r="C19" s="96">
        <v>0</v>
      </c>
      <c r="D19" s="96">
        <v>0</v>
      </c>
      <c r="E19" s="65">
        <f t="shared" si="0"/>
        <v>4</v>
      </c>
      <c r="F19" s="41"/>
      <c r="G19" s="237"/>
      <c r="H19" s="235"/>
      <c r="I19" s="235"/>
      <c r="J19" s="236"/>
      <c r="K19" s="236"/>
    </row>
    <row r="20" spans="1:11" s="88" customFormat="1" ht="12" customHeight="1">
      <c r="A20" s="82" t="s">
        <v>3418</v>
      </c>
      <c r="B20" s="96">
        <v>8</v>
      </c>
      <c r="C20" s="96">
        <v>0</v>
      </c>
      <c r="D20" s="96">
        <v>0</v>
      </c>
      <c r="E20" s="65">
        <f t="shared" si="0"/>
        <v>8</v>
      </c>
      <c r="F20" s="41"/>
      <c r="G20" s="237"/>
      <c r="H20" s="235"/>
      <c r="I20" s="235"/>
      <c r="J20" s="236"/>
      <c r="K20" s="236"/>
    </row>
    <row r="21" spans="1:11" s="88" customFormat="1" ht="12" customHeight="1">
      <c r="A21" s="81" t="s">
        <v>3419</v>
      </c>
      <c r="B21" s="96">
        <v>4</v>
      </c>
      <c r="C21" s="96">
        <v>0</v>
      </c>
      <c r="D21" s="96">
        <v>0</v>
      </c>
      <c r="E21" s="65">
        <f t="shared" si="0"/>
        <v>4</v>
      </c>
      <c r="F21" s="41"/>
      <c r="G21" s="237"/>
      <c r="H21" s="235"/>
      <c r="I21" s="235"/>
      <c r="J21" s="236"/>
      <c r="K21" s="236"/>
    </row>
    <row r="22" spans="1:11" s="88" customFormat="1" ht="12" customHeight="1">
      <c r="A22" s="82"/>
      <c r="B22" s="96"/>
      <c r="C22" s="96"/>
      <c r="D22" s="96"/>
      <c r="E22" s="94"/>
      <c r="F22" s="41"/>
      <c r="G22" s="237"/>
      <c r="H22" s="235"/>
      <c r="I22" s="235"/>
      <c r="J22" s="236"/>
      <c r="K22" s="236"/>
    </row>
    <row r="23" spans="1:11" s="88" customFormat="1" ht="12" customHeight="1">
      <c r="A23" s="82"/>
      <c r="B23" s="96"/>
      <c r="C23" s="96"/>
      <c r="D23" s="96"/>
      <c r="E23" s="95"/>
      <c r="F23" s="41"/>
      <c r="G23" s="237"/>
      <c r="H23" s="235"/>
      <c r="I23" s="235"/>
      <c r="J23" s="236"/>
      <c r="K23" s="236"/>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3"/>
      <c r="B30" s="354"/>
      <c r="C30" s="354"/>
      <c r="D30" s="354"/>
      <c r="E30" s="354"/>
    </row>
    <row r="31" spans="1:11" s="15" customFormat="1" ht="12" customHeight="1">
      <c r="A31" s="351"/>
      <c r="B31" s="352"/>
      <c r="C31" s="352"/>
      <c r="D31" s="352"/>
      <c r="E31" s="352"/>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2"/>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C6" sqref="A6:XFD6"/>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5" t="s">
        <v>33</v>
      </c>
      <c r="B1" s="338"/>
      <c r="C1" s="338"/>
      <c r="D1" s="37"/>
      <c r="E1" s="38"/>
      <c r="F1" s="217" t="s">
        <v>102</v>
      </c>
    </row>
    <row r="2" spans="1:9" s="2" customFormat="1" ht="5.25" customHeight="1">
      <c r="A2" s="1"/>
      <c r="B2" s="1"/>
      <c r="C2" s="1"/>
      <c r="D2" s="1"/>
      <c r="E2" s="1"/>
    </row>
    <row r="3" spans="1:9" s="67" customFormat="1" ht="15" customHeight="1">
      <c r="A3" s="42" t="s">
        <v>3422</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218"/>
    </row>
    <row r="8" spans="1:9" s="67" customFormat="1" ht="21.75" customHeight="1">
      <c r="A8" s="335"/>
      <c r="B8" s="45" t="s">
        <v>35</v>
      </c>
      <c r="C8" s="45" t="s">
        <v>36</v>
      </c>
      <c r="D8" s="45" t="s">
        <v>37</v>
      </c>
      <c r="E8" s="45" t="s">
        <v>38</v>
      </c>
    </row>
    <row r="9" spans="1:9" s="8" customFormat="1" ht="21" customHeight="1">
      <c r="A9" s="54" t="s">
        <v>38</v>
      </c>
      <c r="B9" s="65">
        <f>SUM(B11:B34)</f>
        <v>1427</v>
      </c>
      <c r="C9" s="65">
        <f>SUM(C11:C34)</f>
        <v>5</v>
      </c>
      <c r="D9" s="65">
        <f>SUM(D11:D34)</f>
        <v>1</v>
      </c>
      <c r="E9" s="65">
        <f>SUM(B9:D9)</f>
        <v>1433</v>
      </c>
      <c r="F9" s="10"/>
    </row>
    <row r="10" spans="1:9" s="8" customFormat="1" ht="9" customHeight="1">
      <c r="A10" s="62"/>
      <c r="B10" s="66"/>
      <c r="C10" s="66"/>
      <c r="D10" s="66"/>
      <c r="E10" s="65"/>
    </row>
    <row r="11" spans="1:9" s="88" customFormat="1" ht="12" customHeight="1">
      <c r="A11" s="82" t="s">
        <v>3423</v>
      </c>
      <c r="B11" s="220">
        <v>963</v>
      </c>
      <c r="C11" s="220">
        <v>5</v>
      </c>
      <c r="D11" s="220">
        <v>1</v>
      </c>
      <c r="E11" s="65">
        <f>SUM(B11:D11)</f>
        <v>969</v>
      </c>
      <c r="F11" s="40"/>
      <c r="G11" s="11"/>
      <c r="H11" s="11"/>
      <c r="I11" s="11"/>
    </row>
    <row r="12" spans="1:9" s="88" customFormat="1" ht="12" customHeight="1">
      <c r="A12" s="82" t="s">
        <v>3424</v>
      </c>
      <c r="B12" s="220">
        <v>391</v>
      </c>
      <c r="C12" s="220">
        <v>0</v>
      </c>
      <c r="D12" s="220">
        <v>0</v>
      </c>
      <c r="E12" s="65">
        <f>SUM(B12:D12)</f>
        <v>391</v>
      </c>
      <c r="F12" s="41"/>
      <c r="G12" s="11"/>
      <c r="H12" s="11"/>
      <c r="I12" s="11"/>
    </row>
    <row r="13" spans="1:9" s="88" customFormat="1" ht="12" customHeight="1">
      <c r="A13" s="82" t="s">
        <v>3426</v>
      </c>
      <c r="B13" s="220">
        <v>17</v>
      </c>
      <c r="C13" s="220">
        <v>0</v>
      </c>
      <c r="D13" s="220">
        <v>0</v>
      </c>
      <c r="E13" s="65">
        <f>SUM(B13:D13)</f>
        <v>17</v>
      </c>
      <c r="F13" s="41"/>
      <c r="G13" s="11"/>
      <c r="H13" s="11"/>
      <c r="I13" s="11"/>
    </row>
    <row r="14" spans="1:9" s="88" customFormat="1" ht="12" customHeight="1">
      <c r="A14" s="82" t="s">
        <v>3425</v>
      </c>
      <c r="B14" s="220">
        <v>56</v>
      </c>
      <c r="C14" s="220">
        <v>0</v>
      </c>
      <c r="D14" s="220">
        <v>0</v>
      </c>
      <c r="E14" s="65">
        <f>SUM(B14:D14)</f>
        <v>56</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3"/>
      <c r="B36" s="354"/>
      <c r="C36" s="354"/>
      <c r="D36" s="354"/>
      <c r="E36" s="354"/>
    </row>
    <row r="37" spans="1:9" s="15" customFormat="1" ht="12" customHeight="1">
      <c r="A37" s="351"/>
      <c r="B37" s="352"/>
      <c r="C37" s="352"/>
      <c r="D37" s="352"/>
      <c r="E37" s="352"/>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9"/>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C6" sqref="A6:XFD6"/>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5" t="s">
        <v>33</v>
      </c>
      <c r="B1" s="338"/>
      <c r="C1" s="338"/>
      <c r="D1" s="37"/>
      <c r="E1" s="38"/>
      <c r="F1" s="217" t="s">
        <v>102</v>
      </c>
    </row>
    <row r="2" spans="1:9" s="2" customFormat="1" ht="5.25" customHeight="1">
      <c r="A2" s="1"/>
      <c r="B2" s="1"/>
      <c r="C2" s="1"/>
      <c r="D2" s="1"/>
      <c r="E2" s="1"/>
    </row>
    <row r="3" spans="1:9" s="67" customFormat="1" ht="15" customHeight="1">
      <c r="A3" s="42" t="s">
        <v>3421</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2" t="s">
        <v>3649</v>
      </c>
      <c r="B6" s="333"/>
      <c r="C6" s="9"/>
      <c r="D6" s="9"/>
      <c r="E6" s="9"/>
    </row>
    <row r="7" spans="1:9" s="67" customFormat="1" ht="21.75" customHeight="1">
      <c r="A7" s="334"/>
      <c r="B7" s="336"/>
      <c r="C7" s="336"/>
      <c r="D7" s="336"/>
      <c r="E7" s="218"/>
    </row>
    <row r="8" spans="1:9" s="67" customFormat="1" ht="21.75" customHeight="1">
      <c r="A8" s="335"/>
      <c r="B8" s="45" t="s">
        <v>35</v>
      </c>
      <c r="C8" s="45" t="s">
        <v>36</v>
      </c>
      <c r="D8" s="45" t="s">
        <v>37</v>
      </c>
      <c r="E8" s="45" t="s">
        <v>38</v>
      </c>
    </row>
    <row r="9" spans="1:9" s="8" customFormat="1" ht="21" customHeight="1">
      <c r="A9" s="54" t="s">
        <v>38</v>
      </c>
      <c r="B9" s="65">
        <f>SUM(B11:B36)</f>
        <v>96</v>
      </c>
      <c r="C9" s="65">
        <f>SUM(C11:C36)</f>
        <v>2</v>
      </c>
      <c r="D9" s="65">
        <f>SUM(D11:D36)</f>
        <v>0</v>
      </c>
      <c r="E9" s="65">
        <f>SUM(B9:D9)</f>
        <v>98</v>
      </c>
      <c r="F9" s="10"/>
    </row>
    <row r="10" spans="1:9" s="8" customFormat="1" ht="9" customHeight="1">
      <c r="A10" s="62"/>
      <c r="B10" s="66"/>
      <c r="C10" s="66"/>
      <c r="D10" s="66"/>
      <c r="E10" s="65"/>
    </row>
    <row r="11" spans="1:9" s="88" customFormat="1" ht="12" customHeight="1">
      <c r="A11" s="82" t="s">
        <v>3423</v>
      </c>
      <c r="B11" s="220">
        <v>80</v>
      </c>
      <c r="C11" s="220">
        <v>2</v>
      </c>
      <c r="D11" s="220">
        <v>0</v>
      </c>
      <c r="E11" s="65">
        <f>SUM(B11:D11)</f>
        <v>82</v>
      </c>
      <c r="F11" s="40"/>
      <c r="G11" s="11"/>
      <c r="H11" s="11"/>
      <c r="I11" s="11"/>
    </row>
    <row r="12" spans="1:9" s="88" customFormat="1" ht="12" customHeight="1">
      <c r="A12" s="82" t="s">
        <v>3424</v>
      </c>
      <c r="B12" s="220">
        <v>11</v>
      </c>
      <c r="C12" s="220">
        <v>0</v>
      </c>
      <c r="D12" s="220">
        <v>0</v>
      </c>
      <c r="E12" s="65">
        <f>SUM(B12:D12)</f>
        <v>11</v>
      </c>
      <c r="F12" s="41"/>
      <c r="G12" s="11"/>
      <c r="H12" s="11"/>
      <c r="I12" s="11"/>
    </row>
    <row r="13" spans="1:9" s="88" customFormat="1" ht="12" customHeight="1">
      <c r="A13" s="82" t="s">
        <v>3426</v>
      </c>
      <c r="B13" s="220">
        <v>3</v>
      </c>
      <c r="C13" s="220">
        <v>0</v>
      </c>
      <c r="D13" s="220">
        <v>0</v>
      </c>
      <c r="E13" s="65">
        <f>SUM(B13:D13)</f>
        <v>3</v>
      </c>
      <c r="F13" s="41"/>
      <c r="G13" s="11"/>
      <c r="H13" s="11"/>
      <c r="I13" s="11"/>
    </row>
    <row r="14" spans="1:9" s="88" customFormat="1" ht="12" customHeight="1">
      <c r="A14" s="82" t="s">
        <v>3425</v>
      </c>
      <c r="B14" s="220">
        <v>2</v>
      </c>
      <c r="C14" s="220">
        <v>0</v>
      </c>
      <c r="D14" s="220">
        <v>0</v>
      </c>
      <c r="E14" s="65">
        <f>SUM(B14:D14)</f>
        <v>2</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3"/>
      <c r="B38" s="354"/>
      <c r="C38" s="354"/>
      <c r="D38" s="354"/>
      <c r="E38" s="354"/>
    </row>
    <row r="39" spans="1:9" s="15" customFormat="1" ht="12" customHeight="1">
      <c r="A39" s="351"/>
      <c r="B39" s="352"/>
      <c r="C39" s="352"/>
      <c r="D39" s="352"/>
      <c r="E39" s="352"/>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9"/>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4" zoomScaleNormal="100" workbookViewId="0">
      <selection activeCell="J32" sqref="J32"/>
    </sheetView>
  </sheetViews>
  <sheetFormatPr baseColWidth="10" defaultColWidth="8.44140625" defaultRowHeight="13.2"/>
  <cols>
    <col min="1" max="1" width="2.88671875" style="2" customWidth="1"/>
    <col min="2" max="2" width="55.5546875" style="209"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5" t="s">
        <v>33</v>
      </c>
      <c r="B1" s="338"/>
      <c r="C1" s="338"/>
      <c r="D1" s="338"/>
      <c r="E1" s="37"/>
      <c r="F1" s="37"/>
      <c r="G1" s="1"/>
      <c r="I1" s="1"/>
      <c r="J1" s="178"/>
    </row>
    <row r="2" spans="1:133" ht="5.25" customHeight="1">
      <c r="B2" s="3"/>
      <c r="D2" s="1"/>
      <c r="E2" s="1"/>
      <c r="F2" s="1"/>
      <c r="G2" s="1"/>
      <c r="I2" s="1"/>
      <c r="J2" s="1"/>
    </row>
    <row r="3" spans="1:133" s="67" customFormat="1" ht="15" customHeight="1">
      <c r="A3" s="42" t="s">
        <v>3462</v>
      </c>
      <c r="B3" s="42"/>
      <c r="C3" s="42"/>
      <c r="D3" s="42"/>
      <c r="E3" s="42"/>
      <c r="F3" s="42"/>
      <c r="G3" s="42"/>
      <c r="H3" s="42"/>
      <c r="I3" s="42"/>
      <c r="J3" s="42"/>
    </row>
    <row r="4" spans="1:133" s="67" customFormat="1" ht="15" customHeight="1">
      <c r="A4" s="43" t="s">
        <v>3463</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28" t="s">
        <v>3649</v>
      </c>
      <c r="B6" s="357"/>
      <c r="C6" s="357"/>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40"/>
      <c r="C7" s="46"/>
      <c r="D7" s="358" t="s">
        <v>3364</v>
      </c>
      <c r="E7" s="358"/>
      <c r="F7" s="46"/>
      <c r="G7" s="359" t="s">
        <v>3365</v>
      </c>
      <c r="H7" s="46"/>
      <c r="I7" s="361" t="s">
        <v>3366</v>
      </c>
      <c r="J7" s="361"/>
    </row>
    <row r="8" spans="1:133" s="67" customFormat="1" ht="21.9" customHeight="1">
      <c r="B8" s="340"/>
      <c r="C8" s="46"/>
      <c r="D8" s="185" t="s">
        <v>3360</v>
      </c>
      <c r="E8" s="185" t="s">
        <v>37</v>
      </c>
      <c r="F8" s="46"/>
      <c r="G8" s="360"/>
      <c r="H8" s="46"/>
      <c r="I8" s="185" t="s">
        <v>3360</v>
      </c>
      <c r="J8" s="185" t="s">
        <v>37</v>
      </c>
    </row>
    <row r="9" spans="1:133" s="34" customFormat="1" ht="26.25" customHeight="1">
      <c r="A9" s="186"/>
      <c r="B9" s="187" t="s">
        <v>38</v>
      </c>
      <c r="C9" s="188"/>
      <c r="D9" s="189">
        <f>'ATR-A2.1'!F9</f>
        <v>1433</v>
      </c>
      <c r="E9" s="189">
        <f>'ATR-A2.1'!E9</f>
        <v>1</v>
      </c>
      <c r="F9" s="190"/>
      <c r="G9" s="303">
        <f>SUM(G12:G15)</f>
        <v>128456.66666666669</v>
      </c>
      <c r="H9" s="303"/>
      <c r="I9" s="303">
        <f>(D9*100000/G9)/3</f>
        <v>371.85042945740452</v>
      </c>
      <c r="J9" s="304">
        <f>(E9*100000/G9)/3</f>
        <v>0.25949087889560679</v>
      </c>
      <c r="K9" s="33"/>
      <c r="L9" s="33"/>
      <c r="M9" s="33"/>
    </row>
    <row r="10" spans="1:133" ht="9" customHeight="1">
      <c r="A10" s="67"/>
      <c r="B10" s="187"/>
      <c r="C10" s="193"/>
      <c r="D10" s="189"/>
      <c r="E10" s="189"/>
      <c r="F10" s="190"/>
      <c r="G10" s="303"/>
      <c r="H10" s="303"/>
      <c r="I10" s="303"/>
      <c r="J10" s="303"/>
      <c r="K10" s="33"/>
      <c r="L10" s="6"/>
    </row>
    <row r="11" spans="1:133" s="34" customFormat="1" ht="13.5" customHeight="1">
      <c r="A11" s="186"/>
      <c r="B11" s="55" t="s">
        <v>9</v>
      </c>
      <c r="C11" s="195"/>
      <c r="D11" s="189"/>
      <c r="E11" s="189"/>
      <c r="F11" s="190"/>
      <c r="G11" s="220"/>
      <c r="H11" s="220"/>
      <c r="I11" s="220"/>
      <c r="J11" s="220"/>
      <c r="K11" s="33"/>
      <c r="L11" s="33"/>
    </row>
    <row r="12" spans="1:133" ht="13.5" customHeight="1">
      <c r="A12" s="67"/>
      <c r="B12" s="57" t="s">
        <v>5</v>
      </c>
      <c r="C12" s="196"/>
      <c r="D12" s="241">
        <f>D18</f>
        <v>68</v>
      </c>
      <c r="E12" s="241">
        <f>E18</f>
        <v>0</v>
      </c>
      <c r="F12" s="197"/>
      <c r="G12" s="220">
        <f>G18</f>
        <v>6758</v>
      </c>
      <c r="H12" s="220"/>
      <c r="I12" s="220">
        <f>(D12*100000/G12)/3</f>
        <v>335.40495215547008</v>
      </c>
      <c r="J12" s="305">
        <f>(E12*100000/G12)</f>
        <v>0</v>
      </c>
      <c r="K12" s="33"/>
      <c r="L12" s="33"/>
    </row>
    <row r="13" spans="1:133" ht="13.5" customHeight="1">
      <c r="A13" s="67"/>
      <c r="B13" s="57" t="s">
        <v>6</v>
      </c>
      <c r="C13" s="196"/>
      <c r="D13" s="241">
        <f>SUM(D19:D22)</f>
        <v>346</v>
      </c>
      <c r="E13" s="241">
        <f>SUM(E19:E22)</f>
        <v>0</v>
      </c>
      <c r="F13" s="197"/>
      <c r="G13" s="220">
        <f>SUM(G19:G22)</f>
        <v>26720.333333333332</v>
      </c>
      <c r="H13" s="220"/>
      <c r="I13" s="220">
        <f t="shared" ref="I13:I15" si="0">(D13*100000/G13)/3</f>
        <v>431.63134192437724</v>
      </c>
      <c r="J13" s="305">
        <f>(E13*100000/G13)</f>
        <v>0</v>
      </c>
      <c r="K13" s="33"/>
      <c r="L13" s="33"/>
    </row>
    <row r="14" spans="1:133" ht="13.5" customHeight="1">
      <c r="A14" s="67"/>
      <c r="B14" s="57" t="s">
        <v>44</v>
      </c>
      <c r="C14" s="196"/>
      <c r="D14" s="241">
        <f>D23</f>
        <v>171</v>
      </c>
      <c r="E14" s="241">
        <f>E23</f>
        <v>0</v>
      </c>
      <c r="F14" s="197"/>
      <c r="G14" s="220">
        <f>G23</f>
        <v>8504</v>
      </c>
      <c r="H14" s="220"/>
      <c r="I14" s="220">
        <f t="shared" si="0"/>
        <v>670.27281279397937</v>
      </c>
      <c r="J14" s="305">
        <f t="shared" ref="J14:J15" si="1">(E14*100000/G14)</f>
        <v>0</v>
      </c>
      <c r="K14" s="33"/>
      <c r="L14" s="33"/>
    </row>
    <row r="15" spans="1:133" ht="13.5" customHeight="1">
      <c r="A15" s="67"/>
      <c r="B15" s="57" t="s">
        <v>7</v>
      </c>
      <c r="C15" s="196"/>
      <c r="D15" s="241">
        <f>SUM(D24:D37)</f>
        <v>848</v>
      </c>
      <c r="E15" s="241">
        <f>SUM(E24:E37)</f>
        <v>1</v>
      </c>
      <c r="F15" s="197"/>
      <c r="G15" s="220">
        <f>SUM(G24:G38)</f>
        <v>86474.333333333358</v>
      </c>
      <c r="H15" s="220"/>
      <c r="I15" s="220">
        <f t="shared" si="0"/>
        <v>326.87926668028655</v>
      </c>
      <c r="J15" s="305">
        <f>(E15*100000/G15)/3</f>
        <v>0.38547083334939453</v>
      </c>
      <c r="K15" s="33"/>
      <c r="L15" s="33"/>
      <c r="N15" s="6"/>
    </row>
    <row r="16" spans="1:133" ht="9" customHeight="1">
      <c r="A16" s="67"/>
      <c r="B16" s="198"/>
      <c r="C16" s="196"/>
      <c r="D16" s="241"/>
      <c r="E16" s="241"/>
      <c r="F16" s="197"/>
      <c r="G16" s="220"/>
      <c r="H16" s="220"/>
      <c r="I16" s="220"/>
      <c r="J16" s="305"/>
      <c r="K16" s="33"/>
      <c r="L16" s="33"/>
    </row>
    <row r="17" spans="1:13" ht="13.5" customHeight="1">
      <c r="A17" s="67"/>
      <c r="B17" s="55" t="s">
        <v>3367</v>
      </c>
      <c r="C17" s="196"/>
      <c r="D17" s="241"/>
      <c r="E17" s="241"/>
      <c r="F17" s="197"/>
      <c r="G17" s="220"/>
      <c r="H17" s="220"/>
      <c r="I17" s="220"/>
      <c r="J17" s="305"/>
      <c r="K17" s="33"/>
      <c r="L17" s="33"/>
    </row>
    <row r="18" spans="1:13" ht="13.5" customHeight="1">
      <c r="A18" s="199" t="s">
        <v>39</v>
      </c>
      <c r="B18" s="135" t="s">
        <v>573</v>
      </c>
      <c r="C18" s="196"/>
      <c r="D18" s="241">
        <f>SUM('ATR-A2.1'!F18:F20)</f>
        <v>68</v>
      </c>
      <c r="E18" s="241">
        <f>SUM('ATR-A2.1'!E18:E20)</f>
        <v>0</v>
      </c>
      <c r="F18" s="197"/>
      <c r="G18" s="220">
        <v>6758</v>
      </c>
      <c r="H18" s="220"/>
      <c r="I18" s="220">
        <f>(D18*100000/G18)/3</f>
        <v>335.40495215547008</v>
      </c>
      <c r="J18" s="305">
        <f>(E18*100000/G18)</f>
        <v>0</v>
      </c>
      <c r="K18" s="33"/>
      <c r="L18" s="33"/>
      <c r="M18" s="200"/>
    </row>
    <row r="19" spans="1:13" ht="13.5" customHeight="1">
      <c r="A19" s="199" t="s">
        <v>40</v>
      </c>
      <c r="B19" s="135" t="s">
        <v>580</v>
      </c>
      <c r="C19" s="196"/>
      <c r="D19" s="241">
        <f>SUM('ATR-A2.2'!F21)</f>
        <v>6</v>
      </c>
      <c r="E19" s="241">
        <f>SUM('ATR-A2.2'!E21)</f>
        <v>0</v>
      </c>
      <c r="F19" s="197"/>
      <c r="G19" s="220">
        <v>146.66666666666666</v>
      </c>
      <c r="H19" s="220"/>
      <c r="I19" s="220">
        <f t="shared" ref="I19:I38" si="2">(D19*100000/G19)/3</f>
        <v>1363.6363636363637</v>
      </c>
      <c r="J19" s="305">
        <f t="shared" ref="J19:J38" si="3">(E19*100000/G19)</f>
        <v>0</v>
      </c>
      <c r="K19" s="33"/>
      <c r="L19" s="33"/>
      <c r="M19" s="200"/>
    </row>
    <row r="20" spans="1:13" ht="13.5" customHeight="1">
      <c r="A20" s="199" t="s">
        <v>41</v>
      </c>
      <c r="B20" s="135" t="s">
        <v>589</v>
      </c>
      <c r="C20" s="196"/>
      <c r="D20" s="241">
        <f>SUM('ATR-A2.1'!F22:F39)</f>
        <v>321</v>
      </c>
      <c r="E20" s="241">
        <f>SUM('ATR-A2.1'!E22:E39)</f>
        <v>0</v>
      </c>
      <c r="F20" s="197"/>
      <c r="G20" s="220">
        <v>25319.666666666664</v>
      </c>
      <c r="H20" s="220"/>
      <c r="I20" s="220">
        <f t="shared" si="2"/>
        <v>422.59640068984589</v>
      </c>
      <c r="J20" s="305">
        <f t="shared" si="3"/>
        <v>0</v>
      </c>
      <c r="K20" s="33"/>
      <c r="L20" s="33"/>
    </row>
    <row r="21" spans="1:13" s="34" customFormat="1" ht="13.5" customHeight="1">
      <c r="A21" s="199" t="s">
        <v>622</v>
      </c>
      <c r="B21" s="85" t="s">
        <v>623</v>
      </c>
      <c r="C21" s="201"/>
      <c r="D21" s="243"/>
      <c r="E21" s="243"/>
      <c r="F21" s="191"/>
      <c r="G21" s="220">
        <v>184</v>
      </c>
      <c r="H21" s="220"/>
      <c r="I21" s="220">
        <f t="shared" si="2"/>
        <v>0</v>
      </c>
      <c r="J21" s="305">
        <f t="shared" si="3"/>
        <v>0</v>
      </c>
      <c r="K21" s="33"/>
      <c r="L21" s="33"/>
    </row>
    <row r="22" spans="1:13" ht="13.5" customHeight="1">
      <c r="A22" s="199" t="s">
        <v>42</v>
      </c>
      <c r="B22" s="135" t="s">
        <v>3368</v>
      </c>
      <c r="C22" s="196"/>
      <c r="D22" s="241">
        <f>SUM('ATR-A2.1'!F40:F42)</f>
        <v>19</v>
      </c>
      <c r="E22" s="241">
        <f>SUM('ATR-A2.1'!E40:E42)</f>
        <v>0</v>
      </c>
      <c r="F22" s="197"/>
      <c r="G22" s="220">
        <v>1070</v>
      </c>
      <c r="H22" s="220"/>
      <c r="I22" s="220">
        <f t="shared" si="2"/>
        <v>591.90031152647975</v>
      </c>
      <c r="J22" s="305">
        <f t="shared" si="3"/>
        <v>0</v>
      </c>
      <c r="K22" s="33"/>
      <c r="L22" s="33"/>
    </row>
    <row r="23" spans="1:13" ht="13.5" customHeight="1">
      <c r="A23" s="199" t="s">
        <v>43</v>
      </c>
      <c r="B23" s="135" t="s">
        <v>44</v>
      </c>
      <c r="C23" s="196"/>
      <c r="D23" s="241">
        <f>SUM('ATR-A2.1'!F43:F45)</f>
        <v>171</v>
      </c>
      <c r="E23" s="241">
        <f>SUM('ATR-A2.1'!E43:E45)</f>
        <v>0</v>
      </c>
      <c r="F23" s="197"/>
      <c r="G23" s="220">
        <v>8504</v>
      </c>
      <c r="H23" s="220"/>
      <c r="I23" s="220">
        <f t="shared" si="2"/>
        <v>670.27281279397937</v>
      </c>
      <c r="J23" s="305">
        <f t="shared" si="3"/>
        <v>0</v>
      </c>
      <c r="K23" s="33"/>
      <c r="L23" s="33"/>
    </row>
    <row r="24" spans="1:13" ht="13.5" customHeight="1">
      <c r="A24" s="199" t="s">
        <v>3468</v>
      </c>
      <c r="B24" s="85" t="s">
        <v>3369</v>
      </c>
      <c r="C24" s="196"/>
      <c r="D24" s="241">
        <f>SUM('ATR-A2.1'!F46:F48)</f>
        <v>125</v>
      </c>
      <c r="E24" s="241">
        <f>SUM('ATR-A2.1'!E46:E48)</f>
        <v>0</v>
      </c>
      <c r="F24" s="197"/>
      <c r="G24" s="220">
        <v>19070.333333333336</v>
      </c>
      <c r="H24" s="220"/>
      <c r="I24" s="220">
        <f t="shared" si="2"/>
        <v>218.48945132928978</v>
      </c>
      <c r="J24" s="305">
        <f t="shared" si="3"/>
        <v>0</v>
      </c>
      <c r="K24" s="33"/>
      <c r="L24" s="33"/>
    </row>
    <row r="25" spans="1:13" ht="13.5" customHeight="1">
      <c r="A25" s="199" t="s">
        <v>45</v>
      </c>
      <c r="B25" s="135" t="s">
        <v>639</v>
      </c>
      <c r="C25" s="196"/>
      <c r="D25" s="241">
        <f>SUM('ATR-A2.1'!F49:F51)</f>
        <v>49</v>
      </c>
      <c r="E25" s="241">
        <f>SUM('ATR-A2.1'!E49:E51)</f>
        <v>0</v>
      </c>
      <c r="F25" s="202"/>
      <c r="G25" s="220">
        <v>4612.3333333333339</v>
      </c>
      <c r="H25" s="220"/>
      <c r="I25" s="220">
        <f t="shared" si="2"/>
        <v>354.12300354122999</v>
      </c>
      <c r="J25" s="305">
        <f t="shared" si="3"/>
        <v>0</v>
      </c>
      <c r="K25" s="33"/>
      <c r="L25" s="33"/>
    </row>
    <row r="26" spans="1:13" s="34" customFormat="1" ht="13.5" customHeight="1">
      <c r="A26" s="199" t="s">
        <v>46</v>
      </c>
      <c r="B26" s="135" t="s">
        <v>646</v>
      </c>
      <c r="C26" s="201"/>
      <c r="D26" s="241">
        <f>SUM('ATR-A2.1'!F52:F53)</f>
        <v>48</v>
      </c>
      <c r="E26" s="241">
        <f>SUM('ATR-A2.1'!E52:E53)</f>
        <v>0</v>
      </c>
      <c r="F26" s="191"/>
      <c r="G26" s="220">
        <v>9204</v>
      </c>
      <c r="H26" s="220"/>
      <c r="I26" s="220">
        <f t="shared" si="2"/>
        <v>173.83746197305518</v>
      </c>
      <c r="J26" s="305">
        <f t="shared" si="3"/>
        <v>0</v>
      </c>
      <c r="K26" s="33"/>
      <c r="L26" s="33"/>
    </row>
    <row r="27" spans="1:13" ht="13.5" customHeight="1">
      <c r="A27" s="199" t="s">
        <v>47</v>
      </c>
      <c r="B27" s="135" t="s">
        <v>650</v>
      </c>
      <c r="C27" s="196"/>
      <c r="D27" s="241">
        <f>SUM('ATR-A2.1'!F54:F55)</f>
        <v>2</v>
      </c>
      <c r="E27" s="241">
        <f>SUM('ATR-A2.1'!E54:E55)</f>
        <v>0</v>
      </c>
      <c r="F27" s="197"/>
      <c r="G27" s="220">
        <v>1779.3333333333333</v>
      </c>
      <c r="H27" s="220"/>
      <c r="I27" s="220">
        <f t="shared" si="2"/>
        <v>37.467216185837394</v>
      </c>
      <c r="J27" s="305">
        <f t="shared" si="3"/>
        <v>0</v>
      </c>
      <c r="K27" s="33"/>
      <c r="L27" s="33"/>
    </row>
    <row r="28" spans="1:13" s="34" customFormat="1" ht="13.5" customHeight="1">
      <c r="A28" s="199" t="s">
        <v>48</v>
      </c>
      <c r="B28" s="135" t="s">
        <v>658</v>
      </c>
      <c r="C28" s="188"/>
      <c r="D28" s="241"/>
      <c r="E28" s="241"/>
      <c r="F28" s="191"/>
      <c r="G28" s="220">
        <v>1781.3333333333335</v>
      </c>
      <c r="H28" s="220"/>
      <c r="I28" s="220">
        <f t="shared" si="2"/>
        <v>0</v>
      </c>
      <c r="J28" s="305">
        <f t="shared" si="3"/>
        <v>0</v>
      </c>
      <c r="K28" s="33"/>
      <c r="L28" s="33"/>
    </row>
    <row r="29" spans="1:13" ht="13.5" customHeight="1">
      <c r="A29" s="199" t="s">
        <v>53</v>
      </c>
      <c r="B29" s="135" t="s">
        <v>663</v>
      </c>
      <c r="C29" s="196"/>
      <c r="D29" s="241"/>
      <c r="E29" s="241"/>
      <c r="F29" s="197"/>
      <c r="G29" s="220">
        <v>509.33333333333331</v>
      </c>
      <c r="H29" s="220"/>
      <c r="I29" s="220">
        <f t="shared" si="2"/>
        <v>0</v>
      </c>
      <c r="J29" s="305">
        <f t="shared" si="3"/>
        <v>0</v>
      </c>
      <c r="K29" s="33"/>
      <c r="L29" s="33"/>
    </row>
    <row r="30" spans="1:13" s="34" customFormat="1" ht="13.5" customHeight="1">
      <c r="A30" s="199" t="s">
        <v>49</v>
      </c>
      <c r="B30" s="135" t="s">
        <v>664</v>
      </c>
      <c r="C30" s="195"/>
      <c r="D30" s="241">
        <f>SUM('ATR-A2.1'!F56:F58)</f>
        <v>6</v>
      </c>
      <c r="E30" s="241">
        <f>SUM('ATR-A2.1'!E56:E58)</f>
        <v>0</v>
      </c>
      <c r="F30" s="191"/>
      <c r="G30" s="220">
        <v>5009.3333333333339</v>
      </c>
      <c r="H30" s="220"/>
      <c r="I30" s="220">
        <f t="shared" si="2"/>
        <v>39.925472451424007</v>
      </c>
      <c r="J30" s="305">
        <f t="shared" si="3"/>
        <v>0</v>
      </c>
      <c r="K30" s="33"/>
      <c r="L30" s="33"/>
    </row>
    <row r="31" spans="1:13" ht="13.5" customHeight="1">
      <c r="A31" s="199" t="s">
        <v>50</v>
      </c>
      <c r="B31" s="135" t="s">
        <v>3370</v>
      </c>
      <c r="C31" s="196"/>
      <c r="D31" s="241">
        <f>SUM('ATR-A2.1'!F59:F63)</f>
        <v>97</v>
      </c>
      <c r="E31" s="241">
        <f>SUM('ATR-A2.1'!E59:E63)</f>
        <v>1</v>
      </c>
      <c r="F31" s="197"/>
      <c r="G31" s="220">
        <v>7247.333333333333</v>
      </c>
      <c r="H31" s="220"/>
      <c r="I31" s="220">
        <f t="shared" si="2"/>
        <v>446.14110937356276</v>
      </c>
      <c r="J31" s="305">
        <f>(E31*100000/G31)/3</f>
        <v>4.5993928801398214</v>
      </c>
      <c r="K31" s="33"/>
      <c r="L31" s="33"/>
    </row>
    <row r="32" spans="1:13" ht="13.5" customHeight="1">
      <c r="A32" s="199" t="s">
        <v>54</v>
      </c>
      <c r="B32" s="85" t="s">
        <v>3371</v>
      </c>
      <c r="C32" s="196"/>
      <c r="D32" s="241">
        <f>SUM('ATR-A2.1'!F64:F64)</f>
        <v>54</v>
      </c>
      <c r="E32" s="241">
        <f>SUM('ATR-A2.1'!E64:E64)</f>
        <v>0</v>
      </c>
      <c r="F32" s="197"/>
      <c r="G32" s="220">
        <v>7007</v>
      </c>
      <c r="H32" s="220"/>
      <c r="I32" s="220">
        <f t="shared" si="2"/>
        <v>256.88597117168547</v>
      </c>
      <c r="J32" s="305">
        <f t="shared" si="3"/>
        <v>0</v>
      </c>
      <c r="K32" s="33"/>
      <c r="L32" s="33"/>
    </row>
    <row r="33" spans="1:12" ht="13.5" customHeight="1">
      <c r="A33" s="199" t="s">
        <v>55</v>
      </c>
      <c r="B33" s="135" t="s">
        <v>682</v>
      </c>
      <c r="C33" s="193"/>
      <c r="D33" s="241">
        <f>SUM('ATR-A2.1'!F65:F65)</f>
        <v>13</v>
      </c>
      <c r="E33" s="241">
        <f>SUM('ATR-A2.1'!E65:E65)</f>
        <v>0</v>
      </c>
      <c r="F33" s="202"/>
      <c r="G33" s="220">
        <v>9959</v>
      </c>
      <c r="H33" s="220"/>
      <c r="I33" s="220">
        <f t="shared" si="2"/>
        <v>43.51173143220538</v>
      </c>
      <c r="J33" s="305">
        <f t="shared" si="3"/>
        <v>0</v>
      </c>
      <c r="K33" s="33"/>
      <c r="L33" s="33"/>
    </row>
    <row r="34" spans="1:12" s="34" customFormat="1" ht="13.5" customHeight="1">
      <c r="A34" s="199" t="s">
        <v>683</v>
      </c>
      <c r="B34" s="135" t="s">
        <v>684</v>
      </c>
      <c r="C34" s="195"/>
      <c r="D34" s="241">
        <f>SUM('ATR-A2.1'!F66:F68)</f>
        <v>404</v>
      </c>
      <c r="E34" s="241">
        <f>SUM('ATR-A2.1'!E66:E68)</f>
        <v>0</v>
      </c>
      <c r="F34" s="191"/>
      <c r="G34" s="220">
        <v>12166.666666666668</v>
      </c>
      <c r="H34" s="220"/>
      <c r="I34" s="220">
        <f t="shared" si="2"/>
        <v>1106.8493150684931</v>
      </c>
      <c r="J34" s="305">
        <f t="shared" si="3"/>
        <v>0</v>
      </c>
      <c r="K34" s="33"/>
      <c r="L34" s="33"/>
    </row>
    <row r="35" spans="1:12" ht="13.5" customHeight="1">
      <c r="A35" s="199" t="s">
        <v>691</v>
      </c>
      <c r="B35" s="135" t="s">
        <v>3372</v>
      </c>
      <c r="C35" s="196"/>
      <c r="D35" s="241">
        <f>SUM('ATR-A2.1'!F69:F70)</f>
        <v>32</v>
      </c>
      <c r="E35" s="241">
        <f>SUM('ATR-A2.1'!E69:E70)</f>
        <v>0</v>
      </c>
      <c r="F35" s="197"/>
      <c r="G35" s="220">
        <v>2308.666666666667</v>
      </c>
      <c r="H35" s="220"/>
      <c r="I35" s="220">
        <f t="shared" si="2"/>
        <v>462.02714409471554</v>
      </c>
      <c r="J35" s="305">
        <f t="shared" si="3"/>
        <v>0</v>
      </c>
      <c r="K35" s="33"/>
      <c r="L35" s="33"/>
    </row>
    <row r="36" spans="1:12" s="34" customFormat="1" ht="13.5" customHeight="1">
      <c r="A36" s="199" t="s">
        <v>700</v>
      </c>
      <c r="B36" s="135" t="s">
        <v>701</v>
      </c>
      <c r="C36" s="201"/>
      <c r="D36" s="241">
        <f>SUM('ATR-A2.1'!F71:F73)</f>
        <v>14</v>
      </c>
      <c r="E36" s="241">
        <f>SUM('ATR-A2.1'!E71:E73)</f>
        <v>0</v>
      </c>
      <c r="F36" s="191"/>
      <c r="G36" s="220">
        <v>3215</v>
      </c>
      <c r="H36" s="220"/>
      <c r="I36" s="220">
        <f t="shared" si="2"/>
        <v>145.15292897874545</v>
      </c>
      <c r="J36" s="305">
        <f t="shared" si="3"/>
        <v>0</v>
      </c>
      <c r="K36" s="33"/>
      <c r="L36" s="33"/>
    </row>
    <row r="37" spans="1:12" ht="13.5" customHeight="1">
      <c r="A37" s="199" t="s">
        <v>706</v>
      </c>
      <c r="B37" s="85" t="s">
        <v>3373</v>
      </c>
      <c r="C37" s="196"/>
      <c r="D37" s="241">
        <f>SUM('ATR-A2.1'!F74:F75)</f>
        <v>4</v>
      </c>
      <c r="E37" s="241">
        <f>SUM('ATR-A2.1'!E74:E75)</f>
        <v>0</v>
      </c>
      <c r="F37" s="197"/>
      <c r="G37" s="220">
        <v>2597.6666666666665</v>
      </c>
      <c r="H37" s="220"/>
      <c r="I37" s="220">
        <f t="shared" si="2"/>
        <v>51.328114974977545</v>
      </c>
      <c r="J37" s="305">
        <f t="shared" si="3"/>
        <v>0</v>
      </c>
      <c r="K37" s="33"/>
      <c r="L37" s="33"/>
    </row>
    <row r="38" spans="1:12" ht="13.5" customHeight="1">
      <c r="A38" s="199" t="s">
        <v>712</v>
      </c>
      <c r="B38" s="85" t="s">
        <v>713</v>
      </c>
      <c r="C38" s="196"/>
      <c r="D38" s="241"/>
      <c r="E38" s="241"/>
      <c r="F38" s="197"/>
      <c r="G38" s="220">
        <v>7</v>
      </c>
      <c r="H38" s="220"/>
      <c r="I38" s="220">
        <f t="shared" si="2"/>
        <v>0</v>
      </c>
      <c r="J38" s="305">
        <f t="shared" si="3"/>
        <v>0</v>
      </c>
      <c r="K38" s="33"/>
      <c r="L38" s="33"/>
    </row>
    <row r="39" spans="1:12" s="11" customFormat="1" ht="15" customHeight="1">
      <c r="A39" s="170" t="s">
        <v>149</v>
      </c>
      <c r="B39" s="203" t="s">
        <v>714</v>
      </c>
      <c r="C39" s="66"/>
      <c r="D39" s="238"/>
      <c r="E39" s="241"/>
      <c r="F39" s="238"/>
      <c r="G39" s="197"/>
      <c r="H39" s="197"/>
      <c r="I39" s="242"/>
      <c r="J39" s="197"/>
    </row>
    <row r="40" spans="1:12" s="11" customFormat="1" ht="9" customHeight="1">
      <c r="A40" s="204"/>
      <c r="B40" s="205"/>
      <c r="C40" s="206"/>
      <c r="D40" s="206"/>
      <c r="E40" s="206"/>
      <c r="F40" s="206"/>
      <c r="G40" s="206"/>
      <c r="H40" s="15"/>
    </row>
    <row r="41" spans="1:12" ht="18" customHeight="1">
      <c r="A41" s="355" t="s">
        <v>3375</v>
      </c>
      <c r="B41" s="355"/>
      <c r="C41" s="355"/>
      <c r="D41" s="355"/>
      <c r="E41" s="355"/>
      <c r="F41" s="355"/>
      <c r="G41" s="355"/>
      <c r="H41" s="355"/>
      <c r="I41" s="355"/>
      <c r="J41" s="207"/>
      <c r="K41" s="139"/>
    </row>
    <row r="42" spans="1:12" ht="24.75" customHeight="1">
      <c r="A42" s="356" t="s">
        <v>3376</v>
      </c>
      <c r="B42" s="356"/>
      <c r="C42" s="356"/>
      <c r="D42" s="356"/>
      <c r="E42" s="356"/>
      <c r="F42" s="356"/>
      <c r="G42" s="356"/>
      <c r="H42" s="356"/>
      <c r="I42" s="356"/>
      <c r="J42" s="208"/>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07"/>
  <sheetViews>
    <sheetView zoomScaleNormal="100" workbookViewId="0">
      <selection activeCell="A6" sqref="A6:XFD6"/>
    </sheetView>
  </sheetViews>
  <sheetFormatPr baseColWidth="10" defaultColWidth="11.44140625" defaultRowHeight="24.75" customHeight="1"/>
  <cols>
    <col min="1" max="1" width="3.33203125" style="295" customWidth="1"/>
    <col min="2" max="2" width="56.44140625" style="295" customWidth="1"/>
    <col min="3" max="4" width="9.33203125" style="235" customWidth="1"/>
    <col min="5" max="6" width="9.5546875" style="235" customWidth="1"/>
    <col min="7" max="10" width="11.44140625" style="235"/>
    <col min="11" max="11" width="2.109375" style="235" customWidth="1"/>
    <col min="12" max="16384" width="11.44140625" style="235"/>
  </cols>
  <sheetData>
    <row r="1" spans="1:7" s="2" customFormat="1" ht="15.75" customHeight="1">
      <c r="A1" s="325" t="s">
        <v>33</v>
      </c>
      <c r="B1" s="326"/>
      <c r="C1" s="327"/>
      <c r="D1" s="1"/>
      <c r="E1" s="337" t="s">
        <v>102</v>
      </c>
      <c r="F1" s="337"/>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2" t="s">
        <v>3649</v>
      </c>
      <c r="B6" s="333"/>
      <c r="C6" s="9"/>
      <c r="D6" s="9"/>
    </row>
    <row r="7" spans="1:7" s="2" customFormat="1" ht="21.75" customHeight="1">
      <c r="A7" s="51"/>
      <c r="B7" s="334"/>
      <c r="C7" s="336"/>
      <c r="D7" s="336"/>
      <c r="E7" s="336"/>
      <c r="F7" s="44"/>
    </row>
    <row r="8" spans="1:7" s="2" customFormat="1" ht="21.75" customHeight="1">
      <c r="A8" s="52"/>
      <c r="B8" s="335"/>
      <c r="C8" s="45" t="s">
        <v>35</v>
      </c>
      <c r="D8" s="45" t="s">
        <v>36</v>
      </c>
      <c r="E8" s="45" t="s">
        <v>37</v>
      </c>
      <c r="F8" s="45" t="s">
        <v>38</v>
      </c>
    </row>
    <row r="9" spans="1:7" s="8" customFormat="1" ht="26.25" customHeight="1">
      <c r="A9" s="53"/>
      <c r="B9" s="54" t="s">
        <v>38</v>
      </c>
      <c r="C9" s="114">
        <f>SUM(C12:C15)</f>
        <v>1427</v>
      </c>
      <c r="D9" s="114">
        <f>SUM(D12:D15)</f>
        <v>5</v>
      </c>
      <c r="E9" s="114">
        <f>SUM(E12:E15)</f>
        <v>1</v>
      </c>
      <c r="F9" s="114">
        <f>SUM(F12:F15)</f>
        <v>1433</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SUM(C18:C20)</f>
        <v>66</v>
      </c>
      <c r="D12" s="116">
        <f t="shared" ref="D12:F12" si="0">SUM(D18:D20)</f>
        <v>2</v>
      </c>
      <c r="E12" s="116">
        <f t="shared" si="0"/>
        <v>0</v>
      </c>
      <c r="F12" s="115">
        <f t="shared" si="0"/>
        <v>68</v>
      </c>
    </row>
    <row r="13" spans="1:7" s="8" customFormat="1" ht="13.5" customHeight="1">
      <c r="A13" s="56"/>
      <c r="B13" s="57" t="s">
        <v>6</v>
      </c>
      <c r="C13" s="116">
        <f>SUM(C21:C42)</f>
        <v>345</v>
      </c>
      <c r="D13" s="116">
        <f t="shared" ref="D13:F13" si="1">SUM(D21:D42)</f>
        <v>1</v>
      </c>
      <c r="E13" s="116">
        <f t="shared" si="1"/>
        <v>0</v>
      </c>
      <c r="F13" s="115">
        <f t="shared" si="1"/>
        <v>346</v>
      </c>
    </row>
    <row r="14" spans="1:7" s="8" customFormat="1" ht="13.5" customHeight="1">
      <c r="A14" s="56"/>
      <c r="B14" s="57" t="s">
        <v>44</v>
      </c>
      <c r="C14" s="116">
        <f>SUM(C43:C45)</f>
        <v>170</v>
      </c>
      <c r="D14" s="116">
        <f t="shared" ref="D14:F14" si="2">SUM(D43:D45)</f>
        <v>1</v>
      </c>
      <c r="E14" s="116">
        <f t="shared" si="2"/>
        <v>0</v>
      </c>
      <c r="F14" s="115">
        <f t="shared" si="2"/>
        <v>171</v>
      </c>
    </row>
    <row r="15" spans="1:7" s="8" customFormat="1" ht="13.5" customHeight="1">
      <c r="A15" s="56"/>
      <c r="B15" s="57" t="s">
        <v>7</v>
      </c>
      <c r="C15" s="116">
        <f>SUM(C46:C120)</f>
        <v>846</v>
      </c>
      <c r="D15" s="116">
        <f t="shared" ref="D15:F15" si="3">SUM(D46:D120)</f>
        <v>1</v>
      </c>
      <c r="E15" s="116">
        <f t="shared" si="3"/>
        <v>1</v>
      </c>
      <c r="F15" s="115">
        <f t="shared" si="3"/>
        <v>848</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47" t="s">
        <v>3511</v>
      </c>
      <c r="C18" s="279">
        <v>61</v>
      </c>
      <c r="D18" s="279">
        <v>0</v>
      </c>
      <c r="E18" s="279">
        <v>0</v>
      </c>
      <c r="F18" s="154">
        <f>SUM(C18:E18)</f>
        <v>61</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47" t="s">
        <v>3512</v>
      </c>
      <c r="C19" s="279">
        <v>1</v>
      </c>
      <c r="D19" s="279">
        <v>2</v>
      </c>
      <c r="E19" s="279">
        <v>0</v>
      </c>
      <c r="F19" s="154">
        <f t="shared" ref="F19:F74" si="4">SUM(C19:E19)</f>
        <v>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47" t="s">
        <v>3513</v>
      </c>
      <c r="C20" s="279">
        <v>4</v>
      </c>
      <c r="D20" s="279">
        <v>0</v>
      </c>
      <c r="E20" s="279">
        <v>0</v>
      </c>
      <c r="F20" s="154">
        <f t="shared" si="4"/>
        <v>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47" t="s">
        <v>3514</v>
      </c>
      <c r="C21" s="279">
        <v>6</v>
      </c>
      <c r="D21" s="279">
        <v>0</v>
      </c>
      <c r="E21" s="279">
        <v>0</v>
      </c>
      <c r="F21" s="154">
        <f t="shared" si="4"/>
        <v>6</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47" t="s">
        <v>3515</v>
      </c>
      <c r="C22" s="279">
        <v>82</v>
      </c>
      <c r="D22" s="279">
        <v>0</v>
      </c>
      <c r="E22" s="279">
        <v>0</v>
      </c>
      <c r="F22" s="154">
        <f t="shared" si="4"/>
        <v>82</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47" t="s">
        <v>3516</v>
      </c>
      <c r="C23" s="279">
        <v>19</v>
      </c>
      <c r="D23" s="279">
        <v>0</v>
      </c>
      <c r="E23" s="279">
        <v>0</v>
      </c>
      <c r="F23" s="154">
        <f t="shared" si="4"/>
        <v>19</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47" t="s">
        <v>3517</v>
      </c>
      <c r="C24" s="279">
        <v>7</v>
      </c>
      <c r="D24" s="279">
        <v>0</v>
      </c>
      <c r="E24" s="279">
        <v>0</v>
      </c>
      <c r="F24" s="154">
        <f t="shared" si="4"/>
        <v>7</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47" t="s">
        <v>3518</v>
      </c>
      <c r="C25" s="279">
        <v>26</v>
      </c>
      <c r="D25" s="279">
        <v>0</v>
      </c>
      <c r="E25" s="279">
        <v>0</v>
      </c>
      <c r="F25" s="154">
        <f t="shared" si="4"/>
        <v>26</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47" t="s">
        <v>3519</v>
      </c>
      <c r="C26" s="279">
        <v>20</v>
      </c>
      <c r="D26" s="279">
        <v>0</v>
      </c>
      <c r="E26" s="279">
        <v>0</v>
      </c>
      <c r="F26" s="154">
        <f t="shared" si="4"/>
        <v>20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47" t="s">
        <v>3520</v>
      </c>
      <c r="C27" s="279">
        <v>7</v>
      </c>
      <c r="D27" s="279">
        <v>0</v>
      </c>
      <c r="E27" s="279">
        <v>0</v>
      </c>
      <c r="F27" s="154">
        <f t="shared" si="4"/>
        <v>7</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47" t="s">
        <v>3521</v>
      </c>
      <c r="C28" s="279">
        <v>5</v>
      </c>
      <c r="D28" s="279">
        <v>0</v>
      </c>
      <c r="E28" s="279">
        <v>0</v>
      </c>
      <c r="F28" s="154">
        <f t="shared" si="4"/>
        <v>5</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47" t="s">
        <v>3522</v>
      </c>
      <c r="C29" s="279">
        <v>1</v>
      </c>
      <c r="D29" s="279">
        <v>0</v>
      </c>
      <c r="E29" s="279">
        <v>0</v>
      </c>
      <c r="F29" s="154">
        <f t="shared" si="4"/>
        <v>1</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47" t="s">
        <v>3523</v>
      </c>
      <c r="C30" s="279">
        <v>19</v>
      </c>
      <c r="D30" s="279">
        <v>0</v>
      </c>
      <c r="E30" s="279">
        <v>0</v>
      </c>
      <c r="F30" s="154">
        <f t="shared" si="4"/>
        <v>19</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47" t="s">
        <v>3524</v>
      </c>
      <c r="C31" s="279">
        <v>17</v>
      </c>
      <c r="D31" s="279">
        <v>0</v>
      </c>
      <c r="E31" s="279">
        <v>0</v>
      </c>
      <c r="F31" s="154">
        <f t="shared" si="4"/>
        <v>17</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47" t="s">
        <v>3525</v>
      </c>
      <c r="C32" s="279">
        <v>5</v>
      </c>
      <c r="D32" s="279">
        <v>1</v>
      </c>
      <c r="E32" s="279">
        <v>0</v>
      </c>
      <c r="F32" s="154">
        <f t="shared" si="4"/>
        <v>6</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47" t="s">
        <v>3526</v>
      </c>
      <c r="C33" s="279">
        <v>56</v>
      </c>
      <c r="D33" s="279">
        <v>0</v>
      </c>
      <c r="E33" s="279">
        <v>0</v>
      </c>
      <c r="F33" s="154">
        <f t="shared" si="4"/>
        <v>56</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47" t="s">
        <v>3527</v>
      </c>
      <c r="C34" s="279">
        <v>2</v>
      </c>
      <c r="D34" s="279">
        <v>0</v>
      </c>
      <c r="E34" s="279">
        <v>0</v>
      </c>
      <c r="F34" s="154">
        <f t="shared" si="4"/>
        <v>2</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47" t="s">
        <v>3528</v>
      </c>
      <c r="C35" s="279">
        <v>13</v>
      </c>
      <c r="D35" s="279">
        <v>0</v>
      </c>
      <c r="E35" s="279">
        <v>0</v>
      </c>
      <c r="F35" s="154">
        <f t="shared" si="4"/>
        <v>13</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47" t="s">
        <v>3529</v>
      </c>
      <c r="C36" s="279">
        <v>10</v>
      </c>
      <c r="D36" s="279">
        <v>0</v>
      </c>
      <c r="E36" s="279">
        <v>0</v>
      </c>
      <c r="F36" s="154">
        <f t="shared" si="4"/>
        <v>10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47" t="s">
        <v>3627</v>
      </c>
      <c r="C37" s="279">
        <v>3</v>
      </c>
      <c r="D37" s="279">
        <v>0</v>
      </c>
      <c r="E37" s="279">
        <v>0</v>
      </c>
      <c r="F37" s="154">
        <f t="shared" si="4"/>
        <v>3</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47" t="s">
        <v>3530</v>
      </c>
      <c r="C38" s="279">
        <v>20</v>
      </c>
      <c r="D38" s="279">
        <v>0</v>
      </c>
      <c r="E38" s="279">
        <v>0</v>
      </c>
      <c r="F38" s="154">
        <f t="shared" si="4"/>
        <v>20</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47" t="s">
        <v>3531</v>
      </c>
      <c r="C39" s="279">
        <v>8</v>
      </c>
      <c r="D39" s="279">
        <v>0</v>
      </c>
      <c r="E39" s="279">
        <v>0</v>
      </c>
      <c r="F39" s="154">
        <f t="shared" si="4"/>
        <v>8</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47" t="s">
        <v>3532</v>
      </c>
      <c r="C40" s="279">
        <v>2</v>
      </c>
      <c r="D40" s="279">
        <v>0</v>
      </c>
      <c r="E40" s="279">
        <v>0</v>
      </c>
      <c r="F40" s="154">
        <f t="shared" si="4"/>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47" t="s">
        <v>3560</v>
      </c>
      <c r="C41" s="279">
        <v>3</v>
      </c>
      <c r="D41" s="279">
        <v>0</v>
      </c>
      <c r="E41" s="279">
        <v>0</v>
      </c>
      <c r="F41" s="154">
        <f t="shared" si="4"/>
        <v>3</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47" t="s">
        <v>3533</v>
      </c>
      <c r="C42" s="279">
        <v>14</v>
      </c>
      <c r="D42" s="279">
        <v>0</v>
      </c>
      <c r="E42" s="279">
        <v>0</v>
      </c>
      <c r="F42" s="154">
        <f t="shared" si="4"/>
        <v>14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47" t="s">
        <v>3534</v>
      </c>
      <c r="C43" s="279">
        <v>62</v>
      </c>
      <c r="D43" s="279">
        <v>0</v>
      </c>
      <c r="E43" s="279">
        <v>0</v>
      </c>
      <c r="F43" s="154">
        <f t="shared" si="4"/>
        <v>62</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47" t="s">
        <v>3535</v>
      </c>
      <c r="C44" s="279">
        <v>5</v>
      </c>
      <c r="D44" s="279">
        <v>0</v>
      </c>
      <c r="E44" s="279">
        <v>0</v>
      </c>
      <c r="F44" s="154">
        <f t="shared" si="4"/>
        <v>5</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47" t="s">
        <v>3536</v>
      </c>
      <c r="C45" s="279">
        <v>103</v>
      </c>
      <c r="D45" s="279">
        <v>1</v>
      </c>
      <c r="E45" s="279">
        <v>0</v>
      </c>
      <c r="F45" s="154">
        <f t="shared" si="4"/>
        <v>104</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47" t="s">
        <v>3537</v>
      </c>
      <c r="C46" s="279">
        <v>32</v>
      </c>
      <c r="D46" s="279">
        <v>0</v>
      </c>
      <c r="E46" s="279">
        <v>0</v>
      </c>
      <c r="F46" s="154">
        <f t="shared" si="4"/>
        <v>32</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47" t="s">
        <v>3538</v>
      </c>
      <c r="C47" s="279">
        <v>42</v>
      </c>
      <c r="D47" s="279">
        <v>1</v>
      </c>
      <c r="E47" s="279">
        <v>0</v>
      </c>
      <c r="F47" s="154">
        <f t="shared" si="4"/>
        <v>43</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47" t="s">
        <v>3539</v>
      </c>
      <c r="C48" s="279">
        <v>50</v>
      </c>
      <c r="D48" s="279">
        <v>0</v>
      </c>
      <c r="E48" s="279">
        <v>0</v>
      </c>
      <c r="F48" s="154">
        <f t="shared" si="4"/>
        <v>50</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47" t="s">
        <v>3540</v>
      </c>
      <c r="C49" s="279">
        <v>38</v>
      </c>
      <c r="D49" s="279">
        <v>0</v>
      </c>
      <c r="E49" s="279">
        <v>0</v>
      </c>
      <c r="F49" s="154">
        <f t="shared" si="4"/>
        <v>38</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47" t="s">
        <v>3541</v>
      </c>
      <c r="C50" s="279">
        <v>5</v>
      </c>
      <c r="D50" s="279">
        <v>0</v>
      </c>
      <c r="E50" s="279">
        <v>0</v>
      </c>
      <c r="F50" s="154">
        <f t="shared" si="4"/>
        <v>5</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47" t="s">
        <v>3542</v>
      </c>
      <c r="C51" s="279">
        <v>6</v>
      </c>
      <c r="D51" s="279">
        <v>0</v>
      </c>
      <c r="E51" s="279">
        <v>0</v>
      </c>
      <c r="F51" s="154">
        <f t="shared" si="4"/>
        <v>6</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47" t="s">
        <v>3543</v>
      </c>
      <c r="C52" s="279">
        <v>3</v>
      </c>
      <c r="D52" s="279">
        <v>0</v>
      </c>
      <c r="E52" s="279">
        <v>0</v>
      </c>
      <c r="F52" s="154">
        <f t="shared" si="4"/>
        <v>3</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47" t="s">
        <v>3544</v>
      </c>
      <c r="C53" s="279">
        <v>45</v>
      </c>
      <c r="D53" s="279">
        <v>0</v>
      </c>
      <c r="E53" s="279">
        <v>0</v>
      </c>
      <c r="F53" s="154">
        <f t="shared" si="4"/>
        <v>45</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47" t="s">
        <v>3620</v>
      </c>
      <c r="C54" s="279">
        <v>1</v>
      </c>
      <c r="D54" s="279">
        <v>0</v>
      </c>
      <c r="E54" s="279">
        <v>0</v>
      </c>
      <c r="F54" s="154">
        <f t="shared" si="4"/>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47" t="s">
        <v>3630</v>
      </c>
      <c r="C55" s="279">
        <v>1</v>
      </c>
      <c r="D55" s="279">
        <v>0</v>
      </c>
      <c r="E55" s="279">
        <v>0</v>
      </c>
      <c r="F55" s="154">
        <f t="shared" si="4"/>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47" t="s">
        <v>3545</v>
      </c>
      <c r="C56" s="279">
        <v>4</v>
      </c>
      <c r="D56" s="279">
        <v>0</v>
      </c>
      <c r="E56" s="279">
        <v>0</v>
      </c>
      <c r="F56" s="154">
        <f t="shared" si="4"/>
        <v>4</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47" t="s">
        <v>3632</v>
      </c>
      <c r="C57" s="279">
        <v>1</v>
      </c>
      <c r="D57" s="279">
        <v>0</v>
      </c>
      <c r="E57" s="279">
        <v>0</v>
      </c>
      <c r="F57" s="154">
        <f t="shared" si="4"/>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47" t="s">
        <v>3618</v>
      </c>
      <c r="C58" s="279">
        <v>1</v>
      </c>
      <c r="D58" s="279">
        <v>0</v>
      </c>
      <c r="E58" s="279">
        <v>0</v>
      </c>
      <c r="F58" s="154">
        <f t="shared" si="4"/>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47" t="s">
        <v>3546</v>
      </c>
      <c r="C59" s="279">
        <v>30</v>
      </c>
      <c r="D59" s="279">
        <v>0</v>
      </c>
      <c r="E59" s="279">
        <v>1</v>
      </c>
      <c r="F59" s="154">
        <f t="shared" si="4"/>
        <v>31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47" t="s">
        <v>3628</v>
      </c>
      <c r="C60" s="279">
        <v>1</v>
      </c>
      <c r="D60" s="279">
        <v>0</v>
      </c>
      <c r="E60" s="279">
        <v>0</v>
      </c>
      <c r="F60" s="154">
        <f t="shared" si="4"/>
        <v>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47" t="s">
        <v>3547</v>
      </c>
      <c r="C61" s="279">
        <v>4</v>
      </c>
      <c r="D61" s="279">
        <v>0</v>
      </c>
      <c r="E61" s="279">
        <v>0</v>
      </c>
      <c r="F61" s="154">
        <f t="shared" si="4"/>
        <v>4</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47" t="s">
        <v>3548</v>
      </c>
      <c r="C62" s="279">
        <v>55</v>
      </c>
      <c r="D62" s="279">
        <v>0</v>
      </c>
      <c r="E62" s="279">
        <v>0</v>
      </c>
      <c r="F62" s="154">
        <f t="shared" si="4"/>
        <v>55</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47" t="s">
        <v>3549</v>
      </c>
      <c r="C63" s="279">
        <v>6</v>
      </c>
      <c r="D63" s="279">
        <v>0</v>
      </c>
      <c r="E63" s="279">
        <v>0</v>
      </c>
      <c r="F63" s="154">
        <f t="shared" si="4"/>
        <v>6</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47" t="s">
        <v>3550</v>
      </c>
      <c r="C64" s="279">
        <v>54</v>
      </c>
      <c r="D64" s="279">
        <v>0</v>
      </c>
      <c r="E64" s="279">
        <v>0</v>
      </c>
      <c r="F64" s="154">
        <f t="shared" si="4"/>
        <v>54</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47" t="s">
        <v>3551</v>
      </c>
      <c r="C65" s="279">
        <v>13</v>
      </c>
      <c r="D65" s="279">
        <v>0</v>
      </c>
      <c r="E65" s="279">
        <v>0</v>
      </c>
      <c r="F65" s="154">
        <f t="shared" si="4"/>
        <v>13</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47" t="s">
        <v>3552</v>
      </c>
      <c r="C66" s="279">
        <v>341</v>
      </c>
      <c r="D66" s="279">
        <v>0</v>
      </c>
      <c r="E66" s="279">
        <v>0</v>
      </c>
      <c r="F66" s="154">
        <f t="shared" si="4"/>
        <v>341</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47" t="s">
        <v>3553</v>
      </c>
      <c r="C67" s="279">
        <v>33</v>
      </c>
      <c r="D67" s="279">
        <v>0</v>
      </c>
      <c r="E67" s="279">
        <v>0</v>
      </c>
      <c r="F67" s="154">
        <f t="shared" si="4"/>
        <v>33</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47" t="s">
        <v>3554</v>
      </c>
      <c r="C68" s="279">
        <v>30</v>
      </c>
      <c r="D68" s="279">
        <v>0</v>
      </c>
      <c r="E68" s="279">
        <v>0</v>
      </c>
      <c r="F68" s="154">
        <f t="shared" si="4"/>
        <v>30</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47" t="s">
        <v>3625</v>
      </c>
      <c r="C69" s="279">
        <v>1</v>
      </c>
      <c r="D69" s="279">
        <v>0</v>
      </c>
      <c r="E69" s="279">
        <v>0</v>
      </c>
      <c r="F69" s="154">
        <f t="shared" si="4"/>
        <v>1</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47" t="s">
        <v>3555</v>
      </c>
      <c r="C70" s="279">
        <v>31</v>
      </c>
      <c r="D70" s="279">
        <v>0</v>
      </c>
      <c r="E70" s="279">
        <v>0</v>
      </c>
      <c r="F70" s="154">
        <f t="shared" si="4"/>
        <v>31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247" t="s">
        <v>3556</v>
      </c>
      <c r="C71" s="279">
        <v>3</v>
      </c>
      <c r="D71" s="279">
        <v>0</v>
      </c>
      <c r="E71" s="279">
        <v>0</v>
      </c>
      <c r="F71" s="154">
        <f t="shared" si="4"/>
        <v>3</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247" t="s">
        <v>3557</v>
      </c>
      <c r="C72" s="279">
        <v>3</v>
      </c>
      <c r="D72" s="279">
        <v>0</v>
      </c>
      <c r="E72" s="279">
        <v>0</v>
      </c>
      <c r="F72" s="154">
        <f t="shared" si="4"/>
        <v>3</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247" t="s">
        <v>3558</v>
      </c>
      <c r="C73" s="279">
        <v>8</v>
      </c>
      <c r="D73" s="279">
        <v>0</v>
      </c>
      <c r="E73" s="279">
        <v>0</v>
      </c>
      <c r="F73" s="154">
        <f t="shared" si="4"/>
        <v>8</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247" t="s">
        <v>3559</v>
      </c>
      <c r="C74" s="279">
        <v>4</v>
      </c>
      <c r="D74" s="279">
        <v>0</v>
      </c>
      <c r="E74" s="279">
        <v>0</v>
      </c>
      <c r="F74" s="154">
        <f t="shared" si="4"/>
        <v>4</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247"/>
      <c r="C75" s="279"/>
      <c r="D75" s="279"/>
      <c r="E75" s="279"/>
      <c r="F75" s="15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247"/>
      <c r="C76" s="279"/>
      <c r="D76" s="279"/>
      <c r="E76" s="279"/>
      <c r="F76" s="15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47"/>
      <c r="C77" s="279"/>
      <c r="D77" s="279"/>
      <c r="E77" s="279"/>
      <c r="F77" s="15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47"/>
      <c r="C78" s="279"/>
      <c r="D78" s="279"/>
      <c r="E78" s="279"/>
      <c r="F78" s="15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247"/>
      <c r="C79" s="279"/>
      <c r="D79" s="279"/>
      <c r="E79" s="279"/>
      <c r="F79" s="15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88" customFormat="1" ht="15" customHeight="1">
      <c r="A80" s="58"/>
      <c r="B80" s="247"/>
      <c r="C80" s="279"/>
      <c r="D80" s="279"/>
      <c r="E80" s="279"/>
      <c r="F80" s="15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88" customFormat="1" ht="15" customHeight="1">
      <c r="A81" s="58"/>
      <c r="B81" s="247"/>
      <c r="C81" s="279"/>
      <c r="D81" s="279"/>
      <c r="E81" s="279"/>
      <c r="F81" s="15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88" customFormat="1" ht="15" customHeight="1">
      <c r="A82" s="58"/>
      <c r="B82" s="247"/>
      <c r="C82" s="279"/>
      <c r="D82" s="279"/>
      <c r="E82" s="279"/>
      <c r="F82" s="15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88" customFormat="1" ht="15" customHeight="1">
      <c r="A83" s="58"/>
      <c r="B83" s="247"/>
      <c r="C83" s="279"/>
      <c r="D83" s="279"/>
      <c r="E83" s="279"/>
      <c r="F83" s="15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s="88" customFormat="1" ht="15" customHeight="1">
      <c r="A84" s="58"/>
      <c r="B84" s="247"/>
      <c r="C84" s="279"/>
      <c r="D84" s="279"/>
      <c r="E84" s="279"/>
      <c r="F84" s="15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row>
    <row r="85" spans="1:68" ht="24.75" customHeight="1">
      <c r="B85" s="247"/>
      <c r="C85" s="279"/>
      <c r="D85" s="279"/>
      <c r="E85" s="279"/>
      <c r="F85" s="154"/>
    </row>
    <row r="86" spans="1:68" ht="24.75" customHeight="1">
      <c r="B86" s="237"/>
    </row>
    <row r="87" spans="1:68" ht="24.75" customHeight="1">
      <c r="B87" s="237"/>
    </row>
    <row r="88" spans="1:68" ht="24.75" customHeight="1">
      <c r="B88" s="237"/>
    </row>
    <row r="89" spans="1:68" ht="24.75" customHeight="1">
      <c r="B89" s="237"/>
    </row>
    <row r="90" spans="1:68" ht="24.75" customHeight="1">
      <c r="B90" s="237"/>
    </row>
    <row r="91" spans="1:68" ht="24.75" customHeight="1">
      <c r="B91" s="237"/>
    </row>
    <row r="92" spans="1:68" ht="24.75" customHeight="1">
      <c r="B92" s="237"/>
    </row>
    <row r="93" spans="1:68" ht="24.75" customHeight="1">
      <c r="B93" s="237"/>
    </row>
    <row r="94" spans="1:68" ht="24.75" customHeight="1">
      <c r="B94" s="237"/>
    </row>
    <row r="95" spans="1:68" ht="24.75" customHeight="1">
      <c r="B95" s="237"/>
    </row>
    <row r="96" spans="1:68" ht="24.75" customHeight="1">
      <c r="B96" s="237"/>
    </row>
    <row r="97" spans="2:2" ht="24.75" customHeight="1">
      <c r="B97" s="237"/>
    </row>
    <row r="98" spans="2:2" ht="24.75" customHeight="1">
      <c r="B98" s="237"/>
    </row>
    <row r="99" spans="2:2" ht="24.75" customHeight="1">
      <c r="B99" s="237"/>
    </row>
    <row r="100" spans="2:2" ht="24.75" customHeight="1">
      <c r="B100" s="237"/>
    </row>
    <row r="101" spans="2:2" ht="24.75" customHeight="1">
      <c r="B101" s="237"/>
    </row>
    <row r="102" spans="2:2" ht="24.75" customHeight="1">
      <c r="B102" s="237"/>
    </row>
    <row r="103" spans="2:2" ht="24.75" customHeight="1">
      <c r="B103" s="237"/>
    </row>
    <row r="104" spans="2:2" ht="24.75" customHeight="1">
      <c r="B104" s="237"/>
    </row>
    <row r="105" spans="2:2" ht="24.75" customHeight="1">
      <c r="B105" s="237"/>
    </row>
    <row r="106" spans="2:2" ht="24.75" customHeight="1">
      <c r="B106" s="237"/>
    </row>
    <row r="107" spans="2:2" ht="24.75" customHeight="1">
      <c r="B107" s="237"/>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4" workbookViewId="0">
      <selection activeCell="G15" sqref="G15"/>
    </sheetView>
  </sheetViews>
  <sheetFormatPr baseColWidth="10" defaultColWidth="8.44140625" defaultRowHeight="13.2"/>
  <cols>
    <col min="1" max="1" width="2.88671875" style="2" customWidth="1"/>
    <col min="2" max="2" width="55.5546875" style="209"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5" t="s">
        <v>33</v>
      </c>
      <c r="B1" s="338"/>
      <c r="C1" s="338"/>
      <c r="D1" s="338"/>
      <c r="E1" s="37"/>
      <c r="F1" s="37"/>
      <c r="G1" s="1"/>
      <c r="I1" s="1"/>
      <c r="J1" s="178"/>
    </row>
    <row r="2" spans="1:133" ht="5.25" customHeight="1">
      <c r="B2" s="3"/>
      <c r="D2" s="1"/>
      <c r="E2" s="1"/>
      <c r="F2" s="1"/>
      <c r="G2" s="1"/>
      <c r="I2" s="1"/>
      <c r="J2" s="1"/>
    </row>
    <row r="3" spans="1:133" s="67" customFormat="1" ht="15" customHeight="1">
      <c r="A3" s="42" t="s">
        <v>3465</v>
      </c>
      <c r="B3" s="42"/>
      <c r="C3" s="42"/>
      <c r="D3" s="42"/>
      <c r="E3" s="42"/>
      <c r="F3" s="42"/>
      <c r="G3" s="42"/>
      <c r="H3" s="42"/>
      <c r="I3" s="42"/>
      <c r="J3" s="42"/>
    </row>
    <row r="4" spans="1:133" s="67" customFormat="1" ht="15" customHeight="1">
      <c r="A4" s="43" t="s">
        <v>3464</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28" t="s">
        <v>3649</v>
      </c>
      <c r="B6" s="357"/>
      <c r="C6" s="357"/>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40"/>
      <c r="C7" s="46"/>
      <c r="D7" s="358" t="s">
        <v>3364</v>
      </c>
      <c r="E7" s="358"/>
      <c r="F7" s="46"/>
      <c r="G7" s="359" t="s">
        <v>3365</v>
      </c>
      <c r="H7" s="46"/>
      <c r="I7" s="361" t="s">
        <v>3366</v>
      </c>
      <c r="J7" s="361"/>
    </row>
    <row r="8" spans="1:133" s="67" customFormat="1" ht="21.9" customHeight="1">
      <c r="B8" s="340"/>
      <c r="C8" s="46"/>
      <c r="D8" s="185" t="s">
        <v>3360</v>
      </c>
      <c r="E8" s="185" t="s">
        <v>37</v>
      </c>
      <c r="F8" s="46"/>
      <c r="G8" s="360"/>
      <c r="H8" s="46"/>
      <c r="I8" s="185" t="s">
        <v>3360</v>
      </c>
      <c r="J8" s="185" t="s">
        <v>37</v>
      </c>
    </row>
    <row r="9" spans="1:133" s="34" customFormat="1" ht="26.25" customHeight="1">
      <c r="A9" s="186"/>
      <c r="B9" s="187" t="s">
        <v>38</v>
      </c>
      <c r="C9" s="188"/>
      <c r="D9" s="189">
        <f>SUM(D12:D15)</f>
        <v>1360</v>
      </c>
      <c r="E9" s="189">
        <f>SUM(E12:E15)</f>
        <v>1</v>
      </c>
      <c r="F9" s="190"/>
      <c r="G9" s="303">
        <f>SUM(G12:G15)</f>
        <v>104912.66666666666</v>
      </c>
      <c r="H9" s="303"/>
      <c r="I9" s="303">
        <f>(D9*100000/G9)/3</f>
        <v>432.10543372582919</v>
      </c>
      <c r="J9" s="304">
        <f>(E9*100000/G9)/3</f>
        <v>0.31772458362193318</v>
      </c>
      <c r="K9" s="33"/>
      <c r="L9" s="33"/>
      <c r="M9" s="33"/>
    </row>
    <row r="10" spans="1:133" ht="9" customHeight="1">
      <c r="A10" s="67"/>
      <c r="B10" s="187"/>
      <c r="C10" s="193"/>
      <c r="D10" s="189"/>
      <c r="E10" s="189"/>
      <c r="F10" s="190"/>
      <c r="G10" s="303"/>
      <c r="H10" s="303"/>
      <c r="I10" s="303"/>
      <c r="J10" s="304"/>
      <c r="K10" s="33"/>
      <c r="L10" s="6"/>
    </row>
    <row r="11" spans="1:133" s="34" customFormat="1" ht="13.5" customHeight="1">
      <c r="A11" s="186"/>
      <c r="B11" s="55" t="s">
        <v>9</v>
      </c>
      <c r="C11" s="195"/>
      <c r="D11" s="189"/>
      <c r="E11" s="189"/>
      <c r="F11" s="190"/>
      <c r="G11" s="220"/>
      <c r="H11" s="220"/>
      <c r="I11" s="220"/>
      <c r="J11" s="305"/>
      <c r="K11" s="33"/>
      <c r="L11" s="33"/>
    </row>
    <row r="12" spans="1:133" ht="13.5" customHeight="1">
      <c r="A12" s="67"/>
      <c r="B12" s="57" t="s">
        <v>5</v>
      </c>
      <c r="C12" s="196"/>
      <c r="D12" s="241">
        <f>D18</f>
        <v>53</v>
      </c>
      <c r="E12" s="241">
        <f>E18</f>
        <v>0</v>
      </c>
      <c r="F12" s="194"/>
      <c r="G12" s="220">
        <f>G18</f>
        <v>3930</v>
      </c>
      <c r="H12" s="220"/>
      <c r="I12" s="220">
        <f>(D12*100000/G12)/3</f>
        <v>449.53350296861748</v>
      </c>
      <c r="J12" s="305">
        <f>(E12*100000/G12)</f>
        <v>0</v>
      </c>
      <c r="K12" s="33"/>
      <c r="L12" s="33"/>
    </row>
    <row r="13" spans="1:133" ht="13.5" customHeight="1">
      <c r="A13" s="67"/>
      <c r="B13" s="57" t="s">
        <v>6</v>
      </c>
      <c r="C13" s="196"/>
      <c r="D13" s="241">
        <f>SUM(D19:D22)</f>
        <v>339</v>
      </c>
      <c r="E13" s="241">
        <f>SUM(E19:E22)</f>
        <v>0</v>
      </c>
      <c r="F13" s="194"/>
      <c r="G13" s="220">
        <f>SUM(G19:G22)</f>
        <v>24680.333333333328</v>
      </c>
      <c r="H13" s="220"/>
      <c r="I13" s="220">
        <f t="shared" ref="I13:I15" si="0">(D13*100000/G13)/3</f>
        <v>457.85443200388983</v>
      </c>
      <c r="J13" s="305">
        <f t="shared" ref="J13:J15" si="1">(E13*100000/G13)</f>
        <v>0</v>
      </c>
      <c r="K13" s="33"/>
      <c r="L13" s="33"/>
    </row>
    <row r="14" spans="1:133" ht="13.5" customHeight="1">
      <c r="A14" s="67"/>
      <c r="B14" s="57" t="s">
        <v>44</v>
      </c>
      <c r="C14" s="196"/>
      <c r="D14" s="241">
        <f>D23</f>
        <v>155</v>
      </c>
      <c r="E14" s="241">
        <f>E23</f>
        <v>0</v>
      </c>
      <c r="F14" s="194"/>
      <c r="G14" s="220">
        <f>G23</f>
        <v>5511</v>
      </c>
      <c r="H14" s="220"/>
      <c r="I14" s="220">
        <f t="shared" si="0"/>
        <v>937.51890159075799</v>
      </c>
      <c r="J14" s="305">
        <f t="shared" si="1"/>
        <v>0</v>
      </c>
      <c r="K14" s="33"/>
      <c r="L14" s="33"/>
    </row>
    <row r="15" spans="1:133" ht="13.5" customHeight="1">
      <c r="A15" s="67"/>
      <c r="B15" s="57" t="s">
        <v>7</v>
      </c>
      <c r="C15" s="196"/>
      <c r="D15" s="241">
        <f>SUM(D24:D37)</f>
        <v>813</v>
      </c>
      <c r="E15" s="241">
        <f>SUM(E24:E37)</f>
        <v>1</v>
      </c>
      <c r="F15" s="194"/>
      <c r="G15" s="220">
        <f>SUM(G24:G38)</f>
        <v>70791.333333333328</v>
      </c>
      <c r="H15" s="220"/>
      <c r="I15" s="220">
        <f t="shared" si="0"/>
        <v>382.81522220234115</v>
      </c>
      <c r="J15" s="305">
        <f>(E15*100000/G15)/3</f>
        <v>0.47086743198319952</v>
      </c>
      <c r="K15" s="33"/>
      <c r="L15" s="33"/>
      <c r="N15" s="6"/>
    </row>
    <row r="16" spans="1:133" ht="9" customHeight="1">
      <c r="A16" s="67"/>
      <c r="B16" s="198"/>
      <c r="C16" s="196"/>
      <c r="D16" s="241"/>
      <c r="E16" s="241"/>
      <c r="F16" s="194"/>
      <c r="G16" s="220"/>
      <c r="H16" s="220"/>
      <c r="I16" s="220"/>
      <c r="J16" s="305"/>
      <c r="K16" s="33"/>
      <c r="L16" s="33"/>
    </row>
    <row r="17" spans="1:13" ht="13.5" customHeight="1">
      <c r="A17" s="67"/>
      <c r="B17" s="55" t="s">
        <v>3367</v>
      </c>
      <c r="C17" s="196"/>
      <c r="D17" s="241"/>
      <c r="E17" s="241"/>
      <c r="F17" s="194"/>
      <c r="G17" s="220"/>
      <c r="H17" s="220"/>
      <c r="I17" s="220"/>
      <c r="J17" s="305"/>
      <c r="K17" s="33"/>
      <c r="L17" s="33"/>
    </row>
    <row r="18" spans="1:13" ht="13.5" customHeight="1">
      <c r="A18" s="199" t="s">
        <v>39</v>
      </c>
      <c r="B18" s="135" t="s">
        <v>573</v>
      </c>
      <c r="C18" s="196"/>
      <c r="D18" s="241">
        <f>SUM('ATR-A2.2'!F18:F20)</f>
        <v>53</v>
      </c>
      <c r="E18" s="241">
        <f>SUM('ATR-A2.2'!E18:E20)</f>
        <v>0</v>
      </c>
      <c r="F18" s="194"/>
      <c r="G18" s="220">
        <v>3930</v>
      </c>
      <c r="H18" s="220"/>
      <c r="I18" s="220">
        <f>(D18*100000/G18)/3</f>
        <v>449.53350296861748</v>
      </c>
      <c r="J18" s="305">
        <f>(E18*100000/G18)</f>
        <v>0</v>
      </c>
      <c r="K18" s="33"/>
      <c r="L18" s="33"/>
      <c r="M18" s="200"/>
    </row>
    <row r="19" spans="1:13" ht="13.5" customHeight="1">
      <c r="A19" s="199" t="s">
        <v>40</v>
      </c>
      <c r="B19" s="135" t="s">
        <v>580</v>
      </c>
      <c r="C19" s="196"/>
      <c r="D19" s="241">
        <f>SUM('ATR-A2.2'!F21)</f>
        <v>6</v>
      </c>
      <c r="E19" s="241">
        <f>SUM('ATR-A2.2'!E21)</f>
        <v>0</v>
      </c>
      <c r="F19" s="194"/>
      <c r="G19" s="220">
        <v>132.33333333333331</v>
      </c>
      <c r="H19" s="220"/>
      <c r="I19" s="220">
        <f t="shared" ref="I19:I38" si="2">(D19*100000/G19)/3</f>
        <v>1511.3350125944587</v>
      </c>
      <c r="J19" s="305">
        <f t="shared" ref="J19:J38" si="3">(E19*100000/G19)</f>
        <v>0</v>
      </c>
      <c r="K19" s="33"/>
      <c r="L19" s="33"/>
      <c r="M19" s="200"/>
    </row>
    <row r="20" spans="1:13" ht="13.5" customHeight="1">
      <c r="A20" s="199" t="s">
        <v>41</v>
      </c>
      <c r="B20" s="135" t="s">
        <v>589</v>
      </c>
      <c r="C20" s="196"/>
      <c r="D20" s="241">
        <f>SUM('ATR-A2.2'!F22:F39)</f>
        <v>314</v>
      </c>
      <c r="E20" s="241">
        <f>SUM('ATR-A2.2'!E22:E39)</f>
        <v>0</v>
      </c>
      <c r="F20" s="194"/>
      <c r="G20" s="220">
        <v>23326.999999999996</v>
      </c>
      <c r="H20" s="220"/>
      <c r="I20" s="220">
        <f t="shared" si="2"/>
        <v>448.69321673025541</v>
      </c>
      <c r="J20" s="305">
        <f t="shared" si="3"/>
        <v>0</v>
      </c>
      <c r="K20" s="33"/>
      <c r="L20" s="33"/>
    </row>
    <row r="21" spans="1:13" s="34" customFormat="1" ht="13.5" customHeight="1">
      <c r="A21" s="199" t="s">
        <v>622</v>
      </c>
      <c r="B21" s="85" t="s">
        <v>623</v>
      </c>
      <c r="C21" s="201"/>
      <c r="D21" s="243"/>
      <c r="E21" s="243"/>
      <c r="F21" s="190"/>
      <c r="G21" s="220">
        <v>174</v>
      </c>
      <c r="H21" s="220"/>
      <c r="I21" s="220">
        <f t="shared" si="2"/>
        <v>0</v>
      </c>
      <c r="J21" s="305">
        <f t="shared" si="3"/>
        <v>0</v>
      </c>
      <c r="K21" s="33"/>
      <c r="L21" s="33"/>
    </row>
    <row r="22" spans="1:13" ht="13.5" customHeight="1">
      <c r="A22" s="199" t="s">
        <v>42</v>
      </c>
      <c r="B22" s="135" t="s">
        <v>3368</v>
      </c>
      <c r="C22" s="196"/>
      <c r="D22" s="241">
        <f>SUM('ATR-A2.2'!F40:F42)</f>
        <v>19</v>
      </c>
      <c r="E22" s="241">
        <f>SUM('ATR-A2.2'!E40:E42)</f>
        <v>0</v>
      </c>
      <c r="F22" s="194"/>
      <c r="G22" s="220">
        <v>1047</v>
      </c>
      <c r="H22" s="220"/>
      <c r="I22" s="220">
        <f t="shared" si="2"/>
        <v>604.9028971665075</v>
      </c>
      <c r="J22" s="305">
        <f t="shared" si="3"/>
        <v>0</v>
      </c>
      <c r="K22" s="33"/>
      <c r="L22" s="33"/>
    </row>
    <row r="23" spans="1:13" ht="13.5" customHeight="1">
      <c r="A23" s="199" t="s">
        <v>43</v>
      </c>
      <c r="B23" s="135" t="s">
        <v>44</v>
      </c>
      <c r="C23" s="196"/>
      <c r="D23" s="241">
        <f>SUM('ATR-A2.2'!F43:F45)</f>
        <v>155</v>
      </c>
      <c r="E23" s="241">
        <f>SUM('ATR-A2.2'!E43:E45)</f>
        <v>0</v>
      </c>
      <c r="F23" s="194"/>
      <c r="G23" s="220">
        <v>5511</v>
      </c>
      <c r="H23" s="220"/>
      <c r="I23" s="220">
        <f t="shared" si="2"/>
        <v>937.51890159075799</v>
      </c>
      <c r="J23" s="305">
        <f t="shared" si="3"/>
        <v>0</v>
      </c>
      <c r="K23" s="33"/>
      <c r="L23" s="33"/>
    </row>
    <row r="24" spans="1:13" ht="13.5" customHeight="1">
      <c r="A24" s="199" t="s">
        <v>3468</v>
      </c>
      <c r="B24" s="85" t="s">
        <v>3369</v>
      </c>
      <c r="C24" s="196"/>
      <c r="D24" s="241">
        <f>SUM('ATR-A2.2'!F46:F48)</f>
        <v>113</v>
      </c>
      <c r="E24" s="241">
        <f>SUM('ATR-A2.2'!E46:E48)</f>
        <v>0</v>
      </c>
      <c r="F24" s="194"/>
      <c r="G24" s="220">
        <v>13687.66666666667</v>
      </c>
      <c r="H24" s="220"/>
      <c r="I24" s="220">
        <f t="shared" si="2"/>
        <v>275.1869079219735</v>
      </c>
      <c r="J24" s="305">
        <f t="shared" si="3"/>
        <v>0</v>
      </c>
      <c r="K24" s="33"/>
      <c r="L24" s="33"/>
    </row>
    <row r="25" spans="1:13" ht="13.5" customHeight="1">
      <c r="A25" s="199" t="s">
        <v>45</v>
      </c>
      <c r="B25" s="135" t="s">
        <v>639</v>
      </c>
      <c r="C25" s="196"/>
      <c r="D25" s="241">
        <f>SUM('ATR-A2.2'!F49:F51)</f>
        <v>46</v>
      </c>
      <c r="E25" s="241">
        <f>SUM('ATR-A2.2'!E49:E51)</f>
        <v>0</v>
      </c>
      <c r="F25" s="202"/>
      <c r="G25" s="220">
        <v>3580.666666666667</v>
      </c>
      <c r="H25" s="220"/>
      <c r="I25" s="220">
        <f t="shared" si="2"/>
        <v>428.22565630236454</v>
      </c>
      <c r="J25" s="305">
        <f t="shared" si="3"/>
        <v>0</v>
      </c>
      <c r="K25" s="33"/>
      <c r="L25" s="33"/>
    </row>
    <row r="26" spans="1:13" s="34" customFormat="1" ht="13.5" customHeight="1">
      <c r="A26" s="199" t="s">
        <v>46</v>
      </c>
      <c r="B26" s="135" t="s">
        <v>646</v>
      </c>
      <c r="C26" s="201"/>
      <c r="D26" s="241">
        <f>SUM('ATR-A2.2'!F52:F53)</f>
        <v>43</v>
      </c>
      <c r="E26" s="241">
        <f>SUM('ATR-A2.2'!E52:E53)</f>
        <v>0</v>
      </c>
      <c r="F26" s="190"/>
      <c r="G26" s="220">
        <v>6737.6666666666661</v>
      </c>
      <c r="H26" s="220"/>
      <c r="I26" s="220">
        <f t="shared" si="2"/>
        <v>212.73437886508682</v>
      </c>
      <c r="J26" s="305">
        <f t="shared" si="3"/>
        <v>0</v>
      </c>
      <c r="K26" s="33"/>
      <c r="L26" s="33"/>
    </row>
    <row r="27" spans="1:13" ht="13.5" customHeight="1">
      <c r="A27" s="199" t="s">
        <v>47</v>
      </c>
      <c r="B27" s="135" t="s">
        <v>650</v>
      </c>
      <c r="C27" s="196"/>
      <c r="D27" s="241">
        <f>SUM('ATR-A2.2'!F54:F55)</f>
        <v>2</v>
      </c>
      <c r="E27" s="241">
        <f>SUM('ATR-A2.2'!E54:E55)</f>
        <v>0</v>
      </c>
      <c r="F27" s="194"/>
      <c r="G27" s="220">
        <v>1479.3333333333333</v>
      </c>
      <c r="H27" s="220"/>
      <c r="I27" s="220">
        <f t="shared" si="2"/>
        <v>45.065344749887338</v>
      </c>
      <c r="J27" s="305">
        <f t="shared" si="3"/>
        <v>0</v>
      </c>
      <c r="K27" s="33"/>
      <c r="L27" s="33"/>
    </row>
    <row r="28" spans="1:13" s="34" customFormat="1" ht="13.5" customHeight="1">
      <c r="A28" s="199" t="s">
        <v>48</v>
      </c>
      <c r="B28" s="135" t="s">
        <v>658</v>
      </c>
      <c r="C28" s="188"/>
      <c r="D28" s="241"/>
      <c r="E28" s="241"/>
      <c r="F28" s="190"/>
      <c r="G28" s="220">
        <v>1361.3333333333335</v>
      </c>
      <c r="H28" s="220"/>
      <c r="I28" s="220">
        <f t="shared" si="2"/>
        <v>0</v>
      </c>
      <c r="J28" s="305">
        <f t="shared" si="3"/>
        <v>0</v>
      </c>
      <c r="K28" s="33"/>
      <c r="L28" s="33"/>
    </row>
    <row r="29" spans="1:13" ht="13.5" customHeight="1">
      <c r="A29" s="199" t="s">
        <v>53</v>
      </c>
      <c r="B29" s="135" t="s">
        <v>663</v>
      </c>
      <c r="C29" s="196"/>
      <c r="D29" s="241"/>
      <c r="E29" s="241"/>
      <c r="F29" s="194"/>
      <c r="G29" s="220">
        <v>324.66666666666663</v>
      </c>
      <c r="H29" s="220"/>
      <c r="I29" s="220">
        <f t="shared" si="2"/>
        <v>0</v>
      </c>
      <c r="J29" s="305">
        <f t="shared" si="3"/>
        <v>0</v>
      </c>
      <c r="K29" s="33"/>
      <c r="L29" s="33"/>
    </row>
    <row r="30" spans="1:13" s="34" customFormat="1" ht="13.5" customHeight="1">
      <c r="A30" s="199" t="s">
        <v>49</v>
      </c>
      <c r="B30" s="135" t="s">
        <v>664</v>
      </c>
      <c r="C30" s="195"/>
      <c r="D30" s="241">
        <f>SUM('ATR-A2.2'!F56:F58)</f>
        <v>5</v>
      </c>
      <c r="E30" s="241">
        <f>SUM('ATR-A2.2'!E56:E58)</f>
        <v>0</v>
      </c>
      <c r="F30" s="190"/>
      <c r="G30" s="220">
        <v>3050.666666666667</v>
      </c>
      <c r="H30" s="220"/>
      <c r="I30" s="220">
        <f t="shared" si="2"/>
        <v>54.632867132867126</v>
      </c>
      <c r="J30" s="305">
        <f t="shared" si="3"/>
        <v>0</v>
      </c>
      <c r="K30" s="33"/>
      <c r="L30" s="33"/>
    </row>
    <row r="31" spans="1:13" ht="13.5" customHeight="1">
      <c r="A31" s="199" t="s">
        <v>50</v>
      </c>
      <c r="B31" s="135" t="s">
        <v>3370</v>
      </c>
      <c r="C31" s="196"/>
      <c r="D31" s="241">
        <f>SUM('ATR-A2.2'!F59:F62)</f>
        <v>92</v>
      </c>
      <c r="E31" s="241">
        <f>SUM('ATR-A2.2'!E59:E62)</f>
        <v>1</v>
      </c>
      <c r="F31" s="194"/>
      <c r="G31" s="220">
        <v>6540</v>
      </c>
      <c r="H31" s="220"/>
      <c r="I31" s="220">
        <f t="shared" si="2"/>
        <v>468.9092762487258</v>
      </c>
      <c r="J31" s="305">
        <f>(E31*100000/G31)/3</f>
        <v>5.0968399592252807</v>
      </c>
      <c r="K31" s="33"/>
      <c r="L31" s="33"/>
    </row>
    <row r="32" spans="1:13" ht="13.5" customHeight="1">
      <c r="A32" s="199" t="s">
        <v>54</v>
      </c>
      <c r="B32" s="85" t="s">
        <v>3371</v>
      </c>
      <c r="C32" s="196"/>
      <c r="D32" s="241">
        <f>SUM('ATR-A2.2'!F63:F63)</f>
        <v>54</v>
      </c>
      <c r="E32" s="241">
        <f>SUM('ATR-A2.2'!E63:E63)</f>
        <v>0</v>
      </c>
      <c r="F32" s="194"/>
      <c r="G32" s="220">
        <v>7001</v>
      </c>
      <c r="H32" s="220"/>
      <c r="I32" s="220">
        <f t="shared" si="2"/>
        <v>257.10612769604342</v>
      </c>
      <c r="J32" s="305">
        <f t="shared" si="3"/>
        <v>0</v>
      </c>
      <c r="K32" s="33"/>
      <c r="L32" s="33"/>
    </row>
    <row r="33" spans="1:12" ht="13.5" customHeight="1">
      <c r="A33" s="199" t="s">
        <v>55</v>
      </c>
      <c r="B33" s="135" t="s">
        <v>682</v>
      </c>
      <c r="C33" s="193"/>
      <c r="D33" s="241">
        <f>SUM('ATR-A2.2'!F64:F64)</f>
        <v>11</v>
      </c>
      <c r="E33" s="241">
        <f>SUM('ATR-A2.2'!E64:E64)</f>
        <v>0</v>
      </c>
      <c r="F33" s="202"/>
      <c r="G33" s="220">
        <v>9252.6666666666661</v>
      </c>
      <c r="H33" s="220"/>
      <c r="I33" s="220">
        <f t="shared" si="2"/>
        <v>39.628215289285976</v>
      </c>
      <c r="J33" s="305">
        <f t="shared" si="3"/>
        <v>0</v>
      </c>
      <c r="K33" s="33"/>
      <c r="L33" s="33"/>
    </row>
    <row r="34" spans="1:12" s="34" customFormat="1" ht="13.5" customHeight="1">
      <c r="A34" s="199" t="s">
        <v>683</v>
      </c>
      <c r="B34" s="135" t="s">
        <v>684</v>
      </c>
      <c r="C34" s="195"/>
      <c r="D34" s="241">
        <f>SUM('ATR-A2.2'!F65:F67)</f>
        <v>404</v>
      </c>
      <c r="E34" s="241">
        <f>SUM('ATR-A2.2'!E65:E67)</f>
        <v>0</v>
      </c>
      <c r="F34" s="190"/>
      <c r="G34" s="220">
        <v>11512.000000000002</v>
      </c>
      <c r="H34" s="220"/>
      <c r="I34" s="220">
        <f t="shared" si="2"/>
        <v>1169.7938383136436</v>
      </c>
      <c r="J34" s="305">
        <f t="shared" si="3"/>
        <v>0</v>
      </c>
      <c r="K34" s="33"/>
      <c r="L34" s="33"/>
    </row>
    <row r="35" spans="1:12" ht="13.5" customHeight="1">
      <c r="A35" s="199" t="s">
        <v>691</v>
      </c>
      <c r="B35" s="135" t="s">
        <v>3372</v>
      </c>
      <c r="C35" s="196"/>
      <c r="D35" s="241">
        <f>SUM('ATR-A2.2'!F68:F68)</f>
        <v>30</v>
      </c>
      <c r="E35" s="241">
        <f>SUM('ATR-A2.2'!E68:E68)</f>
        <v>0</v>
      </c>
      <c r="F35" s="194"/>
      <c r="G35" s="220">
        <v>1836.666666666667</v>
      </c>
      <c r="H35" s="220"/>
      <c r="I35" s="220">
        <f t="shared" si="2"/>
        <v>544.46460980036284</v>
      </c>
      <c r="J35" s="305">
        <f t="shared" si="3"/>
        <v>0</v>
      </c>
      <c r="K35" s="33"/>
      <c r="L35" s="33"/>
    </row>
    <row r="36" spans="1:12" s="34" customFormat="1" ht="13.5" customHeight="1">
      <c r="A36" s="199" t="s">
        <v>700</v>
      </c>
      <c r="B36" s="135" t="s">
        <v>701</v>
      </c>
      <c r="C36" s="201"/>
      <c r="D36" s="241">
        <f>SUM('ATR-A2.2'!F69:F71)</f>
        <v>9</v>
      </c>
      <c r="E36" s="241">
        <f>SUM('ATR-A2.2'!E69:E71)</f>
        <v>0</v>
      </c>
      <c r="F36" s="190"/>
      <c r="G36" s="220">
        <v>1826.3333333333333</v>
      </c>
      <c r="H36" s="220"/>
      <c r="I36" s="220">
        <f t="shared" si="2"/>
        <v>164.26355174301881</v>
      </c>
      <c r="J36" s="305">
        <f t="shared" si="3"/>
        <v>0</v>
      </c>
      <c r="K36" s="33"/>
      <c r="L36" s="33"/>
    </row>
    <row r="37" spans="1:12" ht="13.5" customHeight="1">
      <c r="A37" s="199" t="s">
        <v>706</v>
      </c>
      <c r="B37" s="85" t="s">
        <v>3373</v>
      </c>
      <c r="C37" s="196"/>
      <c r="D37" s="241">
        <f>SUM('ATR-A2.2'!F72:F75)</f>
        <v>4</v>
      </c>
      <c r="E37" s="241">
        <f>SUM('ATR-A2.2'!E72:E75)</f>
        <v>0</v>
      </c>
      <c r="F37" s="194"/>
      <c r="G37" s="220">
        <v>2597.6666666666665</v>
      </c>
      <c r="H37" s="220"/>
      <c r="I37" s="220">
        <f t="shared" si="2"/>
        <v>51.328114974977545</v>
      </c>
      <c r="J37" s="305">
        <f t="shared" si="3"/>
        <v>0</v>
      </c>
      <c r="K37" s="33"/>
      <c r="L37" s="33"/>
    </row>
    <row r="38" spans="1:12" ht="13.5" customHeight="1">
      <c r="A38" s="199" t="s">
        <v>712</v>
      </c>
      <c r="B38" s="85" t="s">
        <v>713</v>
      </c>
      <c r="C38" s="196"/>
      <c r="D38" s="302"/>
      <c r="E38" s="302"/>
      <c r="F38" s="194"/>
      <c r="G38" s="220">
        <v>3</v>
      </c>
      <c r="H38" s="220"/>
      <c r="I38" s="220">
        <f t="shared" si="2"/>
        <v>0</v>
      </c>
      <c r="J38" s="305">
        <f t="shared" si="3"/>
        <v>0</v>
      </c>
      <c r="K38" s="33"/>
      <c r="L38" s="33"/>
    </row>
    <row r="39" spans="1:12" s="11" customFormat="1" ht="15" customHeight="1">
      <c r="A39" s="170" t="s">
        <v>149</v>
      </c>
      <c r="B39" s="203" t="s">
        <v>714</v>
      </c>
      <c r="C39" s="66"/>
      <c r="D39" s="66"/>
      <c r="E39" s="189"/>
      <c r="F39" s="66"/>
      <c r="G39" s="194"/>
      <c r="H39" s="197"/>
      <c r="I39" s="192" t="s">
        <v>3374</v>
      </c>
      <c r="J39" s="194" t="s">
        <v>3374</v>
      </c>
    </row>
    <row r="40" spans="1:12" s="11" customFormat="1" ht="9" customHeight="1">
      <c r="A40" s="204"/>
      <c r="B40" s="205"/>
      <c r="C40" s="206"/>
      <c r="D40" s="206"/>
      <c r="E40" s="206"/>
      <c r="F40" s="206"/>
      <c r="G40" s="206"/>
      <c r="H40" s="15"/>
    </row>
    <row r="41" spans="1:12" ht="18" customHeight="1">
      <c r="A41" s="355" t="s">
        <v>3375</v>
      </c>
      <c r="B41" s="355"/>
      <c r="C41" s="355"/>
      <c r="D41" s="355"/>
      <c r="E41" s="355"/>
      <c r="F41" s="355"/>
      <c r="G41" s="355"/>
      <c r="H41" s="355"/>
      <c r="I41" s="355"/>
      <c r="J41" s="207"/>
      <c r="K41" s="139"/>
    </row>
    <row r="42" spans="1:12" ht="24.75" customHeight="1">
      <c r="A42" s="356" t="s">
        <v>3376</v>
      </c>
      <c r="B42" s="356"/>
      <c r="C42" s="356"/>
      <c r="D42" s="356"/>
      <c r="E42" s="356"/>
      <c r="F42" s="356"/>
      <c r="G42" s="356"/>
      <c r="H42" s="356"/>
      <c r="I42" s="356"/>
      <c r="J42" s="225"/>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abSelected="1" topLeftCell="A5" workbookViewId="0">
      <selection activeCell="I37" sqref="I37"/>
    </sheetView>
  </sheetViews>
  <sheetFormatPr baseColWidth="10" defaultColWidth="8.44140625" defaultRowHeight="13.2"/>
  <cols>
    <col min="1" max="1" width="2.88671875" style="2" customWidth="1"/>
    <col min="2" max="2" width="55.5546875" style="209"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5" t="s">
        <v>33</v>
      </c>
      <c r="B1" s="338"/>
      <c r="C1" s="338"/>
      <c r="D1" s="338"/>
      <c r="E1" s="37"/>
      <c r="F1" s="37"/>
      <c r="G1" s="1"/>
      <c r="I1" s="1"/>
      <c r="J1" s="178"/>
    </row>
    <row r="2" spans="1:133" ht="5.25" customHeight="1">
      <c r="B2" s="3"/>
      <c r="D2" s="1"/>
      <c r="E2" s="1"/>
      <c r="F2" s="1"/>
      <c r="G2" s="1"/>
      <c r="I2" s="1"/>
      <c r="J2" s="1"/>
    </row>
    <row r="3" spans="1:133" s="67" customFormat="1" ht="15" customHeight="1">
      <c r="A3" s="42" t="s">
        <v>3466</v>
      </c>
      <c r="B3" s="42"/>
      <c r="C3" s="42"/>
      <c r="D3" s="42"/>
      <c r="E3" s="42"/>
      <c r="F3" s="42"/>
      <c r="G3" s="42"/>
      <c r="H3" s="42"/>
      <c r="I3" s="42"/>
      <c r="J3" s="42"/>
    </row>
    <row r="4" spans="1:133" s="67" customFormat="1" ht="15" customHeight="1">
      <c r="A4" s="43" t="s">
        <v>3467</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28" t="s">
        <v>3649</v>
      </c>
      <c r="B6" s="357"/>
      <c r="C6" s="357"/>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40"/>
      <c r="C7" s="46"/>
      <c r="D7" s="358" t="s">
        <v>3364</v>
      </c>
      <c r="E7" s="358"/>
      <c r="F7" s="46"/>
      <c r="G7" s="359" t="s">
        <v>3365</v>
      </c>
      <c r="H7" s="46"/>
      <c r="I7" s="361" t="s">
        <v>3366</v>
      </c>
      <c r="J7" s="361"/>
    </row>
    <row r="8" spans="1:133" s="67" customFormat="1" ht="21.9" customHeight="1">
      <c r="B8" s="340"/>
      <c r="C8" s="46"/>
      <c r="D8" s="185" t="s">
        <v>3360</v>
      </c>
      <c r="E8" s="185" t="s">
        <v>37</v>
      </c>
      <c r="F8" s="46"/>
      <c r="G8" s="360"/>
      <c r="H8" s="46"/>
      <c r="I8" s="185" t="s">
        <v>3360</v>
      </c>
      <c r="J8" s="185" t="s">
        <v>37</v>
      </c>
    </row>
    <row r="9" spans="1:133" s="34" customFormat="1" ht="26.25" customHeight="1">
      <c r="A9" s="186"/>
      <c r="B9" s="187" t="s">
        <v>38</v>
      </c>
      <c r="C9" s="188"/>
      <c r="D9" s="189">
        <f>SUM(D12:D15)</f>
        <v>73</v>
      </c>
      <c r="E9" s="189">
        <f>SUM(E12:E15)</f>
        <v>0</v>
      </c>
      <c r="F9" s="190"/>
      <c r="G9" s="194">
        <f>SUM(G12:G15)</f>
        <v>23544</v>
      </c>
      <c r="H9" s="191"/>
      <c r="I9" s="192">
        <f>(D9*100000/G9)/3</f>
        <v>103.35258806206819</v>
      </c>
      <c r="J9" s="306">
        <f>(E9*100000/G9)</f>
        <v>0</v>
      </c>
      <c r="K9" s="33"/>
      <c r="L9" s="33"/>
      <c r="M9" s="33"/>
    </row>
    <row r="10" spans="1:133" ht="9" customHeight="1">
      <c r="A10" s="67"/>
      <c r="B10" s="187"/>
      <c r="C10" s="193"/>
      <c r="D10" s="189"/>
      <c r="E10" s="189"/>
      <c r="F10" s="190"/>
      <c r="G10" s="190"/>
      <c r="H10" s="194"/>
      <c r="I10" s="192"/>
      <c r="J10" s="306"/>
      <c r="K10" s="33"/>
      <c r="L10" s="6"/>
    </row>
    <row r="11" spans="1:133" s="34" customFormat="1" ht="13.5" customHeight="1">
      <c r="A11" s="186"/>
      <c r="B11" s="55" t="s">
        <v>9</v>
      </c>
      <c r="C11" s="195"/>
      <c r="D11" s="189"/>
      <c r="E11" s="189"/>
      <c r="F11" s="190"/>
      <c r="G11" s="194"/>
      <c r="H11" s="191"/>
      <c r="I11" s="192"/>
      <c r="J11" s="306"/>
      <c r="K11" s="33"/>
      <c r="L11" s="33"/>
    </row>
    <row r="12" spans="1:133" ht="13.5" customHeight="1">
      <c r="A12" s="67"/>
      <c r="B12" s="57" t="s">
        <v>5</v>
      </c>
      <c r="C12" s="196"/>
      <c r="D12" s="241">
        <f>D18</f>
        <v>15</v>
      </c>
      <c r="E12" s="241">
        <f>E18</f>
        <v>0</v>
      </c>
      <c r="F12" s="194"/>
      <c r="G12" s="194">
        <f>G18</f>
        <v>2828</v>
      </c>
      <c r="H12" s="197"/>
      <c r="I12" s="192">
        <f>(D12*100000/G12)/3</f>
        <v>176.80339462517679</v>
      </c>
      <c r="J12" s="306">
        <f t="shared" ref="J12" si="0">(E12*100000/G12)</f>
        <v>0</v>
      </c>
      <c r="K12" s="33"/>
      <c r="L12" s="33"/>
    </row>
    <row r="13" spans="1:133" ht="13.5" customHeight="1">
      <c r="A13" s="67"/>
      <c r="B13" s="57" t="s">
        <v>6</v>
      </c>
      <c r="C13" s="196"/>
      <c r="D13" s="241">
        <f>SUM(D19:D22)</f>
        <v>7</v>
      </c>
      <c r="E13" s="241">
        <f>SUM(E19:E22)</f>
        <v>0</v>
      </c>
      <c r="F13" s="194"/>
      <c r="G13" s="194">
        <f>SUM(G19:G22)</f>
        <v>2040.0000000000005</v>
      </c>
      <c r="H13" s="197"/>
      <c r="I13" s="192">
        <f t="shared" ref="I13:I15" si="1">(D13*100000/G13)/3</f>
        <v>114.37908496732024</v>
      </c>
      <c r="J13" s="306">
        <f t="shared" ref="J13:J15" si="2">(E13*100000/G13)</f>
        <v>0</v>
      </c>
      <c r="K13" s="33"/>
      <c r="L13" s="33"/>
    </row>
    <row r="14" spans="1:133" ht="13.5" customHeight="1">
      <c r="A14" s="67"/>
      <c r="B14" s="57" t="s">
        <v>44</v>
      </c>
      <c r="C14" s="196"/>
      <c r="D14" s="241">
        <f>D23</f>
        <v>16</v>
      </c>
      <c r="E14" s="241">
        <f>E23</f>
        <v>0</v>
      </c>
      <c r="F14" s="194"/>
      <c r="G14" s="194">
        <f>G23</f>
        <v>2993</v>
      </c>
      <c r="H14" s="197"/>
      <c r="I14" s="192">
        <f t="shared" si="1"/>
        <v>178.19356275754538</v>
      </c>
      <c r="J14" s="306">
        <f t="shared" si="2"/>
        <v>0</v>
      </c>
      <c r="K14" s="33"/>
      <c r="L14" s="33"/>
    </row>
    <row r="15" spans="1:133" ht="13.5" customHeight="1">
      <c r="A15" s="67"/>
      <c r="B15" s="57" t="s">
        <v>7</v>
      </c>
      <c r="C15" s="196"/>
      <c r="D15" s="241">
        <f>SUM(D24:D37)</f>
        <v>35</v>
      </c>
      <c r="E15" s="241">
        <f>SUM(E24:E37)</f>
        <v>0</v>
      </c>
      <c r="F15" s="194"/>
      <c r="G15" s="194">
        <f>SUM(G24:G38)</f>
        <v>15682.999999999998</v>
      </c>
      <c r="H15" s="197"/>
      <c r="I15" s="192">
        <f t="shared" si="1"/>
        <v>74.390529022933549</v>
      </c>
      <c r="J15" s="306">
        <f t="shared" si="2"/>
        <v>0</v>
      </c>
      <c r="K15" s="33"/>
      <c r="L15" s="33"/>
      <c r="N15" s="6"/>
    </row>
    <row r="16" spans="1:133" ht="9" customHeight="1">
      <c r="A16" s="67"/>
      <c r="B16" s="198"/>
      <c r="C16" s="196"/>
      <c r="D16" s="241"/>
      <c r="E16" s="241"/>
      <c r="F16" s="194"/>
      <c r="G16" s="194"/>
      <c r="H16" s="197"/>
      <c r="I16" s="192"/>
      <c r="J16" s="306"/>
      <c r="K16" s="33"/>
      <c r="L16" s="33"/>
    </row>
    <row r="17" spans="1:13" ht="13.5" customHeight="1">
      <c r="A17" s="67"/>
      <c r="B17" s="55" t="s">
        <v>3367</v>
      </c>
      <c r="C17" s="196"/>
      <c r="D17" s="241"/>
      <c r="E17" s="241"/>
      <c r="F17" s="194"/>
      <c r="G17" s="194"/>
      <c r="H17" s="197"/>
      <c r="I17" s="192"/>
      <c r="J17" s="306"/>
      <c r="K17" s="33"/>
      <c r="L17" s="33"/>
    </row>
    <row r="18" spans="1:13" ht="13.5" customHeight="1">
      <c r="A18" s="199" t="s">
        <v>39</v>
      </c>
      <c r="B18" s="135" t="s">
        <v>573</v>
      </c>
      <c r="C18" s="196"/>
      <c r="D18" s="241">
        <f>'ATR-I2.1'!D18-'ATR-I2.2'!D18</f>
        <v>15</v>
      </c>
      <c r="E18" s="241">
        <f>'ATR-I2.1'!E18-'ATR-I2.2'!E18</f>
        <v>0</v>
      </c>
      <c r="F18" s="194"/>
      <c r="G18" s="194">
        <v>2828</v>
      </c>
      <c r="H18" s="197"/>
      <c r="I18" s="192">
        <f>(D18*100000/G18)/3</f>
        <v>176.80339462517679</v>
      </c>
      <c r="J18" s="306">
        <f t="shared" ref="J18:J38" si="3">(E18*100000/G18)</f>
        <v>0</v>
      </c>
      <c r="K18" s="33"/>
      <c r="L18" s="33"/>
      <c r="M18" s="200"/>
    </row>
    <row r="19" spans="1:13" ht="13.5" customHeight="1">
      <c r="A19" s="199" t="s">
        <v>40</v>
      </c>
      <c r="B19" s="135" t="s">
        <v>580</v>
      </c>
      <c r="C19" s="196"/>
      <c r="D19" s="241">
        <f>'ATR-I2.1'!D19-'ATR-I2.2'!D19</f>
        <v>0</v>
      </c>
      <c r="E19" s="241">
        <f>'ATR-I2.1'!E19-'ATR-I2.2'!E19</f>
        <v>0</v>
      </c>
      <c r="F19" s="194"/>
      <c r="G19" s="194">
        <v>14.333333333333334</v>
      </c>
      <c r="H19" s="197"/>
      <c r="I19" s="192">
        <f t="shared" ref="I19:I38" si="4">(D19*100000/G19)/3</f>
        <v>0</v>
      </c>
      <c r="J19" s="306">
        <f t="shared" si="3"/>
        <v>0</v>
      </c>
      <c r="K19" s="33"/>
      <c r="L19" s="33"/>
      <c r="M19" s="200"/>
    </row>
    <row r="20" spans="1:13" ht="13.5" customHeight="1">
      <c r="A20" s="199" t="s">
        <v>41</v>
      </c>
      <c r="B20" s="135" t="s">
        <v>589</v>
      </c>
      <c r="C20" s="196"/>
      <c r="D20" s="241">
        <f>'ATR-I2.1'!D20-'ATR-I2.2'!D20</f>
        <v>7</v>
      </c>
      <c r="E20" s="241">
        <f>'ATR-I2.1'!E20-'ATR-I2.2'!E20</f>
        <v>0</v>
      </c>
      <c r="F20" s="194"/>
      <c r="G20" s="194">
        <v>1992.6666666666672</v>
      </c>
      <c r="H20" s="197"/>
      <c r="I20" s="192">
        <f t="shared" si="4"/>
        <v>117.09601873536297</v>
      </c>
      <c r="J20" s="306">
        <f t="shared" si="3"/>
        <v>0</v>
      </c>
      <c r="K20" s="33"/>
      <c r="L20" s="33"/>
    </row>
    <row r="21" spans="1:13" s="34" customFormat="1" ht="13.5" customHeight="1">
      <c r="A21" s="199" t="s">
        <v>622</v>
      </c>
      <c r="B21" s="85" t="s">
        <v>623</v>
      </c>
      <c r="C21" s="201"/>
      <c r="D21" s="241">
        <f>'ATR-I2.1'!D21-'ATR-I2.2'!D21</f>
        <v>0</v>
      </c>
      <c r="E21" s="241">
        <f>'ATR-I2.1'!E21-'ATR-I2.2'!E21</f>
        <v>0</v>
      </c>
      <c r="F21" s="190"/>
      <c r="G21" s="194">
        <v>10</v>
      </c>
      <c r="H21" s="191"/>
      <c r="I21" s="192">
        <f t="shared" si="4"/>
        <v>0</v>
      </c>
      <c r="J21" s="306">
        <f t="shared" si="3"/>
        <v>0</v>
      </c>
      <c r="K21" s="33"/>
      <c r="L21" s="33"/>
    </row>
    <row r="22" spans="1:13" ht="13.5" customHeight="1">
      <c r="A22" s="199" t="s">
        <v>42</v>
      </c>
      <c r="B22" s="135" t="s">
        <v>3368</v>
      </c>
      <c r="C22" s="196"/>
      <c r="D22" s="241">
        <f>'ATR-I2.1'!D22-'ATR-I2.2'!D22</f>
        <v>0</v>
      </c>
      <c r="E22" s="241">
        <f>'ATR-I2.1'!E22-'ATR-I2.2'!E22</f>
        <v>0</v>
      </c>
      <c r="F22" s="194"/>
      <c r="G22" s="194">
        <v>23</v>
      </c>
      <c r="H22" s="197"/>
      <c r="I22" s="192">
        <f t="shared" si="4"/>
        <v>0</v>
      </c>
      <c r="J22" s="306">
        <f t="shared" si="3"/>
        <v>0</v>
      </c>
      <c r="K22" s="33"/>
      <c r="L22" s="33"/>
    </row>
    <row r="23" spans="1:13" ht="13.5" customHeight="1">
      <c r="A23" s="199" t="s">
        <v>43</v>
      </c>
      <c r="B23" s="135" t="s">
        <v>44</v>
      </c>
      <c r="C23" s="196"/>
      <c r="D23" s="241">
        <f>'ATR-I2.1'!D23-'ATR-I2.2'!D23</f>
        <v>16</v>
      </c>
      <c r="E23" s="241">
        <f>'ATR-I2.1'!E23-'ATR-I2.2'!E23</f>
        <v>0</v>
      </c>
      <c r="F23" s="194"/>
      <c r="G23" s="194">
        <v>2993</v>
      </c>
      <c r="H23" s="197"/>
      <c r="I23" s="192">
        <f t="shared" si="4"/>
        <v>178.19356275754538</v>
      </c>
      <c r="J23" s="306">
        <f t="shared" si="3"/>
        <v>0</v>
      </c>
      <c r="K23" s="33"/>
      <c r="L23" s="33"/>
    </row>
    <row r="24" spans="1:13" ht="13.5" customHeight="1">
      <c r="A24" s="199" t="s">
        <v>42</v>
      </c>
      <c r="B24" s="85" t="s">
        <v>3369</v>
      </c>
      <c r="C24" s="196"/>
      <c r="D24" s="241">
        <f>'ATR-I2.1'!D24-'ATR-I2.2'!D24</f>
        <v>12</v>
      </c>
      <c r="E24" s="241">
        <f>'ATR-I2.1'!E24-'ATR-I2.2'!E24</f>
        <v>0</v>
      </c>
      <c r="F24" s="194"/>
      <c r="G24" s="194">
        <v>5382.6666666666661</v>
      </c>
      <c r="H24" s="197"/>
      <c r="I24" s="192">
        <f t="shared" si="4"/>
        <v>74.312608372553882</v>
      </c>
      <c r="J24" s="306">
        <f t="shared" si="3"/>
        <v>0</v>
      </c>
      <c r="K24" s="33"/>
      <c r="L24" s="33"/>
    </row>
    <row r="25" spans="1:13" ht="13.5" customHeight="1">
      <c r="A25" s="199" t="s">
        <v>45</v>
      </c>
      <c r="B25" s="135" t="s">
        <v>639</v>
      </c>
      <c r="C25" s="196"/>
      <c r="D25" s="241">
        <f>'ATR-I2.1'!D25-'ATR-I2.2'!D25</f>
        <v>3</v>
      </c>
      <c r="E25" s="241">
        <f>'ATR-I2.1'!E25-'ATR-I2.2'!E25</f>
        <v>0</v>
      </c>
      <c r="F25" s="202"/>
      <c r="G25" s="194">
        <v>1031.6666666666667</v>
      </c>
      <c r="H25" s="202"/>
      <c r="I25" s="192">
        <f t="shared" si="4"/>
        <v>96.930533117932143</v>
      </c>
      <c r="J25" s="306">
        <f t="shared" si="3"/>
        <v>0</v>
      </c>
      <c r="K25" s="33"/>
      <c r="L25" s="33"/>
    </row>
    <row r="26" spans="1:13" s="34" customFormat="1" ht="13.5" customHeight="1">
      <c r="A26" s="199" t="s">
        <v>46</v>
      </c>
      <c r="B26" s="135" t="s">
        <v>646</v>
      </c>
      <c r="C26" s="201"/>
      <c r="D26" s="241">
        <f>'ATR-I2.1'!D26-'ATR-I2.2'!D26</f>
        <v>5</v>
      </c>
      <c r="E26" s="241">
        <v>0</v>
      </c>
      <c r="F26" s="190"/>
      <c r="G26" s="194">
        <v>2466.3333333333335</v>
      </c>
      <c r="H26" s="191"/>
      <c r="I26" s="192">
        <f t="shared" si="4"/>
        <v>67.576699553993777</v>
      </c>
      <c r="J26" s="306">
        <f t="shared" si="3"/>
        <v>0</v>
      </c>
      <c r="K26" s="33"/>
      <c r="L26" s="33"/>
    </row>
    <row r="27" spans="1:13" ht="13.5" customHeight="1">
      <c r="A27" s="199" t="s">
        <v>47</v>
      </c>
      <c r="B27" s="135" t="s">
        <v>650</v>
      </c>
      <c r="C27" s="196"/>
      <c r="D27" s="241">
        <f>'ATR-I2.1'!D27-'ATR-I2.2'!D27</f>
        <v>0</v>
      </c>
      <c r="E27" s="241">
        <f>'ATR-I2.1'!E27-'ATR-I2.2'!E27</f>
        <v>0</v>
      </c>
      <c r="F27" s="194"/>
      <c r="G27" s="194">
        <v>300.00000000000006</v>
      </c>
      <c r="H27" s="197"/>
      <c r="I27" s="192">
        <f t="shared" si="4"/>
        <v>0</v>
      </c>
      <c r="J27" s="306">
        <f t="shared" si="3"/>
        <v>0</v>
      </c>
      <c r="K27" s="33"/>
      <c r="L27" s="33"/>
    </row>
    <row r="28" spans="1:13" s="34" customFormat="1" ht="13.5" customHeight="1">
      <c r="A28" s="199" t="s">
        <v>48</v>
      </c>
      <c r="B28" s="135" t="s">
        <v>658</v>
      </c>
      <c r="C28" s="188"/>
      <c r="D28" s="241">
        <f>'ATR-I2.1'!D28-'ATR-I2.2'!D28</f>
        <v>0</v>
      </c>
      <c r="E28" s="241">
        <f>'ATR-I2.1'!E28-'ATR-I2.2'!E28</f>
        <v>0</v>
      </c>
      <c r="F28" s="190"/>
      <c r="G28" s="194">
        <v>420</v>
      </c>
      <c r="H28" s="191"/>
      <c r="I28" s="192">
        <f t="shared" si="4"/>
        <v>0</v>
      </c>
      <c r="J28" s="306">
        <f t="shared" si="3"/>
        <v>0</v>
      </c>
      <c r="K28" s="33"/>
      <c r="L28" s="33"/>
    </row>
    <row r="29" spans="1:13" ht="13.5" customHeight="1">
      <c r="A29" s="199" t="s">
        <v>53</v>
      </c>
      <c r="B29" s="135" t="s">
        <v>663</v>
      </c>
      <c r="C29" s="196"/>
      <c r="D29" s="241">
        <f>'ATR-I2.1'!D29-'ATR-I2.2'!D29</f>
        <v>0</v>
      </c>
      <c r="E29" s="241">
        <f>'ATR-I2.1'!E29-'ATR-I2.2'!E29</f>
        <v>0</v>
      </c>
      <c r="F29" s="194"/>
      <c r="G29" s="194">
        <v>184.66666666666666</v>
      </c>
      <c r="H29" s="197"/>
      <c r="I29" s="192">
        <f t="shared" si="4"/>
        <v>0</v>
      </c>
      <c r="J29" s="306">
        <f t="shared" si="3"/>
        <v>0</v>
      </c>
      <c r="K29" s="33"/>
      <c r="L29" s="33"/>
    </row>
    <row r="30" spans="1:13" s="34" customFormat="1" ht="13.5" customHeight="1">
      <c r="A30" s="199" t="s">
        <v>49</v>
      </c>
      <c r="B30" s="135" t="s">
        <v>664</v>
      </c>
      <c r="C30" s="195"/>
      <c r="D30" s="241">
        <f>'ATR-I2.1'!D30-'ATR-I2.2'!D30</f>
        <v>1</v>
      </c>
      <c r="E30" s="241">
        <f>'ATR-I2.1'!E30-'ATR-I2.2'!E30</f>
        <v>0</v>
      </c>
      <c r="F30" s="190"/>
      <c r="G30" s="194">
        <v>1958.6666666666667</v>
      </c>
      <c r="H30" s="191"/>
      <c r="I30" s="192">
        <f t="shared" si="4"/>
        <v>17.018379850238258</v>
      </c>
      <c r="J30" s="306">
        <f t="shared" si="3"/>
        <v>0</v>
      </c>
      <c r="K30" s="33"/>
      <c r="L30" s="33"/>
    </row>
    <row r="31" spans="1:13" ht="13.5" customHeight="1">
      <c r="A31" s="199" t="s">
        <v>50</v>
      </c>
      <c r="B31" s="135" t="s">
        <v>3370</v>
      </c>
      <c r="C31" s="196"/>
      <c r="D31" s="241">
        <f>'ATR-I2.1'!D31-'ATR-I2.2'!D31</f>
        <v>5</v>
      </c>
      <c r="E31" s="241">
        <f>'ATR-I2.1'!E31-'ATR-I2.2'!E31</f>
        <v>0</v>
      </c>
      <c r="F31" s="194"/>
      <c r="G31" s="194">
        <v>707.33333333333337</v>
      </c>
      <c r="H31" s="197"/>
      <c r="I31" s="192">
        <f t="shared" si="4"/>
        <v>235.62676720075399</v>
      </c>
      <c r="J31" s="306">
        <f t="shared" si="3"/>
        <v>0</v>
      </c>
      <c r="K31" s="33"/>
      <c r="L31" s="33"/>
    </row>
    <row r="32" spans="1:13" ht="13.5" customHeight="1">
      <c r="A32" s="199" t="s">
        <v>54</v>
      </c>
      <c r="B32" s="85" t="s">
        <v>3371</v>
      </c>
      <c r="C32" s="196"/>
      <c r="D32" s="241">
        <f>'ATR-I2.1'!D32-'ATR-I2.2'!D32</f>
        <v>0</v>
      </c>
      <c r="E32" s="241">
        <f>'ATR-I2.1'!E32-'ATR-I2.2'!E32</f>
        <v>0</v>
      </c>
      <c r="F32" s="194"/>
      <c r="G32" s="194">
        <v>6</v>
      </c>
      <c r="H32" s="197"/>
      <c r="I32" s="192">
        <f t="shared" si="4"/>
        <v>0</v>
      </c>
      <c r="J32" s="306">
        <f t="shared" si="3"/>
        <v>0</v>
      </c>
      <c r="K32" s="33"/>
      <c r="L32" s="33"/>
    </row>
    <row r="33" spans="1:12" ht="13.5" customHeight="1">
      <c r="A33" s="199" t="s">
        <v>55</v>
      </c>
      <c r="B33" s="135" t="s">
        <v>682</v>
      </c>
      <c r="C33" s="193"/>
      <c r="D33" s="241">
        <f>'ATR-I2.1'!D33-'ATR-I2.2'!D33</f>
        <v>2</v>
      </c>
      <c r="E33" s="241">
        <f>'ATR-I2.1'!E33-'ATR-I2.2'!E33</f>
        <v>0</v>
      </c>
      <c r="F33" s="202"/>
      <c r="G33" s="194">
        <v>706.33333333333337</v>
      </c>
      <c r="H33" s="202"/>
      <c r="I33" s="192">
        <f t="shared" si="4"/>
        <v>94.384143463898056</v>
      </c>
      <c r="J33" s="306">
        <f t="shared" si="3"/>
        <v>0</v>
      </c>
      <c r="K33" s="33"/>
      <c r="L33" s="33"/>
    </row>
    <row r="34" spans="1:12" s="34" customFormat="1" ht="13.5" customHeight="1">
      <c r="A34" s="199" t="s">
        <v>683</v>
      </c>
      <c r="B34" s="135" t="s">
        <v>684</v>
      </c>
      <c r="C34" s="195"/>
      <c r="D34" s="241">
        <f>'ATR-I2.1'!D34-'ATR-I2.2'!D34</f>
        <v>0</v>
      </c>
      <c r="E34" s="241">
        <f>'ATR-I2.1'!E34-'ATR-I2.2'!E34</f>
        <v>0</v>
      </c>
      <c r="F34" s="190"/>
      <c r="G34" s="194">
        <v>654.66666666666663</v>
      </c>
      <c r="H34" s="191"/>
      <c r="I34" s="192">
        <f t="shared" si="4"/>
        <v>0</v>
      </c>
      <c r="J34" s="306">
        <f t="shared" si="3"/>
        <v>0</v>
      </c>
      <c r="K34" s="33"/>
      <c r="L34" s="33"/>
    </row>
    <row r="35" spans="1:12" ht="13.5" customHeight="1">
      <c r="A35" s="199" t="s">
        <v>691</v>
      </c>
      <c r="B35" s="135" t="s">
        <v>3372</v>
      </c>
      <c r="C35" s="196"/>
      <c r="D35" s="241">
        <f>'ATR-I2.1'!D35-'ATR-I2.2'!D35</f>
        <v>2</v>
      </c>
      <c r="E35" s="241">
        <f>'ATR-I2.1'!E35-'ATR-I2.2'!E35</f>
        <v>0</v>
      </c>
      <c r="F35" s="194"/>
      <c r="G35" s="194">
        <v>472</v>
      </c>
      <c r="H35" s="197"/>
      <c r="I35" s="192">
        <f t="shared" si="4"/>
        <v>141.24293785310735</v>
      </c>
      <c r="J35" s="306">
        <f t="shared" si="3"/>
        <v>0</v>
      </c>
      <c r="K35" s="33"/>
      <c r="L35" s="33"/>
    </row>
    <row r="36" spans="1:12" s="34" customFormat="1" ht="13.5" customHeight="1">
      <c r="A36" s="199" t="s">
        <v>700</v>
      </c>
      <c r="B36" s="135" t="s">
        <v>701</v>
      </c>
      <c r="C36" s="201"/>
      <c r="D36" s="241">
        <f>'ATR-I2.1'!D36-'ATR-I2.2'!D36</f>
        <v>5</v>
      </c>
      <c r="E36" s="241">
        <f>'ATR-I2.1'!E36-'ATR-I2.2'!E36</f>
        <v>0</v>
      </c>
      <c r="F36" s="190"/>
      <c r="G36" s="194">
        <v>1388.6666666666667</v>
      </c>
      <c r="H36" s="191"/>
      <c r="I36" s="192">
        <f t="shared" si="4"/>
        <v>120.01920307249158</v>
      </c>
      <c r="J36" s="306">
        <f t="shared" si="3"/>
        <v>0</v>
      </c>
      <c r="K36" s="33"/>
      <c r="L36" s="33"/>
    </row>
    <row r="37" spans="1:12" ht="13.5" customHeight="1">
      <c r="A37" s="199" t="s">
        <v>706</v>
      </c>
      <c r="B37" s="85" t="s">
        <v>3373</v>
      </c>
      <c r="C37" s="196"/>
      <c r="D37" s="241">
        <f>'ATR-I2.1'!D37-'ATR-I2.2'!D37</f>
        <v>0</v>
      </c>
      <c r="E37" s="241">
        <f>'ATR-I2.1'!E37-'ATR-I2.2'!E37</f>
        <v>0</v>
      </c>
      <c r="F37" s="194"/>
      <c r="G37" s="194">
        <v>0</v>
      </c>
      <c r="H37" s="197"/>
      <c r="I37" s="192" t="e">
        <f t="shared" si="4"/>
        <v>#DIV/0!</v>
      </c>
      <c r="J37" s="306" t="e">
        <f t="shared" si="3"/>
        <v>#DIV/0!</v>
      </c>
      <c r="K37" s="33"/>
      <c r="L37" s="33"/>
    </row>
    <row r="38" spans="1:12" ht="13.5" customHeight="1">
      <c r="A38" s="199" t="s">
        <v>712</v>
      </c>
      <c r="B38" s="85" t="s">
        <v>713</v>
      </c>
      <c r="C38" s="196"/>
      <c r="D38" s="241">
        <f>'ATR-I2.1'!D38-'ATR-I2.2'!D38</f>
        <v>0</v>
      </c>
      <c r="E38" s="241">
        <f>'ATR-I2.1'!E38-'ATR-I2.2'!E38</f>
        <v>0</v>
      </c>
      <c r="F38" s="194"/>
      <c r="G38" s="194">
        <v>4</v>
      </c>
      <c r="H38" s="197"/>
      <c r="I38" s="192">
        <f t="shared" si="4"/>
        <v>0</v>
      </c>
      <c r="J38" s="306">
        <f t="shared" si="3"/>
        <v>0</v>
      </c>
      <c r="K38" s="33"/>
      <c r="L38" s="33"/>
    </row>
    <row r="39" spans="1:12" s="11" customFormat="1" ht="15" customHeight="1">
      <c r="A39" s="170" t="s">
        <v>149</v>
      </c>
      <c r="B39" s="203" t="s">
        <v>714</v>
      </c>
      <c r="C39" s="66"/>
      <c r="D39" s="66"/>
      <c r="E39" s="189"/>
      <c r="F39" s="66"/>
      <c r="G39" s="194"/>
      <c r="H39" s="197"/>
      <c r="I39" s="192" t="s">
        <v>3374</v>
      </c>
      <c r="J39" s="194" t="s">
        <v>3374</v>
      </c>
    </row>
    <row r="40" spans="1:12" s="11" customFormat="1" ht="9" customHeight="1">
      <c r="A40" s="204"/>
      <c r="B40" s="205"/>
      <c r="C40" s="206"/>
      <c r="D40" s="206"/>
      <c r="E40" s="206"/>
      <c r="F40" s="206"/>
      <c r="G40" s="206"/>
      <c r="H40" s="15"/>
    </row>
    <row r="41" spans="1:12" ht="18" customHeight="1">
      <c r="A41" s="355" t="s">
        <v>3495</v>
      </c>
      <c r="B41" s="355"/>
      <c r="C41" s="355"/>
      <c r="D41" s="355"/>
      <c r="E41" s="355"/>
      <c r="F41" s="355"/>
      <c r="G41" s="355"/>
      <c r="H41" s="355"/>
      <c r="I41" s="355"/>
      <c r="J41" s="207"/>
      <c r="K41" s="139"/>
    </row>
    <row r="42" spans="1:12" ht="24.75" customHeight="1">
      <c r="A42" s="356" t="s">
        <v>3496</v>
      </c>
      <c r="B42" s="356"/>
      <c r="C42" s="356"/>
      <c r="D42" s="356"/>
      <c r="E42" s="356"/>
      <c r="F42" s="356"/>
      <c r="G42" s="356"/>
      <c r="H42" s="356"/>
      <c r="I42" s="356"/>
      <c r="J42" s="22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A5" sqref="A5:I5"/>
    </sheetView>
  </sheetViews>
  <sheetFormatPr baseColWidth="10" defaultColWidth="11.44140625" defaultRowHeight="15"/>
  <cols>
    <col min="1" max="16384" width="11.44140625" style="215"/>
  </cols>
  <sheetData>
    <row r="1" spans="1:9" ht="12.75" customHeight="1">
      <c r="A1" s="362" t="s">
        <v>33</v>
      </c>
      <c r="B1" s="362"/>
      <c r="C1" s="362"/>
      <c r="D1" s="362"/>
      <c r="E1" s="362"/>
      <c r="F1" s="362"/>
      <c r="G1" s="362"/>
      <c r="H1" s="362"/>
      <c r="I1" s="362"/>
    </row>
    <row r="3" spans="1:9" ht="12.75" customHeight="1">
      <c r="A3" s="362" t="s">
        <v>3650</v>
      </c>
      <c r="B3" s="362"/>
      <c r="C3" s="362"/>
      <c r="D3" s="362"/>
      <c r="E3" s="362"/>
      <c r="F3" s="362"/>
      <c r="G3" s="362"/>
      <c r="H3" s="362"/>
      <c r="I3" s="362"/>
    </row>
    <row r="5" spans="1:9" ht="151.94999999999999" customHeight="1">
      <c r="A5" s="363" t="s">
        <v>3623</v>
      </c>
      <c r="B5" s="364"/>
      <c r="C5" s="364"/>
      <c r="D5" s="364"/>
      <c r="E5" s="364"/>
      <c r="F5" s="364"/>
      <c r="G5" s="364"/>
      <c r="H5" s="364"/>
      <c r="I5" s="364"/>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5" t="s">
        <v>196</v>
      </c>
      <c r="B1" s="365"/>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6" t="s">
        <v>275</v>
      </c>
      <c r="B65" s="366"/>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5" t="s">
        <v>314</v>
      </c>
      <c r="B102" s="365"/>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5" t="s">
        <v>361</v>
      </c>
      <c r="B143" s="365"/>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5" t="s">
        <v>420</v>
      </c>
      <c r="B196" s="365"/>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67" t="s">
        <v>473</v>
      </c>
      <c r="B247" s="367"/>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5" t="s">
        <v>520</v>
      </c>
      <c r="B289" s="365"/>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5" t="s">
        <v>33</v>
      </c>
      <c r="B1" s="368"/>
      <c r="C1" s="368"/>
      <c r="D1" s="368"/>
      <c r="E1" s="368"/>
      <c r="I1" s="178"/>
    </row>
    <row r="2" spans="1:10" ht="56.25" customHeight="1"/>
    <row r="3" spans="1:10" ht="17.25" customHeight="1">
      <c r="A3" s="369" t="s">
        <v>1648</v>
      </c>
      <c r="B3" s="370"/>
      <c r="C3" s="370"/>
      <c r="D3" s="370"/>
      <c r="E3" s="370"/>
      <c r="F3" s="370"/>
      <c r="G3" s="370"/>
      <c r="H3" s="370"/>
      <c r="I3" s="370"/>
    </row>
    <row r="5" spans="1:10" ht="18.75" customHeight="1">
      <c r="A5" s="371" t="s">
        <v>1649</v>
      </c>
      <c r="B5" s="370"/>
      <c r="C5" s="370"/>
      <c r="D5" s="370"/>
      <c r="E5" s="370"/>
      <c r="F5" s="370"/>
      <c r="G5" s="370"/>
      <c r="H5" s="370"/>
      <c r="I5" s="370"/>
    </row>
    <row r="6" spans="1:10" ht="54" customHeight="1">
      <c r="A6" s="372" t="s">
        <v>3469</v>
      </c>
      <c r="B6" s="373"/>
      <c r="C6" s="373"/>
      <c r="D6" s="373"/>
      <c r="E6" s="373"/>
      <c r="F6" s="373"/>
      <c r="G6" s="373"/>
      <c r="H6" s="373"/>
      <c r="I6" s="373"/>
    </row>
    <row r="7" spans="1:10" ht="59.25" customHeight="1">
      <c r="A7" s="374" t="s">
        <v>3470</v>
      </c>
      <c r="B7" s="373"/>
      <c r="C7" s="373"/>
      <c r="D7" s="373"/>
      <c r="E7" s="373"/>
      <c r="F7" s="373"/>
      <c r="G7" s="373"/>
      <c r="H7" s="373"/>
      <c r="I7" s="373"/>
    </row>
    <row r="8" spans="1:10" ht="18.75" customHeight="1">
      <c r="A8" s="371" t="s">
        <v>1650</v>
      </c>
      <c r="B8" s="370"/>
      <c r="C8" s="370"/>
      <c r="D8" s="370"/>
      <c r="E8" s="370"/>
      <c r="F8" s="370"/>
      <c r="G8" s="370"/>
      <c r="H8" s="370"/>
      <c r="I8" s="370"/>
    </row>
    <row r="9" spans="1:10" ht="61.5" customHeight="1">
      <c r="A9" s="372" t="s">
        <v>1651</v>
      </c>
      <c r="B9" s="373"/>
      <c r="C9" s="373"/>
      <c r="D9" s="373"/>
      <c r="E9" s="373"/>
      <c r="F9" s="373"/>
      <c r="G9" s="373"/>
      <c r="H9" s="373"/>
      <c r="I9" s="373"/>
    </row>
    <row r="10" spans="1:10" ht="48.75" customHeight="1">
      <c r="A10" s="372" t="s">
        <v>3471</v>
      </c>
      <c r="B10" s="373"/>
      <c r="C10" s="373"/>
      <c r="D10" s="373"/>
      <c r="E10" s="373"/>
      <c r="F10" s="373"/>
      <c r="G10" s="373"/>
      <c r="H10" s="373"/>
      <c r="I10" s="373"/>
    </row>
    <row r="11" spans="1:10" ht="46.5" customHeight="1">
      <c r="A11" s="372" t="s">
        <v>1652</v>
      </c>
      <c r="B11" s="373"/>
      <c r="C11" s="373"/>
      <c r="D11" s="373"/>
      <c r="E11" s="373"/>
      <c r="F11" s="373"/>
      <c r="G11" s="373"/>
      <c r="H11" s="373"/>
      <c r="I11" s="373"/>
    </row>
    <row r="12" spans="1:10" ht="18" customHeight="1">
      <c r="A12" s="375" t="s">
        <v>1653</v>
      </c>
      <c r="B12" s="373"/>
      <c r="C12" s="373"/>
      <c r="D12" s="373"/>
      <c r="E12" s="373"/>
      <c r="F12" s="373"/>
      <c r="G12" s="373"/>
      <c r="H12" s="373"/>
      <c r="I12" s="373"/>
    </row>
    <row r="13" spans="1:10" ht="219.75" customHeight="1">
      <c r="B13" s="376" t="s">
        <v>3472</v>
      </c>
      <c r="C13" s="375"/>
      <c r="D13" s="375"/>
      <c r="E13" s="375"/>
      <c r="F13" s="375"/>
      <c r="G13" s="375"/>
      <c r="H13" s="375"/>
      <c r="I13" s="375"/>
    </row>
    <row r="14" spans="1:10" ht="45" customHeight="1">
      <c r="A14" s="377"/>
      <c r="B14" s="373"/>
      <c r="C14" s="373"/>
      <c r="D14" s="373"/>
      <c r="E14" s="373"/>
      <c r="F14" s="373"/>
      <c r="G14" s="373"/>
      <c r="H14" s="373"/>
      <c r="I14" s="373"/>
    </row>
    <row r="15" spans="1:10" ht="18.75" customHeight="1">
      <c r="A15" s="378" t="s">
        <v>3473</v>
      </c>
      <c r="B15" s="373"/>
      <c r="C15" s="373"/>
      <c r="D15" s="373"/>
      <c r="E15" s="373"/>
      <c r="F15" s="373"/>
      <c r="G15" s="373"/>
      <c r="H15" s="373"/>
      <c r="I15" s="373"/>
      <c r="J15" s="224" t="s">
        <v>102</v>
      </c>
    </row>
    <row r="16" spans="1:10" ht="39" customHeight="1">
      <c r="A16" s="379" t="s">
        <v>3474</v>
      </c>
      <c r="B16" s="373"/>
      <c r="C16" s="373"/>
      <c r="D16" s="373"/>
      <c r="E16" s="373"/>
      <c r="F16" s="373"/>
      <c r="G16" s="373"/>
      <c r="H16" s="373"/>
      <c r="I16" s="373"/>
    </row>
    <row r="17" spans="1:10" ht="61.5" customHeight="1">
      <c r="D17" s="228"/>
      <c r="E17" s="380"/>
      <c r="F17" s="380"/>
      <c r="G17" s="380"/>
      <c r="H17" s="380"/>
      <c r="I17" s="380"/>
    </row>
    <row r="18" spans="1:10" ht="30" customHeight="1">
      <c r="A18" s="372" t="s">
        <v>3475</v>
      </c>
      <c r="B18" s="377"/>
      <c r="C18" s="377"/>
      <c r="D18" s="377"/>
      <c r="E18" s="377"/>
      <c r="F18" s="377"/>
      <c r="G18" s="377"/>
      <c r="H18" s="377"/>
      <c r="I18" s="377"/>
    </row>
    <row r="19" spans="1:10" ht="174" customHeight="1">
      <c r="A19" s="226"/>
      <c r="B19" s="376" t="s">
        <v>1654</v>
      </c>
      <c r="C19" s="372"/>
      <c r="D19" s="372"/>
      <c r="E19" s="372"/>
      <c r="F19" s="372"/>
      <c r="G19" s="372"/>
      <c r="H19" s="372"/>
      <c r="I19" s="372"/>
      <c r="J19" s="113"/>
    </row>
    <row r="20" spans="1:10" ht="39" customHeight="1">
      <c r="A20" s="372" t="s">
        <v>1655</v>
      </c>
      <c r="B20" s="377"/>
      <c r="C20" s="377"/>
      <c r="D20" s="377"/>
      <c r="E20" s="377"/>
      <c r="F20" s="377"/>
      <c r="G20" s="377"/>
      <c r="H20" s="377"/>
      <c r="I20" s="377"/>
    </row>
    <row r="21" spans="1:10" ht="94.5" customHeight="1">
      <c r="A21" s="379" t="s">
        <v>3476</v>
      </c>
      <c r="B21" s="373"/>
      <c r="C21" s="373"/>
      <c r="D21" s="373"/>
      <c r="E21" s="373"/>
      <c r="F21" s="373"/>
      <c r="G21" s="373"/>
      <c r="H21" s="373"/>
      <c r="I21" s="373"/>
    </row>
    <row r="22" spans="1:10" ht="199.5" customHeight="1">
      <c r="B22" s="376" t="s">
        <v>3477</v>
      </c>
      <c r="C22" s="372"/>
      <c r="D22" s="372"/>
      <c r="E22" s="372"/>
      <c r="F22" s="372"/>
      <c r="G22" s="372"/>
      <c r="H22" s="372"/>
      <c r="I22" s="372"/>
    </row>
    <row r="23" spans="1:10" ht="45" customHeight="1">
      <c r="B23" s="227"/>
      <c r="C23" s="226"/>
      <c r="D23" s="226"/>
      <c r="E23" s="226"/>
      <c r="F23" s="226"/>
      <c r="G23" s="226"/>
      <c r="H23" s="226"/>
      <c r="I23" s="226"/>
    </row>
    <row r="24" spans="1:10" ht="18.75" customHeight="1">
      <c r="A24" s="378" t="s">
        <v>1656</v>
      </c>
      <c r="B24" s="373"/>
      <c r="C24" s="373"/>
      <c r="D24" s="373"/>
      <c r="E24" s="373"/>
      <c r="F24" s="373"/>
      <c r="G24" s="373"/>
      <c r="H24" s="373"/>
      <c r="I24" s="373"/>
    </row>
    <row r="25" spans="1:10" ht="70.5" customHeight="1">
      <c r="B25" s="376" t="s">
        <v>3478</v>
      </c>
      <c r="C25" s="372"/>
      <c r="D25" s="372"/>
      <c r="E25" s="372"/>
      <c r="F25" s="372"/>
      <c r="G25" s="372"/>
      <c r="H25" s="372"/>
      <c r="I25" s="372"/>
    </row>
    <row r="26" spans="1:10" ht="60.75" customHeight="1">
      <c r="B26" s="376" t="s">
        <v>3479</v>
      </c>
      <c r="C26" s="375"/>
      <c r="D26" s="375"/>
      <c r="E26" s="375"/>
      <c r="F26" s="375"/>
      <c r="G26" s="375"/>
      <c r="H26" s="375"/>
      <c r="I26" s="375"/>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16"/>
  <sheetViews>
    <sheetView zoomScaleNormal="100" workbookViewId="0">
      <selection activeCell="A6" sqref="A6:XFD6"/>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5" t="s">
        <v>33</v>
      </c>
      <c r="B1" s="326"/>
      <c r="C1" s="327"/>
      <c r="D1" s="1"/>
      <c r="E1" s="337" t="s">
        <v>102</v>
      </c>
      <c r="F1" s="337"/>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3457</v>
      </c>
      <c r="B4" s="43"/>
      <c r="C4" s="5"/>
      <c r="D4" s="5"/>
      <c r="E4" s="5"/>
      <c r="F4" s="5"/>
      <c r="G4" s="6"/>
    </row>
    <row r="5" spans="1:7" s="8" customFormat="1" ht="6" customHeight="1">
      <c r="A5" s="49"/>
      <c r="B5" s="50"/>
      <c r="C5" s="7"/>
      <c r="D5" s="7"/>
      <c r="E5" s="7"/>
      <c r="F5" s="7"/>
    </row>
    <row r="6" spans="1:7" s="8" customFormat="1" ht="15" customHeight="1" thickBot="1">
      <c r="A6" s="332" t="s">
        <v>3649</v>
      </c>
      <c r="B6" s="333"/>
      <c r="C6" s="9"/>
      <c r="D6" s="9"/>
    </row>
    <row r="7" spans="1:7" s="2" customFormat="1" ht="21.75" customHeight="1">
      <c r="A7" s="51"/>
      <c r="B7" s="334"/>
      <c r="C7" s="336"/>
      <c r="D7" s="336"/>
      <c r="E7" s="336"/>
      <c r="F7" s="222"/>
    </row>
    <row r="8" spans="1:7" s="2" customFormat="1" ht="21.75" customHeight="1">
      <c r="A8" s="52"/>
      <c r="B8" s="335"/>
      <c r="C8" s="45" t="s">
        <v>35</v>
      </c>
      <c r="D8" s="45" t="s">
        <v>36</v>
      </c>
      <c r="E8" s="45" t="s">
        <v>37</v>
      </c>
      <c r="F8" s="45" t="s">
        <v>38</v>
      </c>
    </row>
    <row r="9" spans="1:7" s="8" customFormat="1" ht="26.25" customHeight="1">
      <c r="A9" s="53"/>
      <c r="B9" s="54" t="s">
        <v>38</v>
      </c>
      <c r="C9" s="114">
        <f>SUM(C12:C15)</f>
        <v>1354</v>
      </c>
      <c r="D9" s="114">
        <f t="shared" ref="D9:F9" si="0">SUM(D12:D15)</f>
        <v>5</v>
      </c>
      <c r="E9" s="114">
        <f t="shared" si="0"/>
        <v>1</v>
      </c>
      <c r="F9" s="114">
        <f t="shared" si="0"/>
        <v>1360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51</v>
      </c>
      <c r="D12" s="116">
        <f t="shared" ref="D12:F12" si="1">D18+D19+D20</f>
        <v>2</v>
      </c>
      <c r="E12" s="116">
        <f t="shared" si="1"/>
        <v>0</v>
      </c>
      <c r="F12" s="115">
        <f t="shared" si="1"/>
        <v>53</v>
      </c>
    </row>
    <row r="13" spans="1:7" s="8" customFormat="1" ht="13.5" customHeight="1">
      <c r="A13" s="56"/>
      <c r="B13" s="57" t="s">
        <v>6</v>
      </c>
      <c r="C13" s="116">
        <f>SUM(C21:C42)</f>
        <v>338</v>
      </c>
      <c r="D13" s="116">
        <f t="shared" ref="D13:F13" si="2">SUM(D21:D42)</f>
        <v>1</v>
      </c>
      <c r="E13" s="116">
        <f t="shared" si="2"/>
        <v>0</v>
      </c>
      <c r="F13" s="115">
        <f t="shared" si="2"/>
        <v>339</v>
      </c>
    </row>
    <row r="14" spans="1:7" s="8" customFormat="1" ht="13.5" customHeight="1">
      <c r="A14" s="56"/>
      <c r="B14" s="57" t="s">
        <v>44</v>
      </c>
      <c r="C14" s="116">
        <f>SUM(C43:C45)</f>
        <v>154</v>
      </c>
      <c r="D14" s="116">
        <f t="shared" ref="D14:F14" si="3">SUM(D43:D45)</f>
        <v>1</v>
      </c>
      <c r="E14" s="116">
        <f t="shared" si="3"/>
        <v>0</v>
      </c>
      <c r="F14" s="115">
        <f t="shared" si="3"/>
        <v>155</v>
      </c>
    </row>
    <row r="15" spans="1:7" s="8" customFormat="1" ht="13.5" customHeight="1">
      <c r="A15" s="56"/>
      <c r="B15" s="57" t="s">
        <v>7</v>
      </c>
      <c r="C15" s="116">
        <f>SUM(C46:C100)</f>
        <v>811</v>
      </c>
      <c r="D15" s="116">
        <f t="shared" ref="D15:F15" si="4">SUM(D46:D100)</f>
        <v>1</v>
      </c>
      <c r="E15" s="116">
        <f t="shared" si="4"/>
        <v>1</v>
      </c>
      <c r="F15" s="115">
        <f t="shared" si="4"/>
        <v>813</v>
      </c>
    </row>
    <row r="16" spans="1:7" s="8" customFormat="1" ht="9" customHeight="1">
      <c r="A16" s="56"/>
      <c r="B16" s="57"/>
      <c r="C16" s="239"/>
      <c r="D16" s="239"/>
      <c r="E16" s="239"/>
      <c r="F16" s="239"/>
    </row>
    <row r="17" spans="1:65" s="8" customFormat="1" ht="13.5" customHeight="1">
      <c r="A17" s="56"/>
      <c r="B17" s="55" t="s">
        <v>10</v>
      </c>
      <c r="C17" s="239"/>
      <c r="D17" s="239"/>
      <c r="E17" s="239"/>
      <c r="F17" s="239"/>
    </row>
    <row r="18" spans="1:65" s="88" customFormat="1" ht="15" customHeight="1">
      <c r="A18" s="58"/>
      <c r="B18" s="121" t="s">
        <v>3511</v>
      </c>
      <c r="C18" s="240">
        <v>46</v>
      </c>
      <c r="D18" s="240">
        <v>0</v>
      </c>
      <c r="E18" s="240">
        <v>0</v>
      </c>
      <c r="F18" s="154">
        <f t="shared" ref="F18:F72" si="5">SUM(C18:E18)</f>
        <v>46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3512</v>
      </c>
      <c r="C19" s="240">
        <v>1</v>
      </c>
      <c r="D19" s="240">
        <v>2</v>
      </c>
      <c r="E19" s="240">
        <v>0</v>
      </c>
      <c r="F19" s="154">
        <f t="shared" si="5"/>
        <v>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3513</v>
      </c>
      <c r="C20" s="240">
        <v>4</v>
      </c>
      <c r="D20" s="240">
        <v>0</v>
      </c>
      <c r="E20" s="240">
        <v>0</v>
      </c>
      <c r="F20" s="154">
        <f t="shared" si="5"/>
        <v>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3514</v>
      </c>
      <c r="C21" s="240">
        <v>6</v>
      </c>
      <c r="D21" s="240">
        <v>0</v>
      </c>
      <c r="E21" s="240">
        <v>0</v>
      </c>
      <c r="F21" s="154">
        <f t="shared" si="5"/>
        <v>6</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3515</v>
      </c>
      <c r="C22" s="240">
        <v>81</v>
      </c>
      <c r="D22" s="240">
        <v>0</v>
      </c>
      <c r="E22" s="240">
        <v>0</v>
      </c>
      <c r="F22" s="154">
        <f t="shared" si="5"/>
        <v>81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3516</v>
      </c>
      <c r="C23" s="240">
        <v>19</v>
      </c>
      <c r="D23" s="240">
        <v>0</v>
      </c>
      <c r="E23" s="240">
        <v>0</v>
      </c>
      <c r="F23" s="154">
        <f t="shared" si="5"/>
        <v>19</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3517</v>
      </c>
      <c r="C24" s="240">
        <v>7</v>
      </c>
      <c r="D24" s="240">
        <v>0</v>
      </c>
      <c r="E24" s="240">
        <v>0</v>
      </c>
      <c r="F24" s="154">
        <f t="shared" si="5"/>
        <v>7</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3518</v>
      </c>
      <c r="C25" s="240">
        <v>25</v>
      </c>
      <c r="D25" s="240">
        <v>0</v>
      </c>
      <c r="E25" s="240">
        <v>0</v>
      </c>
      <c r="F25" s="154">
        <f t="shared" si="5"/>
        <v>25</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3519</v>
      </c>
      <c r="C26" s="240">
        <v>20</v>
      </c>
      <c r="D26" s="240">
        <v>0</v>
      </c>
      <c r="E26" s="240">
        <v>0</v>
      </c>
      <c r="F26" s="154">
        <f t="shared" si="5"/>
        <v>20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3520</v>
      </c>
      <c r="C27" s="240">
        <v>7</v>
      </c>
      <c r="D27" s="240">
        <v>0</v>
      </c>
      <c r="E27" s="240">
        <v>0</v>
      </c>
      <c r="F27" s="154">
        <f t="shared" si="5"/>
        <v>7</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3521</v>
      </c>
      <c r="C28" s="240">
        <v>4</v>
      </c>
      <c r="D28" s="240">
        <v>0</v>
      </c>
      <c r="E28" s="240">
        <v>0</v>
      </c>
      <c r="F28" s="154">
        <f t="shared" si="5"/>
        <v>4</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3522</v>
      </c>
      <c r="C29" s="240">
        <v>1</v>
      </c>
      <c r="D29" s="240">
        <v>0</v>
      </c>
      <c r="E29" s="240">
        <v>0</v>
      </c>
      <c r="F29" s="154">
        <f t="shared" si="5"/>
        <v>1</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3523</v>
      </c>
      <c r="C30" s="240">
        <v>19</v>
      </c>
      <c r="D30" s="240">
        <v>0</v>
      </c>
      <c r="E30" s="240">
        <v>0</v>
      </c>
      <c r="F30" s="154">
        <f t="shared" si="5"/>
        <v>19</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3524</v>
      </c>
      <c r="C31" s="240">
        <v>17</v>
      </c>
      <c r="D31" s="240">
        <v>0</v>
      </c>
      <c r="E31" s="240">
        <v>0</v>
      </c>
      <c r="F31" s="154">
        <f t="shared" si="5"/>
        <v>17</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3525</v>
      </c>
      <c r="C32" s="240">
        <v>5</v>
      </c>
      <c r="D32" s="240">
        <v>1</v>
      </c>
      <c r="E32" s="240">
        <v>0</v>
      </c>
      <c r="F32" s="154">
        <f t="shared" si="5"/>
        <v>6</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3526</v>
      </c>
      <c r="C33" s="240">
        <v>54</v>
      </c>
      <c r="D33" s="240">
        <v>0</v>
      </c>
      <c r="E33" s="240">
        <v>0</v>
      </c>
      <c r="F33" s="154">
        <f t="shared" si="5"/>
        <v>54</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3527</v>
      </c>
      <c r="C34" s="240">
        <v>2</v>
      </c>
      <c r="D34" s="240">
        <v>0</v>
      </c>
      <c r="E34" s="240">
        <v>0</v>
      </c>
      <c r="F34" s="154">
        <f t="shared" si="5"/>
        <v>2</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3528</v>
      </c>
      <c r="C35" s="240">
        <v>13</v>
      </c>
      <c r="D35" s="240">
        <v>0</v>
      </c>
      <c r="E35" s="240">
        <v>0</v>
      </c>
      <c r="F35" s="154">
        <f t="shared" si="5"/>
        <v>13</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3529</v>
      </c>
      <c r="C36" s="240">
        <v>10</v>
      </c>
      <c r="D36" s="240">
        <v>0</v>
      </c>
      <c r="E36" s="240">
        <v>0</v>
      </c>
      <c r="F36" s="154">
        <f t="shared" si="5"/>
        <v>10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3627</v>
      </c>
      <c r="C37" s="240">
        <v>3</v>
      </c>
      <c r="D37" s="240">
        <v>0</v>
      </c>
      <c r="E37" s="240">
        <v>0</v>
      </c>
      <c r="F37" s="154">
        <f t="shared" si="5"/>
        <v>3</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121" t="s">
        <v>3530</v>
      </c>
      <c r="C38" s="240">
        <v>18</v>
      </c>
      <c r="D38" s="240">
        <v>0</v>
      </c>
      <c r="E38" s="240">
        <v>0</v>
      </c>
      <c r="F38" s="154">
        <f t="shared" si="5"/>
        <v>18</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3531</v>
      </c>
      <c r="C39" s="240">
        <v>8</v>
      </c>
      <c r="D39" s="240">
        <v>0</v>
      </c>
      <c r="E39" s="240">
        <v>0</v>
      </c>
      <c r="F39" s="154">
        <f t="shared" si="5"/>
        <v>8</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3532</v>
      </c>
      <c r="C40" s="240">
        <v>2</v>
      </c>
      <c r="D40" s="240">
        <v>0</v>
      </c>
      <c r="E40" s="240">
        <v>0</v>
      </c>
      <c r="F40" s="154">
        <f t="shared" si="5"/>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3560</v>
      </c>
      <c r="C41" s="128">
        <v>3</v>
      </c>
      <c r="D41" s="128">
        <v>0</v>
      </c>
      <c r="E41" s="128">
        <v>0</v>
      </c>
      <c r="F41" s="154">
        <f t="shared" si="5"/>
        <v>3</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3533</v>
      </c>
      <c r="C42" s="128">
        <v>14</v>
      </c>
      <c r="D42" s="128">
        <v>0</v>
      </c>
      <c r="E42" s="128">
        <v>0</v>
      </c>
      <c r="F42" s="154">
        <f t="shared" si="5"/>
        <v>14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3534</v>
      </c>
      <c r="C43" s="128">
        <v>59</v>
      </c>
      <c r="D43" s="128">
        <v>0</v>
      </c>
      <c r="E43" s="128">
        <v>0</v>
      </c>
      <c r="F43" s="154">
        <f t="shared" si="5"/>
        <v>59</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3535</v>
      </c>
      <c r="C44" s="128">
        <v>5</v>
      </c>
      <c r="D44" s="128">
        <v>0</v>
      </c>
      <c r="E44" s="128">
        <v>0</v>
      </c>
      <c r="F44" s="154">
        <f t="shared" si="5"/>
        <v>5</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3536</v>
      </c>
      <c r="C45" s="128">
        <v>90</v>
      </c>
      <c r="D45" s="128">
        <v>1</v>
      </c>
      <c r="E45" s="128">
        <v>0</v>
      </c>
      <c r="F45" s="154">
        <f t="shared" si="5"/>
        <v>91</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3537</v>
      </c>
      <c r="C46" s="128">
        <v>28</v>
      </c>
      <c r="D46" s="128">
        <v>0</v>
      </c>
      <c r="E46" s="128">
        <v>0</v>
      </c>
      <c r="F46" s="154">
        <f t="shared" si="5"/>
        <v>28</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3538</v>
      </c>
      <c r="C47" s="128">
        <v>40</v>
      </c>
      <c r="D47" s="128">
        <v>1</v>
      </c>
      <c r="E47" s="128">
        <v>0</v>
      </c>
      <c r="F47" s="154">
        <f t="shared" si="5"/>
        <v>41</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3539</v>
      </c>
      <c r="C48" s="128">
        <v>44</v>
      </c>
      <c r="D48" s="128">
        <v>0</v>
      </c>
      <c r="E48" s="128">
        <v>0</v>
      </c>
      <c r="F48" s="154">
        <f t="shared" si="5"/>
        <v>44</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3540</v>
      </c>
      <c r="C49" s="128">
        <v>36</v>
      </c>
      <c r="D49" s="128">
        <v>0</v>
      </c>
      <c r="E49" s="128">
        <v>0</v>
      </c>
      <c r="F49" s="154">
        <f t="shared" si="5"/>
        <v>36</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3541</v>
      </c>
      <c r="C50" s="128">
        <v>5</v>
      </c>
      <c r="D50" s="128">
        <v>0</v>
      </c>
      <c r="E50" s="128">
        <v>0</v>
      </c>
      <c r="F50" s="154">
        <f t="shared" si="5"/>
        <v>5</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3542</v>
      </c>
      <c r="C51" s="128">
        <v>5</v>
      </c>
      <c r="D51" s="128">
        <v>0</v>
      </c>
      <c r="E51" s="128">
        <v>0</v>
      </c>
      <c r="F51" s="154">
        <f t="shared" si="5"/>
        <v>5</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3543</v>
      </c>
      <c r="C52" s="128">
        <v>3</v>
      </c>
      <c r="D52" s="128">
        <v>0</v>
      </c>
      <c r="E52" s="128">
        <v>0</v>
      </c>
      <c r="F52" s="154">
        <f t="shared" si="5"/>
        <v>3</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3544</v>
      </c>
      <c r="C53" s="128">
        <v>40</v>
      </c>
      <c r="D53" s="128">
        <v>0</v>
      </c>
      <c r="E53" s="128">
        <v>0</v>
      </c>
      <c r="F53" s="154">
        <f t="shared" si="5"/>
        <v>40</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3620</v>
      </c>
      <c r="C54" s="128">
        <v>1</v>
      </c>
      <c r="D54" s="128">
        <v>0</v>
      </c>
      <c r="E54" s="128">
        <v>0</v>
      </c>
      <c r="F54" s="154">
        <f t="shared" si="5"/>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3630</v>
      </c>
      <c r="C55" s="128">
        <v>1</v>
      </c>
      <c r="D55" s="128">
        <v>0</v>
      </c>
      <c r="E55" s="128">
        <v>0</v>
      </c>
      <c r="F55" s="154">
        <f t="shared" si="5"/>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3545</v>
      </c>
      <c r="C56" s="128">
        <v>3</v>
      </c>
      <c r="D56" s="128">
        <v>0</v>
      </c>
      <c r="E56" s="128">
        <v>0</v>
      </c>
      <c r="F56" s="154">
        <f t="shared" si="5"/>
        <v>3</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3632</v>
      </c>
      <c r="C57" s="128">
        <v>1</v>
      </c>
      <c r="D57" s="128">
        <v>0</v>
      </c>
      <c r="E57" s="128">
        <v>0</v>
      </c>
      <c r="F57" s="154">
        <f t="shared" si="5"/>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3618</v>
      </c>
      <c r="C58" s="128">
        <v>1</v>
      </c>
      <c r="D58" s="128">
        <v>0</v>
      </c>
      <c r="E58" s="128">
        <v>0</v>
      </c>
      <c r="F58" s="154">
        <f t="shared" si="5"/>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3546</v>
      </c>
      <c r="C59" s="128">
        <v>30</v>
      </c>
      <c r="D59" s="128">
        <v>0</v>
      </c>
      <c r="E59" s="128">
        <v>1</v>
      </c>
      <c r="F59" s="154">
        <f t="shared" si="5"/>
        <v>31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3547</v>
      </c>
      <c r="C60" s="128">
        <v>4</v>
      </c>
      <c r="D60" s="128">
        <v>0</v>
      </c>
      <c r="E60" s="128">
        <v>0</v>
      </c>
      <c r="F60" s="154">
        <f t="shared" si="5"/>
        <v>4</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3548</v>
      </c>
      <c r="C61" s="128">
        <v>51</v>
      </c>
      <c r="D61" s="128">
        <v>0</v>
      </c>
      <c r="E61" s="128">
        <v>0</v>
      </c>
      <c r="F61" s="154">
        <f t="shared" si="5"/>
        <v>51</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3549</v>
      </c>
      <c r="C62" s="128">
        <v>6</v>
      </c>
      <c r="D62" s="128">
        <v>0</v>
      </c>
      <c r="E62" s="128">
        <v>0</v>
      </c>
      <c r="F62" s="154">
        <f t="shared" si="5"/>
        <v>6</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3550</v>
      </c>
      <c r="C63" s="128">
        <v>54</v>
      </c>
      <c r="D63" s="128">
        <v>0</v>
      </c>
      <c r="E63" s="128">
        <v>0</v>
      </c>
      <c r="F63" s="154">
        <f t="shared" si="5"/>
        <v>54</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3551</v>
      </c>
      <c r="C64" s="128">
        <v>11</v>
      </c>
      <c r="D64" s="128">
        <v>0</v>
      </c>
      <c r="E64" s="128">
        <v>0</v>
      </c>
      <c r="F64" s="154">
        <f t="shared" si="5"/>
        <v>11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3552</v>
      </c>
      <c r="C65" s="128">
        <v>341</v>
      </c>
      <c r="D65" s="128">
        <v>0</v>
      </c>
      <c r="E65" s="128">
        <v>0</v>
      </c>
      <c r="F65" s="154">
        <f t="shared" si="5"/>
        <v>341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3553</v>
      </c>
      <c r="C66" s="128">
        <v>33</v>
      </c>
      <c r="D66" s="128">
        <v>0</v>
      </c>
      <c r="E66" s="128">
        <v>0</v>
      </c>
      <c r="F66" s="154">
        <f t="shared" si="5"/>
        <v>33</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t="s">
        <v>3554</v>
      </c>
      <c r="C67" s="128">
        <v>30</v>
      </c>
      <c r="D67" s="128">
        <v>0</v>
      </c>
      <c r="E67" s="128">
        <v>0</v>
      </c>
      <c r="F67" s="154">
        <f t="shared" si="5"/>
        <v>30</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121" t="s">
        <v>3555</v>
      </c>
      <c r="C68" s="128">
        <v>30</v>
      </c>
      <c r="D68" s="128">
        <v>0</v>
      </c>
      <c r="E68" s="128">
        <v>0</v>
      </c>
      <c r="F68" s="154">
        <f t="shared" si="5"/>
        <v>30</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3556</v>
      </c>
      <c r="C69" s="128">
        <v>3</v>
      </c>
      <c r="D69" s="128">
        <v>0</v>
      </c>
      <c r="E69" s="128">
        <v>0</v>
      </c>
      <c r="F69" s="154">
        <f t="shared" si="5"/>
        <v>3</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t="s">
        <v>3557</v>
      </c>
      <c r="C70" s="128">
        <v>1</v>
      </c>
      <c r="D70" s="128">
        <v>0</v>
      </c>
      <c r="E70" s="128">
        <v>0</v>
      </c>
      <c r="F70" s="154">
        <f t="shared" si="5"/>
        <v>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t="s">
        <v>3558</v>
      </c>
      <c r="C71" s="128">
        <v>5</v>
      </c>
      <c r="D71" s="128">
        <v>0</v>
      </c>
      <c r="E71" s="128">
        <v>0</v>
      </c>
      <c r="F71" s="154">
        <f t="shared" si="5"/>
        <v>5</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t="s">
        <v>3559</v>
      </c>
      <c r="C72" s="128">
        <v>4</v>
      </c>
      <c r="D72" s="128">
        <v>0</v>
      </c>
      <c r="E72" s="128">
        <v>0</v>
      </c>
      <c r="F72" s="154">
        <f t="shared" si="5"/>
        <v>4</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54"/>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54"/>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5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5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5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5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5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5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c r="B83" s="123"/>
    </row>
    <row r="84" spans="1:65">
      <c r="B84" s="123"/>
    </row>
    <row r="85" spans="1:65">
      <c r="B85" s="123"/>
    </row>
    <row r="86" spans="1:65">
      <c r="B86" s="123"/>
    </row>
    <row r="87" spans="1:65">
      <c r="B87" s="123"/>
    </row>
    <row r="88" spans="1:65">
      <c r="B88" s="123"/>
    </row>
    <row r="89" spans="1:65">
      <c r="B89" s="123"/>
    </row>
    <row r="90" spans="1:65">
      <c r="B90" s="123"/>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A6" sqref="A6:XFD6"/>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5" t="s">
        <v>33</v>
      </c>
      <c r="B1" s="326"/>
      <c r="C1" s="327"/>
      <c r="D1" s="1"/>
      <c r="E1" s="337" t="s">
        <v>102</v>
      </c>
      <c r="F1" s="337"/>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3497</v>
      </c>
      <c r="B4" s="43"/>
      <c r="C4" s="5"/>
      <c r="D4" s="5"/>
      <c r="E4" s="5"/>
      <c r="F4" s="5"/>
      <c r="G4" s="6"/>
    </row>
    <row r="5" spans="1:7" s="8" customFormat="1" ht="6" customHeight="1">
      <c r="A5" s="49"/>
      <c r="B5" s="50"/>
      <c r="C5" s="7"/>
      <c r="D5" s="7"/>
      <c r="E5" s="7"/>
      <c r="F5" s="7"/>
    </row>
    <row r="6" spans="1:7" s="8" customFormat="1" ht="15" customHeight="1" thickBot="1">
      <c r="A6" s="332" t="s">
        <v>3649</v>
      </c>
      <c r="B6" s="333"/>
      <c r="C6" s="9"/>
      <c r="D6" s="9"/>
    </row>
    <row r="7" spans="1:7" s="2" customFormat="1" ht="21.75" customHeight="1">
      <c r="A7" s="51"/>
      <c r="B7" s="334"/>
      <c r="C7" s="336"/>
      <c r="D7" s="336"/>
      <c r="E7" s="336"/>
      <c r="F7" s="222"/>
    </row>
    <row r="8" spans="1:7" s="2" customFormat="1" ht="21.75" customHeight="1">
      <c r="A8" s="52"/>
      <c r="B8" s="335"/>
      <c r="C8" s="45" t="s">
        <v>35</v>
      </c>
      <c r="D8" s="45" t="s">
        <v>36</v>
      </c>
      <c r="E8" s="45" t="s">
        <v>37</v>
      </c>
      <c r="F8" s="45" t="s">
        <v>38</v>
      </c>
    </row>
    <row r="9" spans="1:7" s="8" customFormat="1" ht="26.25" customHeight="1">
      <c r="A9" s="53"/>
      <c r="B9" s="54" t="s">
        <v>38</v>
      </c>
      <c r="C9" s="154">
        <f>SUM(C12:C15)</f>
        <v>73</v>
      </c>
      <c r="D9" s="154">
        <f t="shared" ref="D9:F9" si="0">SUM(D12:D15)</f>
        <v>0</v>
      </c>
      <c r="E9" s="154">
        <f t="shared" si="0"/>
        <v>0</v>
      </c>
      <c r="F9" s="154">
        <f t="shared" si="0"/>
        <v>73</v>
      </c>
      <c r="G9" s="10"/>
    </row>
    <row r="10" spans="1:7" s="8" customFormat="1" ht="11.25" customHeight="1">
      <c r="A10" s="53"/>
      <c r="B10" s="55"/>
      <c r="C10" s="296"/>
      <c r="D10" s="296"/>
      <c r="E10" s="296"/>
      <c r="F10" s="296"/>
      <c r="G10" s="10"/>
    </row>
    <row r="11" spans="1:7" s="8" customFormat="1" ht="13.5" customHeight="1">
      <c r="A11" s="53"/>
      <c r="B11" s="55" t="s">
        <v>9</v>
      </c>
      <c r="C11" s="296"/>
      <c r="D11" s="296"/>
      <c r="E11" s="296"/>
      <c r="F11" s="296"/>
      <c r="G11" s="10"/>
    </row>
    <row r="12" spans="1:7" s="8" customFormat="1" ht="13.5" customHeight="1">
      <c r="A12" s="56"/>
      <c r="B12" s="57" t="s">
        <v>5</v>
      </c>
      <c r="C12" s="314">
        <f>C18</f>
        <v>15</v>
      </c>
      <c r="D12" s="314">
        <f t="shared" ref="D12:E12" si="1">D18</f>
        <v>0</v>
      </c>
      <c r="E12" s="314">
        <f t="shared" si="1"/>
        <v>0</v>
      </c>
      <c r="F12" s="154">
        <f>F18</f>
        <v>15</v>
      </c>
    </row>
    <row r="13" spans="1:7" s="8" customFormat="1" ht="13.5" customHeight="1">
      <c r="A13" s="56"/>
      <c r="B13" s="57" t="s">
        <v>6</v>
      </c>
      <c r="C13" s="314">
        <f>SUM(C19:C23)</f>
        <v>7</v>
      </c>
      <c r="D13" s="314">
        <f t="shared" ref="D13:E13" si="2">SUM(D19:D23)</f>
        <v>0</v>
      </c>
      <c r="E13" s="314">
        <f t="shared" si="2"/>
        <v>0</v>
      </c>
      <c r="F13" s="154">
        <f>SUM(F19:F23)</f>
        <v>7</v>
      </c>
    </row>
    <row r="14" spans="1:7" s="8" customFormat="1" ht="13.5" customHeight="1">
      <c r="A14" s="56"/>
      <c r="B14" s="57" t="s">
        <v>44</v>
      </c>
      <c r="C14" s="314">
        <f>SUM(C24:C25)</f>
        <v>16</v>
      </c>
      <c r="D14" s="314">
        <f t="shared" ref="D14:E14" si="3">SUM(D24:D25)</f>
        <v>0</v>
      </c>
      <c r="E14" s="314">
        <f t="shared" si="3"/>
        <v>0</v>
      </c>
      <c r="F14" s="154">
        <f>SUM(F24:F25)</f>
        <v>16</v>
      </c>
    </row>
    <row r="15" spans="1:7" s="8" customFormat="1" ht="13.5" customHeight="1">
      <c r="A15" s="56"/>
      <c r="B15" s="57" t="s">
        <v>7</v>
      </c>
      <c r="C15" s="314">
        <f>SUM(C26:C90)</f>
        <v>35</v>
      </c>
      <c r="D15" s="314">
        <f t="shared" ref="D15:E15" si="4">SUM(D26:D90)</f>
        <v>0</v>
      </c>
      <c r="E15" s="314">
        <f t="shared" si="4"/>
        <v>0</v>
      </c>
      <c r="F15" s="154">
        <f>SUM(F26:F90)</f>
        <v>35</v>
      </c>
    </row>
    <row r="16" spans="1:7" s="8" customFormat="1" ht="9" customHeight="1">
      <c r="A16" s="56"/>
      <c r="B16" s="57"/>
      <c r="C16" s="239"/>
      <c r="D16" s="239"/>
      <c r="E16" s="239"/>
      <c r="F16" s="239"/>
    </row>
    <row r="17" spans="1:68" s="8" customFormat="1" ht="13.5" customHeight="1">
      <c r="A17" s="56"/>
      <c r="B17" s="55" t="s">
        <v>10</v>
      </c>
      <c r="C17" s="239"/>
      <c r="D17" s="239"/>
      <c r="E17" s="239"/>
      <c r="F17" s="239"/>
    </row>
    <row r="18" spans="1:68" s="88" customFormat="1" ht="15" customHeight="1">
      <c r="A18" s="58"/>
      <c r="B18" s="121" t="s">
        <v>3511</v>
      </c>
      <c r="C18" s="240">
        <v>15</v>
      </c>
      <c r="D18" s="240">
        <v>0</v>
      </c>
      <c r="E18" s="240">
        <v>0</v>
      </c>
      <c r="F18" s="154">
        <f t="shared" ref="F18:F39" si="5">SUM(C18:E18)</f>
        <v>15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3515</v>
      </c>
      <c r="C19" s="240">
        <v>1</v>
      </c>
      <c r="D19" s="240">
        <v>0</v>
      </c>
      <c r="E19" s="240">
        <v>0</v>
      </c>
      <c r="F19" s="154">
        <f t="shared" si="5"/>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3518</v>
      </c>
      <c r="C20" s="240">
        <v>1</v>
      </c>
      <c r="D20" s="240">
        <v>0</v>
      </c>
      <c r="E20" s="240">
        <v>0</v>
      </c>
      <c r="F20" s="154">
        <f t="shared" si="5"/>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3521</v>
      </c>
      <c r="C21" s="240">
        <v>1</v>
      </c>
      <c r="D21" s="240">
        <v>0</v>
      </c>
      <c r="E21" s="240">
        <v>0</v>
      </c>
      <c r="F21" s="154">
        <f t="shared" si="5"/>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3526</v>
      </c>
      <c r="C22" s="240">
        <v>2</v>
      </c>
      <c r="D22" s="240">
        <v>0</v>
      </c>
      <c r="E22" s="240">
        <v>0</v>
      </c>
      <c r="F22" s="154">
        <f t="shared" si="5"/>
        <v>2</v>
      </c>
      <c r="G22" s="11"/>
      <c r="H22" s="11"/>
    </row>
    <row r="23" spans="1:68" s="88" customFormat="1" ht="15" customHeight="1">
      <c r="A23" s="59"/>
      <c r="B23" s="121" t="s">
        <v>3530</v>
      </c>
      <c r="C23" s="240">
        <v>2</v>
      </c>
      <c r="D23" s="240">
        <v>0</v>
      </c>
      <c r="E23" s="240">
        <v>0</v>
      </c>
      <c r="F23" s="154">
        <f t="shared" si="5"/>
        <v>2</v>
      </c>
      <c r="G23" s="11"/>
      <c r="H23" s="11"/>
    </row>
    <row r="24" spans="1:68" s="88" customFormat="1" ht="15" customHeight="1">
      <c r="A24" s="59"/>
      <c r="B24" s="121" t="s">
        <v>3534</v>
      </c>
      <c r="C24" s="240">
        <v>3</v>
      </c>
      <c r="D24" s="240">
        <v>0</v>
      </c>
      <c r="E24" s="240">
        <v>0</v>
      </c>
      <c r="F24" s="154">
        <f t="shared" si="5"/>
        <v>3</v>
      </c>
      <c r="G24" s="11"/>
      <c r="H24" s="11"/>
    </row>
    <row r="25" spans="1:68" s="88" customFormat="1" ht="15" customHeight="1">
      <c r="A25" s="59"/>
      <c r="B25" s="121" t="s">
        <v>3536</v>
      </c>
      <c r="C25" s="240">
        <v>13</v>
      </c>
      <c r="D25" s="240">
        <v>0</v>
      </c>
      <c r="E25" s="240">
        <v>0</v>
      </c>
      <c r="F25" s="154">
        <f t="shared" si="5"/>
        <v>13</v>
      </c>
      <c r="G25" s="11"/>
      <c r="H25" s="11"/>
    </row>
    <row r="26" spans="1:68" s="88" customFormat="1" ht="15" customHeight="1">
      <c r="A26" s="59"/>
      <c r="B26" s="121" t="s">
        <v>3537</v>
      </c>
      <c r="C26" s="240">
        <v>4</v>
      </c>
      <c r="D26" s="240">
        <v>0</v>
      </c>
      <c r="E26" s="240">
        <v>0</v>
      </c>
      <c r="F26" s="154">
        <f t="shared" si="5"/>
        <v>4</v>
      </c>
      <c r="G26" s="11"/>
      <c r="H26" s="11"/>
    </row>
    <row r="27" spans="1:68" s="88" customFormat="1" ht="15" customHeight="1">
      <c r="A27" s="59"/>
      <c r="B27" s="121" t="s">
        <v>3538</v>
      </c>
      <c r="C27" s="240">
        <v>2</v>
      </c>
      <c r="D27" s="240">
        <v>0</v>
      </c>
      <c r="E27" s="240">
        <v>0</v>
      </c>
      <c r="F27" s="154">
        <f t="shared" si="5"/>
        <v>2</v>
      </c>
      <c r="G27" s="11"/>
      <c r="H27" s="11"/>
    </row>
    <row r="28" spans="1:68" s="88" customFormat="1" ht="15" customHeight="1">
      <c r="A28" s="58"/>
      <c r="B28" s="121" t="s">
        <v>3539</v>
      </c>
      <c r="C28" s="240">
        <v>6</v>
      </c>
      <c r="D28" s="240">
        <v>0</v>
      </c>
      <c r="E28" s="240">
        <v>0</v>
      </c>
      <c r="F28" s="154">
        <f t="shared" si="5"/>
        <v>6</v>
      </c>
      <c r="G28" s="11"/>
      <c r="H28" s="11"/>
    </row>
    <row r="29" spans="1:68" s="88" customFormat="1" ht="15" customHeight="1">
      <c r="A29" s="59"/>
      <c r="B29" s="121" t="s">
        <v>3540</v>
      </c>
      <c r="C29" s="240">
        <v>2</v>
      </c>
      <c r="D29" s="240">
        <v>0</v>
      </c>
      <c r="E29" s="240">
        <v>0</v>
      </c>
      <c r="F29" s="154">
        <f t="shared" si="5"/>
        <v>2</v>
      </c>
      <c r="G29" s="11"/>
      <c r="H29" s="11"/>
    </row>
    <row r="30" spans="1:68" s="88" customFormat="1" ht="15" customHeight="1">
      <c r="A30" s="59"/>
      <c r="B30" s="121" t="s">
        <v>3542</v>
      </c>
      <c r="C30" s="240">
        <v>1</v>
      </c>
      <c r="D30" s="240">
        <v>0</v>
      </c>
      <c r="E30" s="240">
        <v>0</v>
      </c>
      <c r="F30" s="154">
        <f t="shared" si="5"/>
        <v>1</v>
      </c>
      <c r="G30" s="11"/>
      <c r="H30" s="11"/>
    </row>
    <row r="31" spans="1:68" s="88" customFormat="1" ht="15" customHeight="1">
      <c r="A31" s="59"/>
      <c r="B31" s="121" t="s">
        <v>3544</v>
      </c>
      <c r="C31" s="240">
        <v>5</v>
      </c>
      <c r="D31" s="240">
        <v>0</v>
      </c>
      <c r="E31" s="240">
        <v>0</v>
      </c>
      <c r="F31" s="154">
        <f t="shared" si="5"/>
        <v>5</v>
      </c>
      <c r="G31" s="11"/>
      <c r="H31" s="11"/>
    </row>
    <row r="32" spans="1:68" s="88" customFormat="1" ht="15" customHeight="1">
      <c r="A32" s="59"/>
      <c r="B32" s="121" t="s">
        <v>3545</v>
      </c>
      <c r="C32" s="240">
        <v>1</v>
      </c>
      <c r="D32" s="240">
        <v>0</v>
      </c>
      <c r="E32" s="240">
        <v>0</v>
      </c>
      <c r="F32" s="154">
        <f t="shared" si="5"/>
        <v>1</v>
      </c>
      <c r="G32" s="11"/>
      <c r="H32" s="11"/>
    </row>
    <row r="33" spans="1:8" s="88" customFormat="1" ht="15" customHeight="1">
      <c r="A33" s="59"/>
      <c r="B33" s="121" t="s">
        <v>3628</v>
      </c>
      <c r="C33" s="240">
        <v>1</v>
      </c>
      <c r="D33" s="240">
        <v>0</v>
      </c>
      <c r="E33" s="240">
        <v>0</v>
      </c>
      <c r="F33" s="154">
        <f t="shared" si="5"/>
        <v>1</v>
      </c>
      <c r="G33" s="11"/>
      <c r="H33" s="11"/>
    </row>
    <row r="34" spans="1:8" s="88" customFormat="1" ht="15" customHeight="1">
      <c r="A34" s="59"/>
      <c r="B34" s="121" t="s">
        <v>3548</v>
      </c>
      <c r="C34" s="240">
        <v>4</v>
      </c>
      <c r="D34" s="240">
        <v>0</v>
      </c>
      <c r="E34" s="240">
        <v>0</v>
      </c>
      <c r="F34" s="154">
        <f t="shared" si="5"/>
        <v>4</v>
      </c>
      <c r="G34" s="11"/>
      <c r="H34" s="11"/>
    </row>
    <row r="35" spans="1:8" s="88" customFormat="1" ht="16.95" customHeight="1">
      <c r="A35" s="59"/>
      <c r="B35" s="121" t="s">
        <v>3551</v>
      </c>
      <c r="C35" s="240">
        <v>2</v>
      </c>
      <c r="D35" s="240">
        <v>0</v>
      </c>
      <c r="E35" s="240">
        <v>0</v>
      </c>
      <c r="F35" s="154">
        <f t="shared" si="5"/>
        <v>2</v>
      </c>
      <c r="G35" s="11"/>
      <c r="H35" s="11"/>
    </row>
    <row r="36" spans="1:8" s="88" customFormat="1" ht="25.2" customHeight="1">
      <c r="A36" s="59"/>
      <c r="B36" s="121" t="s">
        <v>3625</v>
      </c>
      <c r="C36" s="240">
        <v>1</v>
      </c>
      <c r="D36" s="240">
        <v>0</v>
      </c>
      <c r="E36" s="240">
        <v>0</v>
      </c>
      <c r="F36" s="154">
        <f t="shared" si="5"/>
        <v>1</v>
      </c>
      <c r="G36" s="11"/>
      <c r="H36" s="11"/>
    </row>
    <row r="37" spans="1:8" s="88" customFormat="1" ht="15" customHeight="1">
      <c r="A37" s="59"/>
      <c r="B37" s="121" t="s">
        <v>3555</v>
      </c>
      <c r="C37" s="240">
        <v>1</v>
      </c>
      <c r="D37" s="240">
        <v>0</v>
      </c>
      <c r="E37" s="240">
        <v>0</v>
      </c>
      <c r="F37" s="154">
        <f t="shared" si="5"/>
        <v>1</v>
      </c>
      <c r="G37" s="11"/>
      <c r="H37" s="11"/>
    </row>
    <row r="38" spans="1:8" s="88" customFormat="1" ht="15" customHeight="1">
      <c r="A38" s="59"/>
      <c r="B38" s="121" t="s">
        <v>3557</v>
      </c>
      <c r="C38" s="240">
        <v>2</v>
      </c>
      <c r="D38" s="240">
        <v>0</v>
      </c>
      <c r="E38" s="240">
        <v>0</v>
      </c>
      <c r="F38" s="154">
        <f t="shared" si="5"/>
        <v>2</v>
      </c>
      <c r="G38" s="11"/>
      <c r="H38" s="11"/>
    </row>
    <row r="39" spans="1:8" s="88" customFormat="1" ht="15" customHeight="1">
      <c r="A39" s="59"/>
      <c r="B39" s="121" t="s">
        <v>3558</v>
      </c>
      <c r="C39" s="240">
        <v>3</v>
      </c>
      <c r="D39" s="240">
        <v>0</v>
      </c>
      <c r="E39" s="240">
        <v>0</v>
      </c>
      <c r="F39" s="154">
        <f t="shared" si="5"/>
        <v>3</v>
      </c>
      <c r="G39" s="11"/>
      <c r="H39" s="11"/>
    </row>
    <row r="40" spans="1:8" s="88" customFormat="1" ht="15" customHeight="1">
      <c r="A40" s="59"/>
      <c r="B40" s="121"/>
      <c r="C40" s="240"/>
      <c r="D40" s="240"/>
      <c r="E40" s="240"/>
      <c r="F40" s="154"/>
      <c r="G40" s="11"/>
      <c r="H40" s="11"/>
    </row>
    <row r="41" spans="1:8" s="88" customFormat="1" ht="15" customHeight="1">
      <c r="A41" s="59"/>
      <c r="B41" s="121"/>
      <c r="C41" s="128"/>
      <c r="D41" s="128"/>
      <c r="E41" s="128"/>
      <c r="F41" s="154"/>
      <c r="G41" s="11"/>
      <c r="H41" s="11"/>
    </row>
    <row r="42" spans="1:8" s="88" customFormat="1" ht="15" customHeight="1">
      <c r="A42" s="59"/>
      <c r="B42" s="121"/>
      <c r="C42" s="128"/>
      <c r="D42" s="128"/>
      <c r="E42" s="128"/>
      <c r="F42" s="154"/>
      <c r="G42" s="11"/>
      <c r="H42" s="11"/>
    </row>
    <row r="43" spans="1:8" s="88" customFormat="1" ht="15" customHeight="1">
      <c r="A43" s="59"/>
      <c r="B43" s="121"/>
      <c r="C43" s="128"/>
      <c r="D43" s="128"/>
      <c r="E43" s="128"/>
      <c r="F43" s="154"/>
      <c r="G43" s="11"/>
      <c r="H43" s="11"/>
    </row>
    <row r="44" spans="1:8" s="88" customFormat="1" ht="15" customHeight="1">
      <c r="A44" s="59"/>
      <c r="B44" s="121"/>
      <c r="C44" s="128"/>
      <c r="D44" s="128"/>
      <c r="E44" s="128"/>
      <c r="F44" s="154"/>
      <c r="G44" s="11"/>
      <c r="H44" s="11"/>
    </row>
    <row r="45" spans="1:8" s="88" customFormat="1" ht="15" customHeight="1">
      <c r="A45" s="59"/>
      <c r="B45" s="121"/>
      <c r="C45" s="128"/>
      <c r="D45" s="128"/>
      <c r="E45" s="128"/>
      <c r="F45" s="154"/>
      <c r="G45" s="11"/>
      <c r="H45" s="11"/>
    </row>
    <row r="46" spans="1:8" s="88" customFormat="1" ht="15" customHeight="1">
      <c r="A46" s="59"/>
      <c r="B46" s="121"/>
      <c r="C46" s="128"/>
      <c r="D46" s="128"/>
      <c r="E46" s="128"/>
      <c r="F46" s="154"/>
      <c r="G46" s="11"/>
      <c r="H46" s="11"/>
    </row>
    <row r="47" spans="1:8" s="88" customFormat="1" ht="15" customHeight="1">
      <c r="A47" s="59"/>
      <c r="B47" s="121"/>
      <c r="C47" s="128"/>
      <c r="D47" s="128"/>
      <c r="E47" s="128"/>
      <c r="F47" s="154"/>
      <c r="G47" s="11"/>
      <c r="H47" s="11"/>
    </row>
    <row r="48" spans="1:8" s="88" customFormat="1" ht="15" customHeight="1">
      <c r="A48" s="59"/>
      <c r="B48" s="121"/>
      <c r="C48" s="128"/>
      <c r="D48" s="128"/>
      <c r="E48" s="128"/>
      <c r="F48" s="154"/>
      <c r="G48" s="11"/>
      <c r="H48" s="11"/>
    </row>
    <row r="49" spans="1:8" s="88" customFormat="1" ht="15" customHeight="1">
      <c r="A49" s="59"/>
      <c r="B49" s="121"/>
      <c r="C49" s="128"/>
      <c r="D49" s="128"/>
      <c r="E49" s="128"/>
      <c r="F49" s="154"/>
      <c r="G49" s="11"/>
      <c r="H49" s="11"/>
    </row>
    <row r="50" spans="1:8" s="88" customFormat="1" ht="15" customHeight="1">
      <c r="A50" s="59"/>
      <c r="B50" s="121"/>
      <c r="C50" s="128"/>
      <c r="D50" s="128"/>
      <c r="E50" s="128"/>
      <c r="F50" s="154"/>
      <c r="G50" s="11"/>
      <c r="H50" s="11"/>
    </row>
    <row r="51" spans="1:8" s="88" customFormat="1" ht="15" customHeight="1">
      <c r="A51" s="59"/>
      <c r="B51" s="121"/>
      <c r="C51" s="128"/>
      <c r="D51" s="128"/>
      <c r="E51" s="128"/>
      <c r="F51" s="154"/>
      <c r="G51" s="11"/>
      <c r="H51" s="11"/>
    </row>
    <row r="52" spans="1:8" s="88" customFormat="1" ht="15" customHeight="1">
      <c r="A52" s="59"/>
      <c r="B52" s="121"/>
      <c r="C52" s="128"/>
      <c r="D52" s="128"/>
      <c r="E52" s="128"/>
      <c r="F52" s="154"/>
      <c r="G52" s="11"/>
      <c r="H52" s="11"/>
    </row>
    <row r="53" spans="1:8" s="88" customFormat="1" ht="15" customHeight="1">
      <c r="A53" s="59"/>
      <c r="B53" s="121"/>
      <c r="C53" s="128"/>
      <c r="D53" s="128"/>
      <c r="E53" s="128"/>
      <c r="F53" s="15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C80" s="128"/>
      <c r="D80" s="128"/>
      <c r="E80" s="128"/>
      <c r="F80" s="114"/>
      <c r="G80" s="11"/>
      <c r="H80" s="11"/>
    </row>
    <row r="81" spans="1:6" s="15" customFormat="1" ht="36" customHeight="1">
      <c r="A81" s="223"/>
      <c r="B81" s="122"/>
      <c r="C81" s="223"/>
      <c r="D81" s="223"/>
      <c r="E81" s="223"/>
      <c r="F81" s="223"/>
    </row>
    <row r="82" spans="1:6" s="15" customFormat="1" ht="15" customHeight="1">
      <c r="A82" s="90"/>
      <c r="B82" s="221"/>
      <c r="C82" s="11"/>
      <c r="D82" s="11"/>
      <c r="E82" s="11"/>
      <c r="F82" s="11"/>
    </row>
    <row r="83" spans="1:6" ht="15" customHeight="1">
      <c r="B83" s="123"/>
      <c r="C83" s="12"/>
      <c r="D83" s="12"/>
      <c r="E83" s="12"/>
      <c r="F83" s="12"/>
    </row>
    <row r="84" spans="1:6" ht="15" customHeight="1">
      <c r="B84" s="123"/>
    </row>
    <row r="85" spans="1:6" ht="15" customHeight="1">
      <c r="B85" s="123"/>
    </row>
    <row r="86" spans="1:6" ht="15" customHeight="1">
      <c r="B86" s="123"/>
    </row>
    <row r="87" spans="1:6" ht="15" customHeight="1">
      <c r="B87" s="123"/>
    </row>
    <row r="88" spans="1:6" ht="15" customHeight="1">
      <c r="B88" s="123"/>
    </row>
    <row r="89" spans="1:6" ht="15" customHeight="1">
      <c r="B89" s="123"/>
    </row>
    <row r="90" spans="1:6" ht="15" customHeight="1">
      <c r="B90" s="123"/>
    </row>
    <row r="91" spans="1:6" ht="15" customHeight="1">
      <c r="B91" s="123"/>
    </row>
    <row r="92" spans="1:6" ht="15" customHeight="1">
      <c r="B92" s="123"/>
    </row>
    <row r="93" spans="1:6" ht="15" customHeight="1">
      <c r="B93" s="123"/>
    </row>
    <row r="94" spans="1:6" ht="15" customHeight="1">
      <c r="B94" s="123"/>
    </row>
    <row r="95" spans="1:6" ht="15" customHeight="1">
      <c r="A95" s="11"/>
      <c r="B95" s="123"/>
    </row>
    <row r="96" spans="1:6" ht="15" customHeight="1">
      <c r="A96" s="11"/>
      <c r="B96" s="123"/>
    </row>
    <row r="97" spans="1:2" ht="15" customHeight="1">
      <c r="A97" s="11"/>
      <c r="B97" s="123"/>
    </row>
    <row r="98" spans="1:2" ht="15" customHeight="1">
      <c r="A98" s="11"/>
      <c r="B98" s="123"/>
    </row>
    <row r="99" spans="1:2" ht="15" customHeight="1">
      <c r="A99" s="11"/>
      <c r="B99" s="123"/>
    </row>
    <row r="100" spans="1:2" ht="15" customHeight="1">
      <c r="A100" s="11"/>
      <c r="B100" s="123"/>
    </row>
    <row r="101" spans="1:2" ht="15" customHeight="1">
      <c r="A101" s="11"/>
      <c r="B101" s="123"/>
    </row>
    <row r="102" spans="1:2" ht="15" customHeight="1">
      <c r="A102" s="11"/>
      <c r="B102" s="123"/>
    </row>
    <row r="103" spans="1:2" ht="15" customHeight="1">
      <c r="A103" s="11"/>
      <c r="B103" s="123"/>
    </row>
    <row r="104" spans="1:2" ht="15" customHeight="1">
      <c r="A104" s="11"/>
      <c r="B104" s="123"/>
    </row>
    <row r="105" spans="1:2" ht="15" customHeight="1">
      <c r="A105" s="11"/>
      <c r="B105" s="123"/>
    </row>
    <row r="106" spans="1:2" ht="15" customHeight="1">
      <c r="A106" s="11"/>
      <c r="B106" s="123"/>
    </row>
    <row r="107" spans="1:2" ht="15" customHeight="1">
      <c r="A107" s="11"/>
      <c r="B107" s="123"/>
    </row>
    <row r="108" spans="1:2" ht="15" customHeight="1">
      <c r="A108" s="11"/>
      <c r="B108" s="123"/>
    </row>
    <row r="109" spans="1:2" ht="15" customHeight="1">
      <c r="A109" s="11"/>
      <c r="B109" s="123"/>
    </row>
    <row r="110" spans="1:2" ht="15" customHeight="1">
      <c r="A110" s="11"/>
      <c r="B110" s="123"/>
    </row>
    <row r="111" spans="1:2" ht="15" customHeight="1">
      <c r="A111" s="11"/>
      <c r="B111" s="123"/>
    </row>
    <row r="112" spans="1:2" ht="15" customHeight="1">
      <c r="A112" s="11"/>
      <c r="B112" s="123"/>
    </row>
    <row r="113" spans="1:2" ht="15" customHeight="1">
      <c r="A113" s="11"/>
      <c r="B113" s="123"/>
    </row>
    <row r="114" spans="1:2" ht="15" customHeight="1">
      <c r="A114" s="11"/>
      <c r="B114" s="123"/>
    </row>
    <row r="115" spans="1:2" ht="15" customHeight="1">
      <c r="A115" s="11"/>
      <c r="B115" s="123"/>
    </row>
    <row r="116" spans="1:2" ht="15" customHeight="1">
      <c r="A116" s="11"/>
      <c r="B116" s="123"/>
    </row>
    <row r="117" spans="1:2" ht="15" customHeight="1">
      <c r="A117" s="11"/>
      <c r="B117" s="123"/>
    </row>
    <row r="118" spans="1:2" ht="15" customHeight="1">
      <c r="A118" s="11"/>
      <c r="B118" s="123"/>
    </row>
    <row r="119" spans="1:2" ht="15" customHeight="1">
      <c r="A119" s="11"/>
      <c r="B119" s="123"/>
    </row>
    <row r="120" spans="1:2" ht="15" customHeight="1">
      <c r="A120" s="11"/>
      <c r="B120" s="123"/>
    </row>
    <row r="121" spans="1:2" ht="15" customHeight="1">
      <c r="A121" s="11"/>
      <c r="B121" s="123"/>
    </row>
    <row r="122" spans="1:2" ht="15" customHeight="1">
      <c r="A122" s="11"/>
      <c r="B122" s="123"/>
    </row>
    <row r="123" spans="1:2" ht="15" customHeight="1">
      <c r="A123" s="11"/>
      <c r="B123" s="123"/>
    </row>
    <row r="124" spans="1:2" ht="15" customHeight="1">
      <c r="A124" s="11"/>
      <c r="B124" s="123"/>
    </row>
    <row r="125" spans="1:2" ht="15" customHeight="1">
      <c r="A125" s="11"/>
      <c r="B125" s="123"/>
    </row>
    <row r="126" spans="1:2" ht="15" customHeight="1">
      <c r="A126" s="11"/>
      <c r="B126" s="123"/>
    </row>
    <row r="127" spans="1:2" ht="15" customHeight="1">
      <c r="A127" s="11"/>
      <c r="B127" s="123"/>
    </row>
    <row r="128" spans="1:2" ht="15" customHeight="1">
      <c r="A128" s="11"/>
      <c r="B128" s="123"/>
    </row>
    <row r="129" spans="1:2" ht="15" customHeight="1">
      <c r="A129" s="11"/>
      <c r="B129" s="123"/>
    </row>
    <row r="130" spans="1:2" ht="15" customHeight="1">
      <c r="A130" s="11"/>
      <c r="B130" s="123"/>
    </row>
    <row r="131" spans="1:2" ht="15" customHeight="1">
      <c r="A131" s="11"/>
      <c r="B131" s="123"/>
    </row>
    <row r="132" spans="1:2" ht="15" customHeight="1">
      <c r="A132" s="11"/>
      <c r="B132" s="123"/>
    </row>
    <row r="133" spans="1:2" ht="15" customHeight="1">
      <c r="A133" s="11"/>
      <c r="B133" s="123"/>
    </row>
    <row r="134" spans="1:2" ht="15" customHeight="1">
      <c r="A134" s="11"/>
      <c r="B134" s="123"/>
    </row>
    <row r="135" spans="1:2" ht="15" customHeight="1">
      <c r="A135" s="11"/>
      <c r="B135" s="123"/>
    </row>
    <row r="136" spans="1:2" ht="15" customHeight="1">
      <c r="A136" s="11"/>
      <c r="B136" s="123"/>
    </row>
    <row r="137" spans="1:2" ht="15" customHeight="1">
      <c r="A137" s="11"/>
      <c r="B137" s="123"/>
    </row>
    <row r="138" spans="1:2" ht="15" customHeight="1">
      <c r="A138" s="11"/>
      <c r="B138" s="123"/>
    </row>
    <row r="139" spans="1:2" ht="15" customHeight="1">
      <c r="A139" s="11"/>
      <c r="B139" s="123"/>
    </row>
    <row r="140" spans="1:2" ht="15" customHeight="1">
      <c r="A140" s="11"/>
      <c r="B140" s="123"/>
    </row>
    <row r="141" spans="1:2" ht="15" customHeight="1">
      <c r="A141" s="11"/>
      <c r="B141" s="123"/>
    </row>
    <row r="142" spans="1:2" ht="15" customHeight="1">
      <c r="A142" s="11"/>
      <c r="B142" s="123"/>
    </row>
    <row r="143" spans="1:2" ht="15" customHeight="1">
      <c r="A143" s="11"/>
      <c r="B143" s="123"/>
    </row>
    <row r="144" spans="1:2" ht="15" customHeight="1">
      <c r="A144" s="11"/>
      <c r="B144" s="123"/>
    </row>
    <row r="145" spans="1:2" ht="15" customHeight="1">
      <c r="A145" s="11"/>
      <c r="B145" s="123"/>
    </row>
    <row r="146" spans="1:2" ht="15" customHeight="1">
      <c r="A146" s="11"/>
      <c r="B146" s="123"/>
    </row>
    <row r="147" spans="1:2" ht="15" customHeight="1">
      <c r="A147" s="11"/>
      <c r="B147" s="123"/>
    </row>
    <row r="148" spans="1:2" ht="15" customHeight="1">
      <c r="A148" s="11"/>
      <c r="B148" s="123"/>
    </row>
    <row r="149" spans="1:2" ht="15" customHeight="1">
      <c r="A149" s="11"/>
      <c r="B149" s="123"/>
    </row>
    <row r="150" spans="1:2" ht="15" customHeight="1">
      <c r="A150" s="11"/>
      <c r="B150" s="123"/>
    </row>
    <row r="151" spans="1:2" ht="15" customHeight="1">
      <c r="A151" s="11"/>
      <c r="B151" s="123"/>
    </row>
    <row r="152" spans="1:2" ht="15" customHeight="1">
      <c r="A152" s="11"/>
      <c r="B152" s="123"/>
    </row>
    <row r="153" spans="1:2" ht="15" customHeight="1">
      <c r="A153" s="11"/>
      <c r="B153" s="123"/>
    </row>
    <row r="154" spans="1:2" ht="15" customHeight="1">
      <c r="A154" s="11"/>
      <c r="B154" s="123"/>
    </row>
    <row r="155" spans="1:2" ht="15" customHeight="1">
      <c r="A155" s="11"/>
      <c r="B155" s="123"/>
    </row>
    <row r="156" spans="1:2" ht="15" customHeight="1">
      <c r="A156" s="11"/>
      <c r="B156" s="123"/>
    </row>
    <row r="157" spans="1:2" ht="15" customHeight="1">
      <c r="A157" s="11"/>
      <c r="B157" s="123"/>
    </row>
    <row r="158" spans="1:2" ht="15" customHeight="1">
      <c r="A158" s="11"/>
      <c r="B158" s="123"/>
    </row>
    <row r="159" spans="1:2" ht="15" customHeight="1">
      <c r="A159" s="11"/>
      <c r="B159" s="123"/>
    </row>
    <row r="160" spans="1:2" ht="15" customHeight="1">
      <c r="A160" s="11"/>
      <c r="B160" s="123"/>
    </row>
    <row r="161" spans="1:2" ht="15" customHeight="1">
      <c r="A161" s="11"/>
      <c r="B161" s="123"/>
    </row>
    <row r="162" spans="1:2" ht="15" customHeight="1">
      <c r="A162" s="11"/>
      <c r="B162" s="123"/>
    </row>
    <row r="163" spans="1:2" ht="15" customHeight="1">
      <c r="A163" s="11"/>
      <c r="B163" s="123"/>
    </row>
    <row r="164" spans="1:2" ht="15" customHeight="1">
      <c r="A164" s="11"/>
      <c r="B164" s="123"/>
    </row>
    <row r="165" spans="1:2" ht="15" customHeight="1">
      <c r="A165" s="11"/>
      <c r="B165" s="123"/>
    </row>
    <row r="166" spans="1:2" ht="15" customHeight="1">
      <c r="A166" s="11"/>
      <c r="B166" s="123"/>
    </row>
    <row r="167" spans="1:2" ht="15" customHeight="1">
      <c r="A167" s="11"/>
      <c r="B167" s="123"/>
    </row>
    <row r="168" spans="1:2" ht="15" customHeight="1">
      <c r="A168" s="11"/>
      <c r="B168" s="123"/>
    </row>
    <row r="169" spans="1:2">
      <c r="A169" s="11"/>
      <c r="B169" s="123"/>
    </row>
    <row r="170" spans="1:2">
      <c r="A170" s="11"/>
      <c r="B170" s="123"/>
    </row>
    <row r="171" spans="1:2">
      <c r="A171" s="11"/>
      <c r="B171" s="123"/>
    </row>
    <row r="172" spans="1:2">
      <c r="A172" s="11"/>
      <c r="B172" s="123"/>
    </row>
    <row r="173" spans="1:2">
      <c r="A173" s="11"/>
      <c r="B173" s="123"/>
    </row>
    <row r="174" spans="1:2">
      <c r="A174" s="11"/>
      <c r="B174" s="123"/>
    </row>
    <row r="175" spans="1:2">
      <c r="A175" s="11"/>
      <c r="B175" s="123"/>
    </row>
    <row r="176" spans="1:2">
      <c r="A176" s="11"/>
      <c r="B176" s="123"/>
    </row>
    <row r="177" spans="1:2">
      <c r="A177" s="11"/>
      <c r="B177" s="123"/>
    </row>
    <row r="178" spans="1:2">
      <c r="A178" s="11"/>
      <c r="B178" s="123"/>
    </row>
    <row r="179" spans="1:2">
      <c r="A179" s="11"/>
      <c r="B179" s="123"/>
    </row>
    <row r="180" spans="1:2">
      <c r="A180" s="11"/>
      <c r="B180" s="123"/>
    </row>
    <row r="181" spans="1:2">
      <c r="A181" s="11"/>
      <c r="B181" s="123"/>
    </row>
    <row r="182" spans="1:2">
      <c r="A182" s="11"/>
      <c r="B182" s="123"/>
    </row>
    <row r="183" spans="1:2">
      <c r="A183" s="11"/>
      <c r="B183" s="123"/>
    </row>
    <row r="184" spans="1:2">
      <c r="A184" s="11"/>
      <c r="B184" s="123"/>
    </row>
    <row r="185" spans="1:2">
      <c r="A185" s="11"/>
      <c r="B185" s="123"/>
    </row>
    <row r="186" spans="1:2">
      <c r="A186" s="11"/>
      <c r="B186" s="123"/>
    </row>
    <row r="187" spans="1:2">
      <c r="A187" s="11"/>
      <c r="B187" s="123"/>
    </row>
    <row r="188" spans="1:2">
      <c r="A188" s="11"/>
      <c r="B188" s="123"/>
    </row>
    <row r="189" spans="1:2">
      <c r="A189" s="11"/>
      <c r="B189" s="123"/>
    </row>
    <row r="190" spans="1:2">
      <c r="A190" s="11"/>
      <c r="B190" s="123"/>
    </row>
    <row r="191" spans="1:2">
      <c r="A191" s="11"/>
      <c r="B191" s="123"/>
    </row>
    <row r="192" spans="1:2">
      <c r="A192" s="11"/>
      <c r="B192" s="123"/>
    </row>
    <row r="193" spans="1:2">
      <c r="A193" s="11"/>
      <c r="B193" s="123"/>
    </row>
    <row r="194" spans="1:2">
      <c r="A194" s="11"/>
      <c r="B194" s="123"/>
    </row>
    <row r="195" spans="1:2">
      <c r="A195" s="11"/>
      <c r="B195" s="123"/>
    </row>
    <row r="196" spans="1:2">
      <c r="A196" s="11"/>
      <c r="B196" s="123"/>
    </row>
    <row r="197" spans="1:2">
      <c r="A197" s="11"/>
      <c r="B197" s="123"/>
    </row>
    <row r="198" spans="1:2">
      <c r="A198" s="11"/>
      <c r="B198" s="123"/>
    </row>
    <row r="199" spans="1:2">
      <c r="A199" s="11"/>
      <c r="B199" s="123"/>
    </row>
    <row r="200" spans="1:2">
      <c r="A200" s="11"/>
      <c r="B200" s="123"/>
    </row>
    <row r="201" spans="1:2">
      <c r="A201" s="11"/>
      <c r="B201" s="123"/>
    </row>
    <row r="202" spans="1:2">
      <c r="A202" s="11"/>
      <c r="B202" s="123"/>
    </row>
    <row r="203" spans="1:2">
      <c r="A203" s="11"/>
      <c r="B203" s="123"/>
    </row>
    <row r="204" spans="1:2">
      <c r="A204" s="11"/>
      <c r="B204" s="123"/>
    </row>
    <row r="205" spans="1:2">
      <c r="A205" s="11"/>
      <c r="B205" s="123"/>
    </row>
    <row r="206" spans="1:2">
      <c r="A206" s="11"/>
      <c r="B206" s="123"/>
    </row>
    <row r="207" spans="1:2">
      <c r="A207" s="11"/>
      <c r="B207" s="123"/>
    </row>
    <row r="208" spans="1:2">
      <c r="A208" s="11"/>
      <c r="B208" s="123"/>
    </row>
    <row r="209" spans="1:2">
      <c r="A209" s="11"/>
      <c r="B209" s="123"/>
    </row>
    <row r="210" spans="1:2">
      <c r="A210" s="11"/>
      <c r="B210" s="123"/>
    </row>
    <row r="211" spans="1:2">
      <c r="A211" s="11"/>
      <c r="B211" s="123"/>
    </row>
    <row r="212" spans="1:2">
      <c r="A212" s="11"/>
      <c r="B212" s="123"/>
    </row>
    <row r="213" spans="1:2">
      <c r="A213" s="11"/>
      <c r="B213" s="123"/>
    </row>
    <row r="214" spans="1:2">
      <c r="A214" s="11"/>
      <c r="B214" s="123"/>
    </row>
    <row r="215" spans="1:2">
      <c r="A215" s="11"/>
      <c r="B215" s="123"/>
    </row>
    <row r="216" spans="1:2">
      <c r="A216" s="11"/>
      <c r="B216" s="123"/>
    </row>
    <row r="217" spans="1:2">
      <c r="A217" s="11"/>
      <c r="B217" s="123"/>
    </row>
    <row r="218" spans="1:2">
      <c r="A218" s="11"/>
      <c r="B218" s="123"/>
    </row>
    <row r="219" spans="1:2">
      <c r="A219" s="11"/>
      <c r="B219" s="123"/>
    </row>
    <row r="220" spans="1:2">
      <c r="A220" s="11"/>
      <c r="B220" s="123"/>
    </row>
    <row r="221" spans="1:2">
      <c r="A221" s="11"/>
      <c r="B221" s="123"/>
    </row>
    <row r="222" spans="1:2">
      <c r="A222" s="11"/>
      <c r="B222" s="123"/>
    </row>
    <row r="223" spans="1:2">
      <c r="A223" s="11"/>
      <c r="B223" s="123"/>
    </row>
    <row r="224" spans="1:2">
      <c r="A224" s="11"/>
      <c r="B224" s="123"/>
    </row>
    <row r="225" spans="1:2">
      <c r="A225" s="11"/>
      <c r="B225" s="123"/>
    </row>
    <row r="226" spans="1:2">
      <c r="A226" s="11"/>
      <c r="B226" s="123"/>
    </row>
    <row r="227" spans="1:2">
      <c r="A227" s="11"/>
      <c r="B227" s="123"/>
    </row>
    <row r="228" spans="1:2">
      <c r="A228" s="11"/>
      <c r="B228" s="123"/>
    </row>
    <row r="229" spans="1:2">
      <c r="A229" s="11"/>
      <c r="B229" s="123"/>
    </row>
    <row r="230" spans="1:2">
      <c r="A230" s="11"/>
      <c r="B230" s="123"/>
    </row>
    <row r="231" spans="1:2">
      <c r="A231" s="11"/>
      <c r="B231" s="123"/>
    </row>
    <row r="232" spans="1:2">
      <c r="A232" s="11"/>
      <c r="B232" s="123"/>
    </row>
    <row r="233" spans="1:2">
      <c r="A233" s="11"/>
      <c r="B233" s="123"/>
    </row>
    <row r="234" spans="1:2">
      <c r="A234" s="11"/>
      <c r="B234" s="123"/>
    </row>
    <row r="235" spans="1:2">
      <c r="A235" s="11"/>
      <c r="B235" s="123"/>
    </row>
    <row r="236" spans="1:2">
      <c r="A236" s="11"/>
      <c r="B236" s="123"/>
    </row>
    <row r="237" spans="1:2">
      <c r="A237" s="11"/>
      <c r="B237" s="123"/>
    </row>
    <row r="238" spans="1:2">
      <c r="A238" s="11"/>
      <c r="B238" s="123"/>
    </row>
    <row r="239" spans="1:2">
      <c r="A239" s="11"/>
      <c r="B239" s="123"/>
    </row>
    <row r="240" spans="1:2">
      <c r="A240" s="11"/>
      <c r="B240" s="123"/>
    </row>
    <row r="241" spans="1:2">
      <c r="A241" s="11"/>
      <c r="B241" s="123"/>
    </row>
    <row r="242" spans="1:2">
      <c r="A242" s="11"/>
      <c r="B242" s="123"/>
    </row>
    <row r="243" spans="1:2">
      <c r="A243" s="11"/>
      <c r="B243" s="123"/>
    </row>
    <row r="244" spans="1:2">
      <c r="A244" s="11"/>
      <c r="B244" s="123"/>
    </row>
    <row r="245" spans="1:2">
      <c r="A245" s="11"/>
      <c r="B245" s="123"/>
    </row>
    <row r="246" spans="1:2">
      <c r="A246" s="11"/>
      <c r="B246" s="123"/>
    </row>
    <row r="247" spans="1:2">
      <c r="A247" s="11"/>
      <c r="B247" s="123"/>
    </row>
    <row r="248" spans="1:2">
      <c r="A248" s="11"/>
      <c r="B248" s="123"/>
    </row>
    <row r="249" spans="1:2">
      <c r="A249" s="11"/>
      <c r="B249" s="123"/>
    </row>
    <row r="250" spans="1:2">
      <c r="A250" s="11"/>
      <c r="B250" s="123"/>
    </row>
    <row r="251" spans="1:2">
      <c r="A251" s="11"/>
      <c r="B251" s="123"/>
    </row>
    <row r="252" spans="1:2">
      <c r="A252" s="11"/>
      <c r="B252" s="123"/>
    </row>
    <row r="253" spans="1:2">
      <c r="A253" s="11"/>
      <c r="B253" s="123"/>
    </row>
    <row r="254" spans="1:2">
      <c r="A254" s="11"/>
      <c r="B254" s="123"/>
    </row>
    <row r="255" spans="1:2">
      <c r="A255" s="11"/>
      <c r="B255" s="123"/>
    </row>
    <row r="256" spans="1:2">
      <c r="A256" s="11"/>
      <c r="B256" s="123"/>
    </row>
    <row r="257" spans="1:2">
      <c r="A257" s="11"/>
      <c r="B257" s="123"/>
    </row>
    <row r="258" spans="1:2">
      <c r="A258" s="11"/>
      <c r="B258"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A6" sqref="A6:XFD6"/>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5" t="s">
        <v>33</v>
      </c>
      <c r="B1" s="326"/>
      <c r="C1" s="327"/>
      <c r="D1" s="1"/>
      <c r="E1" s="337" t="s">
        <v>102</v>
      </c>
      <c r="F1" s="337"/>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2" t="s">
        <v>3649</v>
      </c>
      <c r="B6" s="333"/>
      <c r="C6" s="9"/>
      <c r="D6" s="9"/>
    </row>
    <row r="7" spans="1:7" s="2" customFormat="1" ht="21.75" customHeight="1">
      <c r="A7" s="51"/>
      <c r="B7" s="334"/>
      <c r="C7" s="336"/>
      <c r="D7" s="336"/>
      <c r="E7" s="336"/>
      <c r="F7" s="137"/>
    </row>
    <row r="8" spans="1:7" s="2" customFormat="1" ht="21.75" customHeight="1">
      <c r="A8" s="52"/>
      <c r="B8" s="335"/>
      <c r="C8" s="45" t="s">
        <v>35</v>
      </c>
      <c r="D8" s="45" t="s">
        <v>36</v>
      </c>
      <c r="E8" s="45" t="s">
        <v>37</v>
      </c>
      <c r="F8" s="45" t="s">
        <v>38</v>
      </c>
    </row>
    <row r="9" spans="1:7" s="8" customFormat="1" ht="26.25" customHeight="1">
      <c r="A9" s="53"/>
      <c r="B9" s="54" t="s">
        <v>38</v>
      </c>
      <c r="C9" s="154">
        <f>SUM(C12:C15)</f>
        <v>96</v>
      </c>
      <c r="D9" s="154">
        <f>SUM(D12:D15)</f>
        <v>2</v>
      </c>
      <c r="E9" s="154">
        <f>SUM(E12:E15)</f>
        <v>0</v>
      </c>
      <c r="F9" s="154">
        <f>SUM(C9:E9)</f>
        <v>98</v>
      </c>
      <c r="G9" s="10"/>
    </row>
    <row r="10" spans="1:7" s="8" customFormat="1" ht="9.9" customHeight="1">
      <c r="A10" s="53"/>
      <c r="B10" s="55"/>
      <c r="C10" s="296"/>
      <c r="D10" s="296"/>
      <c r="E10" s="296"/>
      <c r="F10" s="296"/>
      <c r="G10" s="10"/>
    </row>
    <row r="11" spans="1:7" s="8" customFormat="1" ht="15" customHeight="1">
      <c r="A11" s="53"/>
      <c r="B11" s="55" t="s">
        <v>9</v>
      </c>
      <c r="C11" s="296"/>
      <c r="D11" s="296"/>
      <c r="E11" s="296"/>
      <c r="F11" s="296"/>
      <c r="G11" s="10"/>
    </row>
    <row r="12" spans="1:7" s="8" customFormat="1" ht="15" customHeight="1">
      <c r="A12" s="56"/>
      <c r="B12" s="57" t="s">
        <v>5</v>
      </c>
      <c r="C12" s="239">
        <f>C18</f>
        <v>1</v>
      </c>
      <c r="D12" s="239">
        <f t="shared" ref="D12:E12" si="0">D18</f>
        <v>0</v>
      </c>
      <c r="E12" s="239">
        <f t="shared" si="0"/>
        <v>0</v>
      </c>
      <c r="F12" s="296">
        <f>F18</f>
        <v>1</v>
      </c>
    </row>
    <row r="13" spans="1:7" s="8" customFormat="1" ht="15" customHeight="1">
      <c r="A13" s="56"/>
      <c r="B13" s="57" t="s">
        <v>6</v>
      </c>
      <c r="C13" s="239">
        <f>SUM(C19:C28)</f>
        <v>17</v>
      </c>
      <c r="D13" s="239">
        <f t="shared" ref="D13:E13" si="1">SUM(D19:D28)</f>
        <v>0</v>
      </c>
      <c r="E13" s="239">
        <f t="shared" si="1"/>
        <v>0</v>
      </c>
      <c r="F13" s="296">
        <f>SUM(F19:F28)</f>
        <v>17</v>
      </c>
    </row>
    <row r="14" spans="1:7" s="8" customFormat="1" ht="15" customHeight="1">
      <c r="A14" s="56"/>
      <c r="B14" s="57" t="s">
        <v>44</v>
      </c>
      <c r="C14" s="239">
        <f>C29</f>
        <v>2</v>
      </c>
      <c r="D14" s="239">
        <f t="shared" ref="D14:E14" si="2">D29</f>
        <v>0</v>
      </c>
      <c r="E14" s="239">
        <f t="shared" si="2"/>
        <v>0</v>
      </c>
      <c r="F14" s="296">
        <f>F29</f>
        <v>2</v>
      </c>
    </row>
    <row r="15" spans="1:7" s="8" customFormat="1" ht="15" customHeight="1">
      <c r="A15" s="56"/>
      <c r="B15" s="57" t="s">
        <v>7</v>
      </c>
      <c r="C15" s="239">
        <f>SUM(C30:C88)</f>
        <v>76</v>
      </c>
      <c r="D15" s="239">
        <f t="shared" ref="D15:E15" si="3">SUM(D30:D88)</f>
        <v>2</v>
      </c>
      <c r="E15" s="239">
        <f t="shared" si="3"/>
        <v>0</v>
      </c>
      <c r="F15" s="296">
        <f>SUM(F30:F88)</f>
        <v>78</v>
      </c>
    </row>
    <row r="16" spans="1:7" s="8" customFormat="1" ht="9.9" customHeight="1">
      <c r="A16" s="56"/>
      <c r="B16" s="57"/>
      <c r="C16" s="238"/>
      <c r="D16" s="238"/>
      <c r="E16" s="238"/>
      <c r="F16" s="239"/>
    </row>
    <row r="17" spans="1:8" s="8" customFormat="1" ht="13.5" customHeight="1">
      <c r="A17" s="56"/>
      <c r="B17" s="55" t="s">
        <v>10</v>
      </c>
      <c r="C17" s="238"/>
      <c r="D17" s="238"/>
      <c r="E17" s="238"/>
      <c r="F17" s="239"/>
    </row>
    <row r="18" spans="1:8" s="88" customFormat="1" ht="15" customHeight="1">
      <c r="A18" s="62"/>
      <c r="B18" s="62" t="s">
        <v>3511</v>
      </c>
      <c r="C18" s="202">
        <v>1</v>
      </c>
      <c r="D18" s="202">
        <v>0</v>
      </c>
      <c r="E18" s="202">
        <v>0</v>
      </c>
      <c r="F18" s="154">
        <f t="shared" ref="F18:F47" si="4">SUM(C18:E18)</f>
        <v>1</v>
      </c>
      <c r="G18" s="11"/>
      <c r="H18" s="11"/>
    </row>
    <row r="19" spans="1:8" s="88" customFormat="1" ht="15" customHeight="1">
      <c r="A19" s="62"/>
      <c r="B19" s="62" t="s">
        <v>3515</v>
      </c>
      <c r="C19" s="202">
        <v>4</v>
      </c>
      <c r="D19" s="202">
        <v>0</v>
      </c>
      <c r="E19" s="202">
        <v>0</v>
      </c>
      <c r="F19" s="154">
        <f t="shared" si="4"/>
        <v>4</v>
      </c>
      <c r="G19" s="11"/>
      <c r="H19" s="11"/>
    </row>
    <row r="20" spans="1:8" s="88" customFormat="1" ht="15" customHeight="1">
      <c r="A20" s="62"/>
      <c r="B20" s="62" t="s">
        <v>3516</v>
      </c>
      <c r="C20" s="202">
        <v>2</v>
      </c>
      <c r="D20" s="202">
        <v>0</v>
      </c>
      <c r="E20" s="202">
        <v>0</v>
      </c>
      <c r="F20" s="154">
        <f t="shared" si="4"/>
        <v>2</v>
      </c>
      <c r="G20" s="11"/>
      <c r="H20" s="11"/>
    </row>
    <row r="21" spans="1:8" s="88" customFormat="1" ht="15" customHeight="1">
      <c r="A21" s="62"/>
      <c r="B21" s="62" t="s">
        <v>3518</v>
      </c>
      <c r="C21" s="202">
        <v>3</v>
      </c>
      <c r="D21" s="202">
        <v>0</v>
      </c>
      <c r="E21" s="202">
        <v>0</v>
      </c>
      <c r="F21" s="154">
        <f t="shared" si="4"/>
        <v>3</v>
      </c>
      <c r="G21" s="11"/>
      <c r="H21" s="11"/>
    </row>
    <row r="22" spans="1:8" s="88" customFormat="1" ht="15" customHeight="1">
      <c r="A22" s="62"/>
      <c r="B22" s="62" t="s">
        <v>3521</v>
      </c>
      <c r="C22" s="202">
        <v>1</v>
      </c>
      <c r="D22" s="202">
        <v>0</v>
      </c>
      <c r="E22" s="202">
        <v>0</v>
      </c>
      <c r="F22" s="154">
        <f t="shared" si="4"/>
        <v>1</v>
      </c>
      <c r="G22" s="11"/>
      <c r="H22" s="11"/>
    </row>
    <row r="23" spans="1:8" s="88" customFormat="1" ht="15" customHeight="1">
      <c r="A23" s="62"/>
      <c r="B23" s="62" t="s">
        <v>3523</v>
      </c>
      <c r="C23" s="202">
        <v>1</v>
      </c>
      <c r="D23" s="202">
        <v>0</v>
      </c>
      <c r="E23" s="202">
        <v>0</v>
      </c>
      <c r="F23" s="154">
        <f t="shared" si="4"/>
        <v>1</v>
      </c>
      <c r="G23" s="11"/>
      <c r="H23" s="11"/>
    </row>
    <row r="24" spans="1:8" s="88" customFormat="1" ht="15" customHeight="1">
      <c r="A24" s="62"/>
      <c r="B24" s="62" t="s">
        <v>3524</v>
      </c>
      <c r="C24" s="202">
        <v>1</v>
      </c>
      <c r="D24" s="202">
        <v>0</v>
      </c>
      <c r="E24" s="202">
        <v>0</v>
      </c>
      <c r="F24" s="154">
        <f t="shared" si="4"/>
        <v>1</v>
      </c>
      <c r="G24" s="11"/>
      <c r="H24" s="11"/>
    </row>
    <row r="25" spans="1:8" s="88" customFormat="1" ht="15" customHeight="1">
      <c r="A25" s="62"/>
      <c r="B25" s="62" t="s">
        <v>3526</v>
      </c>
      <c r="C25" s="202">
        <v>1</v>
      </c>
      <c r="D25" s="202">
        <v>0</v>
      </c>
      <c r="E25" s="202">
        <v>0</v>
      </c>
      <c r="F25" s="154">
        <f t="shared" si="4"/>
        <v>1</v>
      </c>
      <c r="G25" s="11"/>
      <c r="H25" s="11"/>
    </row>
    <row r="26" spans="1:8" s="88" customFormat="1" ht="15" customHeight="1">
      <c r="A26" s="62"/>
      <c r="B26" s="62" t="s">
        <v>3528</v>
      </c>
      <c r="C26" s="202">
        <v>1</v>
      </c>
      <c r="D26" s="202">
        <v>0</v>
      </c>
      <c r="E26" s="202">
        <v>0</v>
      </c>
      <c r="F26" s="154">
        <f t="shared" si="4"/>
        <v>1</v>
      </c>
      <c r="G26" s="11"/>
      <c r="H26" s="11"/>
    </row>
    <row r="27" spans="1:8" s="88" customFormat="1" ht="15" customHeight="1">
      <c r="A27" s="62"/>
      <c r="B27" s="62" t="s">
        <v>3529</v>
      </c>
      <c r="C27" s="202">
        <v>2</v>
      </c>
      <c r="D27" s="202">
        <v>0</v>
      </c>
      <c r="E27" s="202">
        <v>0</v>
      </c>
      <c r="F27" s="154">
        <f t="shared" si="4"/>
        <v>2</v>
      </c>
      <c r="G27" s="11"/>
      <c r="H27" s="11"/>
    </row>
    <row r="28" spans="1:8" s="88" customFormat="1" ht="15" customHeight="1">
      <c r="A28" s="62"/>
      <c r="B28" s="62" t="s">
        <v>3627</v>
      </c>
      <c r="C28" s="202">
        <v>1</v>
      </c>
      <c r="D28" s="202">
        <v>0</v>
      </c>
      <c r="E28" s="202">
        <v>0</v>
      </c>
      <c r="F28" s="154">
        <f t="shared" si="4"/>
        <v>1</v>
      </c>
      <c r="G28" s="11"/>
      <c r="H28" s="11"/>
    </row>
    <row r="29" spans="1:8" s="88" customFormat="1" ht="15" customHeight="1">
      <c r="A29" s="62"/>
      <c r="B29" s="62" t="s">
        <v>3536</v>
      </c>
      <c r="C29" s="202">
        <v>2</v>
      </c>
      <c r="D29" s="202">
        <v>0</v>
      </c>
      <c r="E29" s="202">
        <v>0</v>
      </c>
      <c r="F29" s="154">
        <f t="shared" si="4"/>
        <v>2</v>
      </c>
      <c r="G29" s="11"/>
      <c r="H29" s="11"/>
    </row>
    <row r="30" spans="1:8" s="88" customFormat="1" ht="15" customHeight="1">
      <c r="A30" s="62"/>
      <c r="B30" s="62" t="s">
        <v>3537</v>
      </c>
      <c r="C30" s="202">
        <v>1</v>
      </c>
      <c r="D30" s="202">
        <v>0</v>
      </c>
      <c r="E30" s="202">
        <v>0</v>
      </c>
      <c r="F30" s="154">
        <f t="shared" si="4"/>
        <v>1</v>
      </c>
      <c r="G30" s="11"/>
      <c r="H30" s="11"/>
    </row>
    <row r="31" spans="1:8" s="88" customFormat="1" ht="15" customHeight="1">
      <c r="A31" s="62"/>
      <c r="B31" s="62" t="s">
        <v>3538</v>
      </c>
      <c r="C31" s="202">
        <v>3</v>
      </c>
      <c r="D31" s="202">
        <v>0</v>
      </c>
      <c r="E31" s="202">
        <v>0</v>
      </c>
      <c r="F31" s="154">
        <f t="shared" si="4"/>
        <v>3</v>
      </c>
      <c r="G31" s="11"/>
      <c r="H31" s="11"/>
    </row>
    <row r="32" spans="1:8" s="88" customFormat="1" ht="15" customHeight="1">
      <c r="A32" s="62"/>
      <c r="B32" s="62" t="s">
        <v>3539</v>
      </c>
      <c r="C32" s="202">
        <v>13</v>
      </c>
      <c r="D32" s="202">
        <v>1</v>
      </c>
      <c r="E32" s="202">
        <v>0</v>
      </c>
      <c r="F32" s="154">
        <f t="shared" si="4"/>
        <v>14</v>
      </c>
      <c r="G32" s="11"/>
      <c r="H32" s="11"/>
    </row>
    <row r="33" spans="1:8" s="88" customFormat="1" ht="15" customHeight="1">
      <c r="A33" s="62"/>
      <c r="B33" s="62" t="s">
        <v>3540</v>
      </c>
      <c r="C33" s="202">
        <v>1</v>
      </c>
      <c r="D33" s="202">
        <v>0</v>
      </c>
      <c r="E33" s="202">
        <v>0</v>
      </c>
      <c r="F33" s="154">
        <f t="shared" si="4"/>
        <v>1</v>
      </c>
      <c r="G33" s="11"/>
      <c r="H33" s="11"/>
    </row>
    <row r="34" spans="1:8" s="88" customFormat="1" ht="15" customHeight="1">
      <c r="A34" s="62"/>
      <c r="B34" s="62" t="s">
        <v>3543</v>
      </c>
      <c r="C34" s="202">
        <v>1</v>
      </c>
      <c r="D34" s="202">
        <v>0</v>
      </c>
      <c r="E34" s="202">
        <v>0</v>
      </c>
      <c r="F34" s="154">
        <f t="shared" si="4"/>
        <v>1</v>
      </c>
      <c r="G34" s="11"/>
      <c r="H34" s="11"/>
    </row>
    <row r="35" spans="1:8" s="88" customFormat="1" ht="15" customHeight="1">
      <c r="A35" s="62"/>
      <c r="B35" s="62" t="s">
        <v>3544</v>
      </c>
      <c r="C35" s="202">
        <v>13</v>
      </c>
      <c r="D35" s="202">
        <v>1</v>
      </c>
      <c r="E35" s="202">
        <v>0</v>
      </c>
      <c r="F35" s="154">
        <f t="shared" si="4"/>
        <v>14</v>
      </c>
      <c r="G35" s="11"/>
      <c r="H35" s="11"/>
    </row>
    <row r="36" spans="1:8" s="88" customFormat="1" ht="15" customHeight="1">
      <c r="A36" s="62"/>
      <c r="B36" s="62" t="s">
        <v>3630</v>
      </c>
      <c r="C36" s="202">
        <v>1</v>
      </c>
      <c r="D36" s="202">
        <v>0</v>
      </c>
      <c r="E36" s="202">
        <v>0</v>
      </c>
      <c r="F36" s="154">
        <f t="shared" si="4"/>
        <v>1</v>
      </c>
      <c r="G36" s="11"/>
      <c r="H36" s="11"/>
    </row>
    <row r="37" spans="1:8" s="88" customFormat="1" ht="15" customHeight="1">
      <c r="A37" s="62"/>
      <c r="B37" s="62" t="s">
        <v>3561</v>
      </c>
      <c r="C37" s="202">
        <v>2</v>
      </c>
      <c r="D37" s="202">
        <v>0</v>
      </c>
      <c r="E37" s="202">
        <v>0</v>
      </c>
      <c r="F37" s="154">
        <f t="shared" si="4"/>
        <v>2</v>
      </c>
      <c r="G37" s="11"/>
      <c r="H37" s="11"/>
    </row>
    <row r="38" spans="1:8" s="88" customFormat="1" ht="15" customHeight="1">
      <c r="A38" s="62"/>
      <c r="B38" s="62" t="s">
        <v>3633</v>
      </c>
      <c r="C38" s="202">
        <v>1</v>
      </c>
      <c r="D38" s="202">
        <v>0</v>
      </c>
      <c r="E38" s="202">
        <v>0</v>
      </c>
      <c r="F38" s="154">
        <f t="shared" si="4"/>
        <v>1</v>
      </c>
      <c r="G38" s="11"/>
      <c r="H38" s="11"/>
    </row>
    <row r="39" spans="1:8" s="88" customFormat="1" ht="15" customHeight="1">
      <c r="A39" s="62"/>
      <c r="B39" s="62" t="s">
        <v>3548</v>
      </c>
      <c r="C39" s="202">
        <v>8</v>
      </c>
      <c r="D39" s="202">
        <v>0</v>
      </c>
      <c r="E39" s="202">
        <v>0</v>
      </c>
      <c r="F39" s="154">
        <f t="shared" si="4"/>
        <v>8</v>
      </c>
      <c r="G39" s="11"/>
      <c r="H39" s="11"/>
    </row>
    <row r="40" spans="1:8" s="88" customFormat="1" ht="15" customHeight="1">
      <c r="A40" s="62"/>
      <c r="B40" s="62" t="s">
        <v>3549</v>
      </c>
      <c r="C40" s="202">
        <v>2</v>
      </c>
      <c r="D40" s="202">
        <v>0</v>
      </c>
      <c r="E40" s="202">
        <v>0</v>
      </c>
      <c r="F40" s="154">
        <f t="shared" si="4"/>
        <v>2</v>
      </c>
      <c r="G40" s="11"/>
      <c r="H40" s="11"/>
    </row>
    <row r="41" spans="1:8" s="88" customFormat="1" ht="15" customHeight="1">
      <c r="A41" s="62"/>
      <c r="B41" s="62" t="s">
        <v>3550</v>
      </c>
      <c r="C41" s="202">
        <v>5</v>
      </c>
      <c r="D41" s="202">
        <v>0</v>
      </c>
      <c r="E41" s="202">
        <v>0</v>
      </c>
      <c r="F41" s="154">
        <f t="shared" si="4"/>
        <v>5</v>
      </c>
      <c r="G41" s="11"/>
      <c r="H41" s="11"/>
    </row>
    <row r="42" spans="1:8" s="88" customFormat="1" ht="15" customHeight="1">
      <c r="A42" s="62"/>
      <c r="B42" s="62" t="s">
        <v>3551</v>
      </c>
      <c r="C42" s="202">
        <v>1</v>
      </c>
      <c r="D42" s="202">
        <v>0</v>
      </c>
      <c r="E42" s="202">
        <v>0</v>
      </c>
      <c r="F42" s="154">
        <f t="shared" si="4"/>
        <v>1</v>
      </c>
      <c r="G42" s="11"/>
      <c r="H42" s="11"/>
    </row>
    <row r="43" spans="1:8" s="88" customFormat="1" ht="15" customHeight="1">
      <c r="A43" s="62"/>
      <c r="B43" s="62" t="s">
        <v>3552</v>
      </c>
      <c r="C43" s="202">
        <v>7</v>
      </c>
      <c r="D43" s="202">
        <v>0</v>
      </c>
      <c r="E43" s="202">
        <v>0</v>
      </c>
      <c r="F43" s="154">
        <f t="shared" si="4"/>
        <v>7</v>
      </c>
      <c r="G43" s="11"/>
      <c r="H43" s="11"/>
    </row>
    <row r="44" spans="1:8" s="88" customFormat="1" ht="15" customHeight="1">
      <c r="A44" s="62"/>
      <c r="B44" s="62" t="s">
        <v>3553</v>
      </c>
      <c r="C44" s="202">
        <v>7</v>
      </c>
      <c r="D44" s="202">
        <v>0</v>
      </c>
      <c r="E44" s="202">
        <v>0</v>
      </c>
      <c r="F44" s="154">
        <f t="shared" si="4"/>
        <v>7</v>
      </c>
      <c r="G44" s="11"/>
      <c r="H44" s="11"/>
    </row>
    <row r="45" spans="1:8" s="88" customFormat="1" ht="15" customHeight="1">
      <c r="A45" s="62"/>
      <c r="B45" s="62" t="s">
        <v>3554</v>
      </c>
      <c r="C45" s="202">
        <v>5</v>
      </c>
      <c r="D45" s="202">
        <v>0</v>
      </c>
      <c r="E45" s="202">
        <v>0</v>
      </c>
      <c r="F45" s="154">
        <f t="shared" si="4"/>
        <v>5</v>
      </c>
      <c r="G45" s="11"/>
      <c r="H45" s="11"/>
    </row>
    <row r="46" spans="1:8" s="88" customFormat="1" ht="15" customHeight="1">
      <c r="A46" s="62"/>
      <c r="B46" s="62" t="s">
        <v>3555</v>
      </c>
      <c r="C46" s="202">
        <v>2</v>
      </c>
      <c r="D46" s="202">
        <v>0</v>
      </c>
      <c r="E46" s="202">
        <v>0</v>
      </c>
      <c r="F46" s="154">
        <f t="shared" si="4"/>
        <v>2</v>
      </c>
      <c r="G46" s="11"/>
      <c r="H46" s="11"/>
    </row>
    <row r="47" spans="1:8" s="88" customFormat="1" ht="15" customHeight="1">
      <c r="A47" s="62"/>
      <c r="B47" s="62" t="s">
        <v>3558</v>
      </c>
      <c r="C47" s="202">
        <v>3</v>
      </c>
      <c r="D47" s="202">
        <v>0</v>
      </c>
      <c r="E47" s="202">
        <v>0</v>
      </c>
      <c r="F47" s="154">
        <f t="shared" si="4"/>
        <v>3</v>
      </c>
      <c r="G47" s="11"/>
      <c r="H47" s="11"/>
    </row>
    <row r="48" spans="1:8" s="88" customFormat="1" ht="15" customHeight="1">
      <c r="A48" s="62"/>
      <c r="B48" s="62"/>
      <c r="C48" s="202"/>
      <c r="D48" s="202"/>
      <c r="E48" s="202"/>
      <c r="F48" s="154"/>
      <c r="G48" s="11"/>
      <c r="H48" s="11"/>
    </row>
    <row r="49" spans="1:8" s="88" customFormat="1" ht="15" customHeight="1">
      <c r="A49" s="62"/>
      <c r="B49" s="62"/>
      <c r="C49" s="202"/>
      <c r="D49" s="202"/>
      <c r="E49" s="202"/>
      <c r="F49" s="154"/>
      <c r="G49" s="11"/>
      <c r="H49" s="11"/>
    </row>
    <row r="50" spans="1:8" s="88" customFormat="1" ht="15" customHeight="1">
      <c r="A50" s="62"/>
      <c r="B50" s="62"/>
      <c r="C50" s="202"/>
      <c r="D50" s="202"/>
      <c r="E50" s="202"/>
      <c r="F50" s="154"/>
      <c r="G50" s="11"/>
      <c r="H50" s="11"/>
    </row>
    <row r="51" spans="1:8" s="88" customFormat="1" ht="15" customHeight="1">
      <c r="A51" s="62"/>
      <c r="B51" s="62"/>
      <c r="C51" s="301"/>
      <c r="D51" s="301"/>
      <c r="E51" s="301"/>
      <c r="F51" s="154"/>
      <c r="G51" s="11"/>
      <c r="H51" s="11"/>
    </row>
    <row r="52" spans="1:8" s="88" customFormat="1" ht="15" customHeight="1">
      <c r="A52" s="62"/>
      <c r="B52" s="62"/>
      <c r="C52" s="301"/>
      <c r="D52" s="301"/>
      <c r="E52" s="301"/>
      <c r="F52" s="154"/>
      <c r="G52" s="11"/>
      <c r="H52" s="11"/>
    </row>
    <row r="53" spans="1:8" s="88" customFormat="1" ht="15" customHeight="1">
      <c r="A53" s="62"/>
      <c r="B53" s="62"/>
      <c r="C53" s="301"/>
      <c r="D53" s="301"/>
      <c r="E53" s="301"/>
      <c r="F53" s="154"/>
      <c r="G53" s="11"/>
      <c r="H53" s="11"/>
    </row>
    <row r="54" spans="1:8" s="88" customFormat="1" ht="15" customHeight="1">
      <c r="A54" s="62"/>
      <c r="B54" s="62"/>
      <c r="C54" s="301"/>
      <c r="D54" s="301"/>
      <c r="E54" s="301"/>
      <c r="F54" s="154"/>
      <c r="G54" s="11"/>
      <c r="H54" s="11"/>
    </row>
    <row r="55" spans="1:8" s="88" customFormat="1" ht="15" customHeight="1">
      <c r="A55" s="62"/>
      <c r="B55" s="62"/>
      <c r="C55" s="301"/>
      <c r="D55" s="301"/>
      <c r="E55" s="301"/>
      <c r="F55" s="154"/>
      <c r="G55" s="11"/>
      <c r="H55" s="11"/>
    </row>
    <row r="56" spans="1:8" s="88" customFormat="1" ht="15" customHeight="1">
      <c r="A56" s="62"/>
      <c r="B56" s="62"/>
      <c r="C56" s="301"/>
      <c r="D56" s="301"/>
      <c r="E56" s="301"/>
      <c r="F56" s="154"/>
      <c r="G56" s="11"/>
      <c r="H56" s="11"/>
    </row>
    <row r="57" spans="1:8" s="88" customFormat="1" ht="15" customHeight="1">
      <c r="A57" s="62"/>
      <c r="B57" s="62"/>
      <c r="C57" s="95"/>
      <c r="D57" s="95"/>
      <c r="E57" s="95"/>
      <c r="F57" s="154"/>
      <c r="G57" s="11"/>
      <c r="H57" s="11"/>
    </row>
    <row r="58" spans="1:8" s="88" customFormat="1" ht="15" customHeight="1">
      <c r="A58" s="62"/>
      <c r="B58" s="62"/>
      <c r="C58" s="95"/>
      <c r="D58" s="95"/>
      <c r="E58" s="95"/>
      <c r="F58" s="154"/>
      <c r="G58" s="11"/>
      <c r="H58" s="11"/>
    </row>
    <row r="59" spans="1:8" s="88" customFormat="1" ht="15" customHeight="1">
      <c r="A59" s="62"/>
      <c r="B59" s="62"/>
      <c r="C59" s="95"/>
      <c r="D59" s="95"/>
      <c r="E59" s="95"/>
      <c r="F59" s="154"/>
      <c r="G59" s="11"/>
      <c r="H59" s="11"/>
    </row>
    <row r="60" spans="1:8" s="88" customFormat="1" ht="15" customHeight="1">
      <c r="A60" s="62"/>
      <c r="B60" s="62"/>
      <c r="C60" s="95"/>
      <c r="D60" s="95"/>
      <c r="E60" s="95"/>
      <c r="F60" s="154"/>
      <c r="G60" s="11"/>
      <c r="H60" s="11"/>
    </row>
    <row r="61" spans="1:8" s="88" customFormat="1" ht="15" customHeight="1">
      <c r="A61" s="62"/>
      <c r="B61" s="62"/>
      <c r="C61" s="95"/>
      <c r="D61" s="95"/>
      <c r="E61" s="95"/>
      <c r="F61" s="154"/>
      <c r="G61" s="11"/>
      <c r="H61" s="11"/>
    </row>
    <row r="62" spans="1:8" s="88" customFormat="1" ht="15" customHeight="1">
      <c r="A62" s="62"/>
      <c r="B62" s="62"/>
      <c r="C62" s="95"/>
      <c r="D62" s="95"/>
      <c r="E62" s="95"/>
      <c r="F62" s="154"/>
      <c r="G62" s="11"/>
      <c r="H62" s="11"/>
    </row>
    <row r="63" spans="1:8" s="88" customFormat="1" ht="15" customHeight="1">
      <c r="A63" s="62"/>
      <c r="B63" s="62"/>
      <c r="C63" s="95"/>
      <c r="D63" s="95"/>
      <c r="E63" s="95"/>
      <c r="F63" s="154"/>
      <c r="G63" s="11"/>
      <c r="H63" s="11"/>
    </row>
    <row r="64" spans="1:8" s="88" customFormat="1" ht="15" customHeight="1">
      <c r="A64" s="62"/>
      <c r="B64" s="62"/>
      <c r="C64" s="95"/>
      <c r="D64" s="95"/>
      <c r="E64" s="95"/>
      <c r="F64" s="154"/>
      <c r="G64" s="11"/>
      <c r="H64" s="11"/>
    </row>
    <row r="65" spans="1:8" s="88" customFormat="1" ht="15" customHeight="1">
      <c r="A65" s="62"/>
      <c r="B65" s="62"/>
      <c r="C65" s="95"/>
      <c r="D65" s="95"/>
      <c r="E65" s="95"/>
      <c r="F65" s="154"/>
      <c r="G65" s="11"/>
      <c r="H65" s="11"/>
    </row>
    <row r="66" spans="1:8" s="88" customFormat="1" ht="15" customHeight="1">
      <c r="A66" s="62"/>
      <c r="B66" s="62"/>
      <c r="C66" s="95"/>
      <c r="D66" s="95"/>
      <c r="E66" s="95"/>
      <c r="F66" s="154"/>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105" activePane="bottomLeft" state="frozen"/>
      <selection pane="bottomLeft" activeCell="A7" sqref="A6:XFD114"/>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5" t="s">
        <v>33</v>
      </c>
      <c r="B1" s="326"/>
      <c r="C1" s="338"/>
      <c r="D1" s="338"/>
      <c r="E1" s="1"/>
      <c r="G1" s="337" t="s">
        <v>102</v>
      </c>
      <c r="H1" s="337"/>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81" t="s">
        <v>3649</v>
      </c>
      <c r="B6" s="381"/>
      <c r="C6" s="9"/>
      <c r="D6" s="9"/>
    </row>
    <row r="7" spans="1:13" s="67" customFormat="1" ht="21.9" customHeight="1">
      <c r="A7" s="334"/>
      <c r="B7" s="347"/>
      <c r="C7" s="347"/>
      <c r="D7" s="347"/>
      <c r="E7" s="316"/>
    </row>
    <row r="8" spans="1:13" s="67" customFormat="1" ht="21.9" customHeight="1">
      <c r="A8" s="340"/>
      <c r="B8" s="45" t="s">
        <v>35</v>
      </c>
      <c r="C8" s="45" t="s">
        <v>36</v>
      </c>
      <c r="D8" s="45" t="s">
        <v>37</v>
      </c>
      <c r="E8" s="45" t="s">
        <v>38</v>
      </c>
    </row>
    <row r="9" spans="1:13" s="34" customFormat="1" ht="27" customHeight="1">
      <c r="A9" s="72" t="s">
        <v>38</v>
      </c>
      <c r="B9" s="132">
        <f>SUM(B10:B21)</f>
        <v>1427</v>
      </c>
      <c r="C9" s="132">
        <f>SUM(C10:C21)</f>
        <v>5</v>
      </c>
      <c r="D9" s="132">
        <f>SUM(D10:D21)</f>
        <v>1</v>
      </c>
      <c r="E9" s="132">
        <f>SUM(E10:E21)</f>
        <v>1433</v>
      </c>
      <c r="F9" s="33"/>
      <c r="G9" s="33"/>
      <c r="H9" s="33"/>
      <c r="I9" s="33"/>
      <c r="J9" s="33"/>
      <c r="K9" s="33"/>
      <c r="L9" s="33"/>
      <c r="M9" s="33"/>
    </row>
    <row r="10" spans="1:13" ht="15" customHeight="1">
      <c r="A10" s="73" t="s">
        <v>3247</v>
      </c>
      <c r="B10" s="311">
        <v>12</v>
      </c>
      <c r="C10" s="311">
        <v>0</v>
      </c>
      <c r="D10" s="311">
        <v>0</v>
      </c>
      <c r="E10" s="114">
        <f>SUM(B10:D10)</f>
        <v>12</v>
      </c>
      <c r="F10" s="311"/>
      <c r="G10" s="233"/>
      <c r="H10" s="233"/>
      <c r="I10" s="233"/>
      <c r="J10" s="35"/>
      <c r="K10" s="35"/>
      <c r="L10" s="35"/>
      <c r="M10" s="35"/>
    </row>
    <row r="11" spans="1:13" ht="15" customHeight="1">
      <c r="A11" s="73" t="s">
        <v>3248</v>
      </c>
      <c r="B11" s="311">
        <v>80</v>
      </c>
      <c r="C11" s="311">
        <v>0</v>
      </c>
      <c r="D11" s="311">
        <v>0</v>
      </c>
      <c r="E11" s="114">
        <f t="shared" ref="E11:E21" si="0">SUM(B11:D11)</f>
        <v>80</v>
      </c>
      <c r="F11" s="311"/>
      <c r="G11" s="233"/>
      <c r="H11" s="233"/>
      <c r="I11" s="233"/>
      <c r="J11" s="35"/>
      <c r="K11" s="35"/>
      <c r="L11" s="35"/>
      <c r="M11" s="35"/>
    </row>
    <row r="12" spans="1:13" ht="15" customHeight="1">
      <c r="A12" s="73" t="s">
        <v>3249</v>
      </c>
      <c r="B12" s="311">
        <v>127</v>
      </c>
      <c r="C12" s="311">
        <v>0</v>
      </c>
      <c r="D12" s="311">
        <v>0</v>
      </c>
      <c r="E12" s="114">
        <f t="shared" si="0"/>
        <v>127</v>
      </c>
      <c r="F12" s="311"/>
      <c r="G12" s="233"/>
      <c r="H12" s="233"/>
      <c r="I12" s="233"/>
      <c r="J12" s="35"/>
      <c r="K12" s="35"/>
      <c r="L12" s="35"/>
      <c r="M12" s="35"/>
    </row>
    <row r="13" spans="1:13" ht="15" customHeight="1">
      <c r="A13" s="73" t="s">
        <v>3250</v>
      </c>
      <c r="B13" s="311">
        <v>154</v>
      </c>
      <c r="C13" s="311">
        <v>1</v>
      </c>
      <c r="D13" s="311">
        <v>0</v>
      </c>
      <c r="E13" s="114">
        <f t="shared" si="0"/>
        <v>155</v>
      </c>
      <c r="F13" s="311"/>
      <c r="G13" s="233"/>
      <c r="H13" s="233"/>
      <c r="I13" s="233"/>
      <c r="J13" s="35"/>
      <c r="K13" s="35"/>
      <c r="L13" s="35"/>
      <c r="M13" s="35"/>
    </row>
    <row r="14" spans="1:13" ht="15" customHeight="1">
      <c r="A14" s="73" t="s">
        <v>3251</v>
      </c>
      <c r="B14" s="311">
        <v>161</v>
      </c>
      <c r="C14" s="311">
        <v>0</v>
      </c>
      <c r="D14" s="311">
        <v>0</v>
      </c>
      <c r="E14" s="114">
        <f t="shared" si="0"/>
        <v>161</v>
      </c>
      <c r="F14" s="311"/>
      <c r="G14" s="233"/>
      <c r="H14" s="233"/>
      <c r="I14" s="233"/>
      <c r="J14" s="35"/>
      <c r="K14" s="35"/>
      <c r="L14" s="35"/>
      <c r="M14" s="35"/>
    </row>
    <row r="15" spans="1:13" ht="15" customHeight="1">
      <c r="A15" s="73" t="s">
        <v>3252</v>
      </c>
      <c r="B15" s="311">
        <v>235</v>
      </c>
      <c r="C15" s="311">
        <v>2</v>
      </c>
      <c r="D15" s="311">
        <v>0</v>
      </c>
      <c r="E15" s="114">
        <f t="shared" si="0"/>
        <v>237</v>
      </c>
      <c r="F15" s="311"/>
      <c r="G15" s="233"/>
      <c r="H15" s="233"/>
      <c r="I15" s="233"/>
      <c r="J15" s="35"/>
      <c r="K15" s="35"/>
      <c r="L15" s="35"/>
      <c r="M15" s="35"/>
    </row>
    <row r="16" spans="1:13" ht="15" customHeight="1">
      <c r="A16" s="73" t="s">
        <v>3253</v>
      </c>
      <c r="B16" s="311">
        <v>213</v>
      </c>
      <c r="C16" s="311">
        <v>1</v>
      </c>
      <c r="D16" s="311">
        <v>0</v>
      </c>
      <c r="E16" s="114">
        <f t="shared" si="0"/>
        <v>214</v>
      </c>
      <c r="F16" s="311"/>
      <c r="G16" s="233"/>
      <c r="H16" s="233"/>
      <c r="I16" s="233"/>
      <c r="J16" s="35"/>
      <c r="K16" s="35"/>
      <c r="L16" s="35"/>
      <c r="M16" s="35"/>
    </row>
    <row r="17" spans="1:13" ht="15" customHeight="1">
      <c r="A17" s="73" t="s">
        <v>3254</v>
      </c>
      <c r="B17" s="311">
        <v>183</v>
      </c>
      <c r="C17" s="311">
        <v>1</v>
      </c>
      <c r="D17" s="311">
        <v>1</v>
      </c>
      <c r="E17" s="114">
        <f t="shared" si="0"/>
        <v>185</v>
      </c>
      <c r="F17" s="311"/>
      <c r="G17" s="233"/>
      <c r="H17" s="233"/>
      <c r="I17" s="233"/>
      <c r="J17" s="35"/>
      <c r="K17" s="35"/>
      <c r="L17" s="35"/>
      <c r="M17" s="35"/>
    </row>
    <row r="18" spans="1:13" ht="15" customHeight="1">
      <c r="A18" s="73" t="s">
        <v>3255</v>
      </c>
      <c r="B18" s="311">
        <v>157</v>
      </c>
      <c r="C18" s="311">
        <v>0</v>
      </c>
      <c r="D18" s="311">
        <v>0</v>
      </c>
      <c r="E18" s="114">
        <f t="shared" si="0"/>
        <v>157</v>
      </c>
      <c r="F18" s="311"/>
      <c r="G18" s="233"/>
      <c r="H18" s="233"/>
      <c r="I18" s="233"/>
      <c r="J18" s="35"/>
      <c r="K18" s="35"/>
      <c r="L18" s="35"/>
      <c r="M18" s="35"/>
    </row>
    <row r="19" spans="1:13" ht="15" customHeight="1">
      <c r="A19" s="73" t="s">
        <v>3256</v>
      </c>
      <c r="B19" s="311">
        <v>88</v>
      </c>
      <c r="C19" s="311">
        <v>0</v>
      </c>
      <c r="D19" s="311">
        <v>0</v>
      </c>
      <c r="E19" s="114">
        <f t="shared" si="0"/>
        <v>88</v>
      </c>
      <c r="F19" s="311"/>
      <c r="G19" s="233"/>
      <c r="H19" s="233"/>
      <c r="I19" s="233"/>
      <c r="J19" s="35"/>
      <c r="K19" s="35"/>
      <c r="L19" s="35"/>
      <c r="M19" s="35"/>
    </row>
    <row r="20" spans="1:13" ht="15" customHeight="1">
      <c r="A20" s="73" t="s">
        <v>3427</v>
      </c>
      <c r="B20" s="311">
        <v>9</v>
      </c>
      <c r="C20" s="311">
        <v>0</v>
      </c>
      <c r="D20" s="311">
        <v>0</v>
      </c>
      <c r="E20" s="114">
        <f t="shared" si="0"/>
        <v>9</v>
      </c>
      <c r="F20" s="311"/>
      <c r="G20" s="233"/>
      <c r="H20" s="233"/>
      <c r="I20" s="233"/>
      <c r="J20" s="35"/>
      <c r="K20" s="35"/>
      <c r="L20" s="35"/>
      <c r="M20" s="35"/>
    </row>
    <row r="21" spans="1:13" ht="15" customHeight="1">
      <c r="A21" s="73" t="s">
        <v>3624</v>
      </c>
      <c r="B21" s="133">
        <v>8</v>
      </c>
      <c r="C21" s="133">
        <v>0</v>
      </c>
      <c r="D21" s="133">
        <v>0</v>
      </c>
      <c r="E21" s="114">
        <f t="shared" si="0"/>
        <v>8</v>
      </c>
      <c r="F21" s="133"/>
      <c r="G21" s="307"/>
      <c r="H21" s="308"/>
      <c r="I21" s="308"/>
      <c r="J21" s="35"/>
      <c r="K21" s="35"/>
      <c r="L21" s="35"/>
      <c r="M21" s="35"/>
    </row>
    <row r="22" spans="1:13" s="34" customFormat="1" ht="12" customHeight="1">
      <c r="A22" s="74"/>
      <c r="B22" s="134"/>
      <c r="C22" s="134"/>
      <c r="D22" s="134"/>
      <c r="E22" s="114"/>
      <c r="G22" s="309"/>
      <c r="H22" s="308"/>
      <c r="I22" s="308"/>
      <c r="J22" s="35"/>
      <c r="K22" s="35"/>
      <c r="L22" s="35"/>
      <c r="M22" s="35"/>
    </row>
    <row r="23" spans="1:13" ht="15" customHeight="1">
      <c r="A23" s="75" t="s">
        <v>51</v>
      </c>
      <c r="B23" s="132">
        <f>SUM(B24:B34)</f>
        <v>823</v>
      </c>
      <c r="C23" s="132">
        <f>SUM(C24:C34)</f>
        <v>5</v>
      </c>
      <c r="D23" s="132">
        <f>SUM(D24:D34)</f>
        <v>1</v>
      </c>
      <c r="E23" s="132">
        <f>SUM(E24:E35)</f>
        <v>833</v>
      </c>
      <c r="G23" s="308"/>
      <c r="H23" s="308"/>
      <c r="I23" s="308"/>
      <c r="J23" s="35"/>
      <c r="K23" s="35"/>
      <c r="L23" s="35"/>
      <c r="M23" s="35"/>
    </row>
    <row r="24" spans="1:13" ht="15" customHeight="1">
      <c r="A24" s="73" t="s">
        <v>3247</v>
      </c>
      <c r="B24" s="311">
        <v>11</v>
      </c>
      <c r="C24" s="311">
        <v>0</v>
      </c>
      <c r="D24" s="311">
        <v>0</v>
      </c>
      <c r="E24" s="114">
        <f t="shared" ref="E24:E34" si="1">SUM(B24:D24)</f>
        <v>11</v>
      </c>
      <c r="G24" s="310"/>
      <c r="H24" s="308"/>
      <c r="I24" s="308"/>
      <c r="J24" s="35"/>
      <c r="K24" s="35"/>
      <c r="L24" s="35"/>
      <c r="M24" s="35"/>
    </row>
    <row r="25" spans="1:13" ht="15" customHeight="1">
      <c r="A25" s="73" t="s">
        <v>3248</v>
      </c>
      <c r="B25" s="311">
        <v>63</v>
      </c>
      <c r="C25" s="311">
        <v>0</v>
      </c>
      <c r="D25" s="311">
        <v>0</v>
      </c>
      <c r="E25" s="114">
        <f t="shared" si="1"/>
        <v>63</v>
      </c>
      <c r="G25" s="310"/>
      <c r="H25" s="308"/>
      <c r="I25" s="308"/>
      <c r="J25" s="35"/>
      <c r="K25" s="35"/>
      <c r="L25" s="35"/>
      <c r="M25" s="35"/>
    </row>
    <row r="26" spans="1:13" ht="15" customHeight="1">
      <c r="A26" s="73" t="s">
        <v>3249</v>
      </c>
      <c r="B26" s="311">
        <v>61</v>
      </c>
      <c r="C26" s="311">
        <v>0</v>
      </c>
      <c r="D26" s="311">
        <v>0</v>
      </c>
      <c r="E26" s="114">
        <f t="shared" si="1"/>
        <v>61</v>
      </c>
      <c r="G26" s="310"/>
      <c r="H26" s="308"/>
      <c r="I26" s="308"/>
      <c r="J26" s="35"/>
      <c r="K26" s="35"/>
      <c r="L26" s="35"/>
      <c r="M26" s="35"/>
    </row>
    <row r="27" spans="1:13" ht="15" customHeight="1">
      <c r="A27" s="73" t="s">
        <v>3250</v>
      </c>
      <c r="B27" s="311">
        <v>96</v>
      </c>
      <c r="C27" s="311">
        <v>1</v>
      </c>
      <c r="D27" s="311">
        <v>0</v>
      </c>
      <c r="E27" s="114">
        <f t="shared" si="1"/>
        <v>97</v>
      </c>
      <c r="G27" s="310"/>
      <c r="H27" s="308"/>
      <c r="I27" s="308"/>
      <c r="J27" s="35"/>
      <c r="K27" s="35"/>
      <c r="L27" s="35"/>
      <c r="M27" s="35"/>
    </row>
    <row r="28" spans="1:13" ht="15" customHeight="1">
      <c r="A28" s="73" t="s">
        <v>3251</v>
      </c>
      <c r="B28" s="311">
        <v>94</v>
      </c>
      <c r="C28" s="311">
        <v>0</v>
      </c>
      <c r="D28" s="311">
        <v>0</v>
      </c>
      <c r="E28" s="114">
        <f t="shared" si="1"/>
        <v>94</v>
      </c>
      <c r="G28" s="310"/>
      <c r="H28" s="308"/>
      <c r="I28" s="308"/>
      <c r="J28" s="35"/>
      <c r="K28" s="35"/>
      <c r="L28" s="35"/>
      <c r="M28" s="35"/>
    </row>
    <row r="29" spans="1:13" ht="15" customHeight="1">
      <c r="A29" s="73" t="s">
        <v>3252</v>
      </c>
      <c r="B29" s="311">
        <v>139</v>
      </c>
      <c r="C29" s="311">
        <v>2</v>
      </c>
      <c r="D29" s="311">
        <v>0</v>
      </c>
      <c r="E29" s="114">
        <f t="shared" si="1"/>
        <v>141</v>
      </c>
      <c r="G29" s="310"/>
      <c r="H29" s="308"/>
      <c r="I29" s="308"/>
      <c r="J29" s="35"/>
      <c r="K29" s="35"/>
      <c r="L29" s="35"/>
      <c r="M29" s="35"/>
    </row>
    <row r="30" spans="1:13" ht="15" customHeight="1">
      <c r="A30" s="73" t="s">
        <v>3253</v>
      </c>
      <c r="B30" s="311">
        <v>132</v>
      </c>
      <c r="C30" s="311">
        <v>1</v>
      </c>
      <c r="D30" s="311">
        <v>0</v>
      </c>
      <c r="E30" s="114">
        <f t="shared" si="1"/>
        <v>133</v>
      </c>
      <c r="G30" s="310"/>
      <c r="H30" s="308"/>
      <c r="I30" s="308"/>
      <c r="J30" s="35"/>
      <c r="K30" s="35"/>
      <c r="L30" s="35"/>
      <c r="M30" s="35"/>
    </row>
    <row r="31" spans="1:13" ht="15" customHeight="1">
      <c r="A31" s="73" t="s">
        <v>3254</v>
      </c>
      <c r="B31" s="311">
        <v>96</v>
      </c>
      <c r="C31" s="311">
        <v>1</v>
      </c>
      <c r="D31" s="311">
        <v>1</v>
      </c>
      <c r="E31" s="114">
        <f t="shared" si="1"/>
        <v>98</v>
      </c>
      <c r="G31" s="310"/>
      <c r="H31" s="308"/>
      <c r="I31" s="308"/>
      <c r="J31" s="35"/>
      <c r="K31" s="35"/>
      <c r="L31" s="35"/>
      <c r="M31" s="35"/>
    </row>
    <row r="32" spans="1:13" ht="15" customHeight="1">
      <c r="A32" s="73" t="s">
        <v>3255</v>
      </c>
      <c r="B32" s="311">
        <v>80</v>
      </c>
      <c r="C32" s="311">
        <v>0</v>
      </c>
      <c r="D32" s="311">
        <v>0</v>
      </c>
      <c r="E32" s="114">
        <f t="shared" si="1"/>
        <v>80</v>
      </c>
      <c r="G32" s="310"/>
      <c r="H32" s="308"/>
      <c r="I32" s="308"/>
      <c r="J32" s="35"/>
      <c r="K32" s="35"/>
      <c r="L32" s="35"/>
      <c r="M32" s="35"/>
    </row>
    <row r="33" spans="1:13" ht="15" customHeight="1">
      <c r="A33" s="73" t="s">
        <v>3256</v>
      </c>
      <c r="B33" s="311">
        <v>46</v>
      </c>
      <c r="C33" s="311">
        <v>0</v>
      </c>
      <c r="D33" s="311">
        <v>0</v>
      </c>
      <c r="E33" s="114">
        <f t="shared" si="1"/>
        <v>46</v>
      </c>
      <c r="G33" s="310"/>
      <c r="H33" s="308"/>
      <c r="I33" s="308"/>
      <c r="J33" s="35"/>
      <c r="K33" s="35"/>
      <c r="L33" s="35"/>
      <c r="M33" s="35"/>
    </row>
    <row r="34" spans="1:13" ht="15" customHeight="1">
      <c r="A34" s="73" t="s">
        <v>3427</v>
      </c>
      <c r="B34" s="311">
        <v>5</v>
      </c>
      <c r="C34" s="311">
        <v>0</v>
      </c>
      <c r="D34" s="311">
        <v>0</v>
      </c>
      <c r="E34" s="114">
        <f t="shared" si="1"/>
        <v>5</v>
      </c>
      <c r="G34" s="310"/>
      <c r="H34" s="308"/>
      <c r="I34" s="308"/>
      <c r="J34" s="35"/>
      <c r="K34" s="35"/>
      <c r="L34" s="35"/>
      <c r="M34" s="35"/>
    </row>
    <row r="35" spans="1:13" ht="15" customHeight="1">
      <c r="A35" s="73" t="s">
        <v>3624</v>
      </c>
      <c r="B35" s="311">
        <v>4</v>
      </c>
      <c r="C35" s="311"/>
      <c r="D35" s="311"/>
      <c r="E35" s="114">
        <v>4</v>
      </c>
      <c r="F35" s="33"/>
      <c r="G35" s="233"/>
      <c r="H35" s="233"/>
      <c r="I35" s="233"/>
      <c r="J35" s="233"/>
      <c r="K35" s="33"/>
      <c r="L35" s="33"/>
      <c r="M35" s="33"/>
    </row>
    <row r="36" spans="1:13" ht="15" customHeight="1">
      <c r="A36" s="73"/>
      <c r="B36" s="311"/>
      <c r="C36" s="311"/>
      <c r="D36" s="311"/>
      <c r="E36" s="114"/>
      <c r="G36" s="233"/>
      <c r="H36" s="233"/>
      <c r="I36" s="233"/>
      <c r="J36" s="233"/>
      <c r="K36" s="35"/>
      <c r="L36" s="35"/>
      <c r="M36" s="35"/>
    </row>
    <row r="37" spans="1:13" ht="15" customHeight="1">
      <c r="A37" s="75" t="s">
        <v>52</v>
      </c>
      <c r="B37" s="132">
        <f>SUM(B38:B49)</f>
        <v>600</v>
      </c>
      <c r="C37" s="132">
        <f t="shared" ref="C37:D37" si="2">SUM(C38:C49)</f>
        <v>0</v>
      </c>
      <c r="D37" s="132">
        <f t="shared" si="2"/>
        <v>0</v>
      </c>
      <c r="E37" s="132">
        <f>SUM(E38:E49)</f>
        <v>600</v>
      </c>
      <c r="G37" s="35"/>
      <c r="H37" s="35"/>
      <c r="I37" s="35"/>
      <c r="J37" s="35"/>
      <c r="K37" s="35"/>
      <c r="L37" s="35"/>
      <c r="M37" s="35"/>
    </row>
    <row r="38" spans="1:13" ht="15" customHeight="1">
      <c r="A38" s="73" t="s">
        <v>3247</v>
      </c>
      <c r="B38" s="311">
        <f>B10-B24</f>
        <v>1</v>
      </c>
      <c r="C38" s="311">
        <f t="shared" ref="C38:E38" si="3">C10-C24</f>
        <v>0</v>
      </c>
      <c r="D38" s="311">
        <f t="shared" si="3"/>
        <v>0</v>
      </c>
      <c r="E38" s="132">
        <f t="shared" si="3"/>
        <v>1</v>
      </c>
      <c r="G38" s="35"/>
      <c r="H38" s="35"/>
      <c r="I38" s="35"/>
      <c r="J38" s="35"/>
      <c r="K38" s="35"/>
      <c r="L38" s="35"/>
      <c r="M38" s="35"/>
    </row>
    <row r="39" spans="1:13" ht="15" customHeight="1">
      <c r="A39" s="73" t="s">
        <v>3248</v>
      </c>
      <c r="B39" s="311">
        <f t="shared" ref="B39:E49" si="4">B11-B25</f>
        <v>17</v>
      </c>
      <c r="C39" s="311">
        <f t="shared" si="4"/>
        <v>0</v>
      </c>
      <c r="D39" s="311">
        <f t="shared" si="4"/>
        <v>0</v>
      </c>
      <c r="E39" s="132">
        <f t="shared" si="4"/>
        <v>17</v>
      </c>
      <c r="G39" s="35"/>
      <c r="H39" s="35"/>
      <c r="I39" s="35"/>
      <c r="J39" s="35"/>
      <c r="K39" s="35"/>
      <c r="L39" s="35"/>
      <c r="M39" s="35"/>
    </row>
    <row r="40" spans="1:13" ht="15" customHeight="1">
      <c r="A40" s="73" t="s">
        <v>3249</v>
      </c>
      <c r="B40" s="311">
        <f t="shared" si="4"/>
        <v>66</v>
      </c>
      <c r="C40" s="311">
        <f t="shared" si="4"/>
        <v>0</v>
      </c>
      <c r="D40" s="311">
        <f t="shared" si="4"/>
        <v>0</v>
      </c>
      <c r="E40" s="132">
        <f t="shared" si="4"/>
        <v>66</v>
      </c>
      <c r="G40" s="35"/>
      <c r="H40" s="35"/>
      <c r="I40" s="35"/>
      <c r="J40" s="35"/>
      <c r="K40" s="35"/>
      <c r="L40" s="35"/>
      <c r="M40" s="35"/>
    </row>
    <row r="41" spans="1:13" ht="15" customHeight="1">
      <c r="A41" s="73" t="s">
        <v>3250</v>
      </c>
      <c r="B41" s="311">
        <f t="shared" si="4"/>
        <v>58</v>
      </c>
      <c r="C41" s="311">
        <f t="shared" si="4"/>
        <v>0</v>
      </c>
      <c r="D41" s="311">
        <f t="shared" si="4"/>
        <v>0</v>
      </c>
      <c r="E41" s="132">
        <f t="shared" si="4"/>
        <v>58</v>
      </c>
      <c r="G41" s="35"/>
      <c r="H41" s="35"/>
      <c r="I41" s="35"/>
      <c r="J41" s="35"/>
      <c r="K41" s="35"/>
      <c r="L41" s="35"/>
      <c r="M41" s="35"/>
    </row>
    <row r="42" spans="1:13" s="34" customFormat="1" ht="15" customHeight="1">
      <c r="A42" s="73" t="s">
        <v>3251</v>
      </c>
      <c r="B42" s="311">
        <f t="shared" si="4"/>
        <v>67</v>
      </c>
      <c r="C42" s="311">
        <f t="shared" si="4"/>
        <v>0</v>
      </c>
      <c r="D42" s="311">
        <f t="shared" si="4"/>
        <v>0</v>
      </c>
      <c r="E42" s="132">
        <f t="shared" si="4"/>
        <v>67</v>
      </c>
      <c r="F42" s="2"/>
      <c r="G42" s="35"/>
      <c r="H42" s="35"/>
      <c r="I42" s="35"/>
      <c r="J42" s="35"/>
      <c r="K42" s="35"/>
      <c r="L42" s="35"/>
      <c r="M42" s="35"/>
    </row>
    <row r="43" spans="1:13" ht="15" customHeight="1">
      <c r="A43" s="73" t="s">
        <v>3252</v>
      </c>
      <c r="B43" s="311">
        <f t="shared" si="4"/>
        <v>96</v>
      </c>
      <c r="C43" s="311">
        <f t="shared" si="4"/>
        <v>0</v>
      </c>
      <c r="D43" s="311">
        <f t="shared" si="4"/>
        <v>0</v>
      </c>
      <c r="E43" s="132">
        <f t="shared" si="4"/>
        <v>96</v>
      </c>
      <c r="G43" s="35"/>
      <c r="H43" s="35"/>
      <c r="I43" s="35"/>
      <c r="J43" s="35"/>
      <c r="K43" s="35"/>
      <c r="L43" s="35"/>
      <c r="M43" s="35"/>
    </row>
    <row r="44" spans="1:13" s="34" customFormat="1" ht="15" customHeight="1">
      <c r="A44" s="73" t="s">
        <v>3253</v>
      </c>
      <c r="B44" s="311">
        <f t="shared" si="4"/>
        <v>81</v>
      </c>
      <c r="C44" s="311">
        <f t="shared" si="4"/>
        <v>0</v>
      </c>
      <c r="D44" s="311">
        <f t="shared" si="4"/>
        <v>0</v>
      </c>
      <c r="E44" s="132">
        <f t="shared" si="4"/>
        <v>81</v>
      </c>
      <c r="G44" s="35"/>
      <c r="H44" s="35"/>
      <c r="I44" s="35"/>
      <c r="J44" s="35"/>
      <c r="K44" s="35"/>
      <c r="L44" s="35"/>
      <c r="M44" s="35"/>
    </row>
    <row r="45" spans="1:13" ht="15" customHeight="1">
      <c r="A45" s="73" t="s">
        <v>3254</v>
      </c>
      <c r="B45" s="311">
        <f t="shared" si="4"/>
        <v>87</v>
      </c>
      <c r="C45" s="311">
        <f t="shared" si="4"/>
        <v>0</v>
      </c>
      <c r="D45" s="311">
        <f t="shared" si="4"/>
        <v>0</v>
      </c>
      <c r="E45" s="132">
        <f t="shared" si="4"/>
        <v>87</v>
      </c>
      <c r="G45" s="35"/>
      <c r="H45" s="35"/>
      <c r="I45" s="35"/>
      <c r="J45" s="35"/>
      <c r="K45" s="35"/>
      <c r="L45" s="35"/>
      <c r="M45" s="35"/>
    </row>
    <row r="46" spans="1:13" s="34" customFormat="1" ht="15" customHeight="1">
      <c r="A46" s="73" t="s">
        <v>3255</v>
      </c>
      <c r="B46" s="311">
        <f t="shared" si="4"/>
        <v>77</v>
      </c>
      <c r="C46" s="311">
        <f t="shared" si="4"/>
        <v>0</v>
      </c>
      <c r="D46" s="311">
        <f t="shared" si="4"/>
        <v>0</v>
      </c>
      <c r="E46" s="132">
        <f t="shared" si="4"/>
        <v>77</v>
      </c>
      <c r="G46" s="35"/>
      <c r="H46" s="35"/>
      <c r="I46" s="35"/>
      <c r="J46" s="35"/>
      <c r="K46" s="35"/>
      <c r="L46" s="35"/>
      <c r="M46" s="35"/>
    </row>
    <row r="47" spans="1:13" ht="15" customHeight="1">
      <c r="A47" s="73" t="s">
        <v>3256</v>
      </c>
      <c r="B47" s="311">
        <f t="shared" si="4"/>
        <v>42</v>
      </c>
      <c r="C47" s="311">
        <f t="shared" si="4"/>
        <v>0</v>
      </c>
      <c r="D47" s="311">
        <f t="shared" si="4"/>
        <v>0</v>
      </c>
      <c r="E47" s="132">
        <f t="shared" si="4"/>
        <v>42</v>
      </c>
      <c r="G47" s="35"/>
      <c r="H47" s="35"/>
      <c r="I47" s="35"/>
      <c r="J47" s="35"/>
      <c r="K47" s="35"/>
      <c r="L47" s="35"/>
      <c r="M47" s="35"/>
    </row>
    <row r="48" spans="1:13" ht="15" customHeight="1">
      <c r="A48" s="73" t="s">
        <v>3427</v>
      </c>
      <c r="B48" s="311">
        <f t="shared" si="4"/>
        <v>4</v>
      </c>
      <c r="C48" s="311">
        <f t="shared" si="4"/>
        <v>0</v>
      </c>
      <c r="D48" s="311">
        <f t="shared" si="4"/>
        <v>0</v>
      </c>
      <c r="E48" s="132">
        <f t="shared" si="4"/>
        <v>4</v>
      </c>
      <c r="F48" s="34"/>
      <c r="G48" s="35"/>
      <c r="H48" s="35"/>
      <c r="I48" s="35"/>
      <c r="J48" s="35"/>
      <c r="K48" s="35"/>
      <c r="L48" s="35"/>
      <c r="M48" s="35"/>
    </row>
    <row r="49" spans="1:13" s="34" customFormat="1" ht="15" customHeight="1">
      <c r="A49" s="73" t="s">
        <v>3624</v>
      </c>
      <c r="B49" s="311">
        <f t="shared" si="4"/>
        <v>4</v>
      </c>
      <c r="C49" s="311">
        <f t="shared" si="4"/>
        <v>0</v>
      </c>
      <c r="D49" s="311">
        <f t="shared" si="4"/>
        <v>0</v>
      </c>
      <c r="E49" s="132">
        <f t="shared" si="4"/>
        <v>4</v>
      </c>
      <c r="G49" s="35"/>
      <c r="H49" s="35"/>
      <c r="I49" s="35"/>
      <c r="J49" s="35"/>
      <c r="K49" s="35"/>
      <c r="L49" s="35"/>
      <c r="M49" s="35"/>
    </row>
    <row r="50" spans="1:13" ht="15" customHeight="1">
      <c r="A50" s="73"/>
      <c r="B50" s="133"/>
      <c r="C50" s="133"/>
      <c r="D50" s="133"/>
      <c r="E50" s="114"/>
      <c r="G50" s="35"/>
      <c r="H50" s="35"/>
      <c r="I50" s="35"/>
      <c r="J50" s="35"/>
      <c r="K50" s="35"/>
      <c r="L50" s="35"/>
      <c r="M50" s="35"/>
    </row>
    <row r="51" spans="1:13" ht="11.25" customHeight="1">
      <c r="A51" s="76"/>
      <c r="B51" s="216"/>
      <c r="C51" s="216"/>
      <c r="D51" s="216"/>
      <c r="E51" s="76"/>
    </row>
    <row r="52" spans="1:13" ht="4.5" customHeight="1">
      <c r="E52" s="67"/>
      <c r="F52" s="11"/>
    </row>
    <row r="53" spans="1:13" ht="21" customHeight="1">
      <c r="A53" s="339"/>
      <c r="B53" s="339"/>
      <c r="C53" s="339"/>
      <c r="D53" s="339"/>
      <c r="E53" s="339"/>
      <c r="F53" s="36"/>
    </row>
    <row r="54" spans="1:13">
      <c r="E54" s="114"/>
    </row>
    <row r="55" spans="1:13">
      <c r="E55" s="114"/>
    </row>
    <row r="56" spans="1:13">
      <c r="E56" s="114"/>
    </row>
    <row r="57" spans="1:13">
      <c r="E57" s="114"/>
    </row>
    <row r="58" spans="1:13">
      <c r="E58" s="114"/>
    </row>
    <row r="59" spans="1:13">
      <c r="E59" s="128"/>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317"/>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A6" sqref="A6:XFD6"/>
    </sheetView>
  </sheetViews>
  <sheetFormatPr baseColWidth="10" defaultColWidth="8.44140625" defaultRowHeight="13.2"/>
  <cols>
    <col min="1" max="1" width="20.5546875" style="273" customWidth="1"/>
    <col min="2" max="4" width="11.88671875" style="253" customWidth="1"/>
    <col min="5" max="5" width="9.5546875" style="235" customWidth="1"/>
    <col min="6" max="16384" width="8.44140625" style="249"/>
  </cols>
  <sheetData>
    <row r="1" spans="1:10" s="2" customFormat="1" ht="15.75" customHeight="1">
      <c r="A1" s="325" t="s">
        <v>33</v>
      </c>
      <c r="B1" s="338"/>
      <c r="C1" s="338"/>
      <c r="D1" s="37"/>
      <c r="E1" s="337" t="s">
        <v>102</v>
      </c>
      <c r="F1" s="337"/>
      <c r="G1" s="337"/>
    </row>
    <row r="2" spans="1:10" ht="5.25" customHeight="1">
      <c r="A2" s="250"/>
      <c r="B2" s="248"/>
      <c r="C2" s="248"/>
      <c r="D2" s="248"/>
      <c r="E2" s="248"/>
    </row>
    <row r="3" spans="1:10" s="253" customFormat="1" ht="15" customHeight="1">
      <c r="A3" s="251" t="s">
        <v>94</v>
      </c>
      <c r="B3" s="251"/>
      <c r="C3" s="251"/>
      <c r="D3" s="251"/>
      <c r="E3" s="252"/>
    </row>
    <row r="4" spans="1:10" s="253" customFormat="1" ht="15" customHeight="1">
      <c r="A4" s="254" t="s">
        <v>12</v>
      </c>
      <c r="B4" s="255"/>
      <c r="C4" s="255"/>
      <c r="D4" s="255"/>
      <c r="E4" s="256"/>
      <c r="F4" s="257"/>
    </row>
    <row r="5" spans="1:10" s="261" customFormat="1" ht="6" customHeight="1">
      <c r="A5" s="258"/>
      <c r="B5" s="259"/>
      <c r="C5" s="259"/>
      <c r="D5" s="259"/>
      <c r="E5" s="260"/>
    </row>
    <row r="6" spans="1:10" s="263" customFormat="1" ht="15" customHeight="1" thickBot="1">
      <c r="A6" s="344" t="s">
        <v>3649</v>
      </c>
      <c r="B6" s="345"/>
      <c r="C6" s="262"/>
      <c r="D6" s="262"/>
    </row>
    <row r="7" spans="1:10" s="253" customFormat="1" ht="21.9" customHeight="1">
      <c r="A7" s="341"/>
      <c r="B7" s="343"/>
      <c r="C7" s="343"/>
      <c r="D7" s="343"/>
      <c r="E7" s="264"/>
    </row>
    <row r="8" spans="1:10" s="253" customFormat="1" ht="21.9" customHeight="1">
      <c r="A8" s="342"/>
      <c r="B8" s="265" t="s">
        <v>35</v>
      </c>
      <c r="C8" s="265" t="s">
        <v>36</v>
      </c>
      <c r="D8" s="265" t="s">
        <v>37</v>
      </c>
      <c r="E8" s="265" t="s">
        <v>38</v>
      </c>
    </row>
    <row r="9" spans="1:10" s="269" customFormat="1" ht="27" customHeight="1">
      <c r="A9" s="266" t="s">
        <v>38</v>
      </c>
      <c r="B9" s="267">
        <f>SUM(B10:B21)</f>
        <v>96</v>
      </c>
      <c r="C9" s="267">
        <f t="shared" ref="C9:E9" si="0">SUM(C10:C21)</f>
        <v>2</v>
      </c>
      <c r="D9" s="267">
        <f t="shared" si="0"/>
        <v>0</v>
      </c>
      <c r="E9" s="267">
        <f t="shared" si="0"/>
        <v>98</v>
      </c>
      <c r="F9" s="268"/>
      <c r="G9" s="268"/>
      <c r="H9" s="268"/>
      <c r="I9" s="268"/>
      <c r="J9" s="268"/>
    </row>
    <row r="10" spans="1:10" ht="15" customHeight="1">
      <c r="A10" s="270" t="s">
        <v>3247</v>
      </c>
      <c r="B10" s="271">
        <v>1</v>
      </c>
      <c r="C10" s="271">
        <v>1</v>
      </c>
      <c r="D10" s="271">
        <v>0</v>
      </c>
      <c r="E10" s="267">
        <f t="shared" ref="E10" si="1">SUM(B10:D10)</f>
        <v>2</v>
      </c>
      <c r="F10" s="268"/>
      <c r="G10" s="233"/>
      <c r="H10" s="268"/>
      <c r="I10" s="268"/>
      <c r="J10" s="268"/>
    </row>
    <row r="11" spans="1:10" ht="15" customHeight="1">
      <c r="A11" s="270" t="s">
        <v>3248</v>
      </c>
      <c r="B11" s="271">
        <v>5</v>
      </c>
      <c r="C11" s="271">
        <v>1</v>
      </c>
      <c r="D11" s="271">
        <v>0</v>
      </c>
      <c r="E11" s="267">
        <f t="shared" ref="E11:E20" si="2">SUM(B11:D11)</f>
        <v>6</v>
      </c>
      <c r="F11" s="268"/>
      <c r="G11" s="233"/>
      <c r="H11" s="268"/>
      <c r="I11" s="268"/>
      <c r="J11" s="268"/>
    </row>
    <row r="12" spans="1:10" ht="15" customHeight="1">
      <c r="A12" s="270" t="s">
        <v>3249</v>
      </c>
      <c r="B12" s="271">
        <v>8</v>
      </c>
      <c r="C12" s="271">
        <v>0</v>
      </c>
      <c r="D12" s="271">
        <v>0</v>
      </c>
      <c r="E12" s="267">
        <f t="shared" si="2"/>
        <v>8</v>
      </c>
      <c r="F12" s="268"/>
      <c r="G12" s="233"/>
      <c r="H12" s="268"/>
      <c r="I12" s="268"/>
      <c r="J12" s="268"/>
    </row>
    <row r="13" spans="1:10" ht="15" customHeight="1">
      <c r="A13" s="270" t="s">
        <v>3250</v>
      </c>
      <c r="B13" s="271">
        <v>7</v>
      </c>
      <c r="C13" s="271">
        <v>0</v>
      </c>
      <c r="D13" s="271">
        <v>0</v>
      </c>
      <c r="E13" s="267">
        <f t="shared" si="2"/>
        <v>7</v>
      </c>
      <c r="F13" s="268"/>
      <c r="G13" s="233"/>
      <c r="H13" s="268"/>
      <c r="I13" s="268"/>
      <c r="J13" s="268"/>
    </row>
    <row r="14" spans="1:10" s="269" customFormat="1" ht="15" customHeight="1">
      <c r="A14" s="270" t="s">
        <v>3251</v>
      </c>
      <c r="B14" s="271">
        <v>7</v>
      </c>
      <c r="C14" s="271">
        <v>0</v>
      </c>
      <c r="D14" s="271">
        <v>0</v>
      </c>
      <c r="E14" s="267">
        <f t="shared" si="2"/>
        <v>7</v>
      </c>
      <c r="F14" s="268"/>
      <c r="G14" s="233"/>
      <c r="H14" s="268"/>
      <c r="I14" s="268"/>
      <c r="J14" s="268"/>
    </row>
    <row r="15" spans="1:10" ht="15" customHeight="1">
      <c r="A15" s="270" t="s">
        <v>3252</v>
      </c>
      <c r="B15" s="271">
        <v>16</v>
      </c>
      <c r="C15" s="271">
        <v>0</v>
      </c>
      <c r="D15" s="271">
        <v>0</v>
      </c>
      <c r="E15" s="267">
        <f t="shared" si="2"/>
        <v>16</v>
      </c>
      <c r="F15" s="268"/>
      <c r="G15" s="233"/>
      <c r="H15" s="268"/>
      <c r="I15" s="268"/>
      <c r="J15" s="268"/>
    </row>
    <row r="16" spans="1:10" s="269" customFormat="1" ht="15" customHeight="1">
      <c r="A16" s="270" t="s">
        <v>3253</v>
      </c>
      <c r="B16" s="271">
        <v>22</v>
      </c>
      <c r="C16" s="271">
        <v>0</v>
      </c>
      <c r="D16" s="271">
        <v>0</v>
      </c>
      <c r="E16" s="267">
        <f t="shared" si="2"/>
        <v>22</v>
      </c>
      <c r="F16" s="268"/>
      <c r="G16" s="233"/>
      <c r="H16" s="268"/>
      <c r="I16" s="268"/>
      <c r="J16" s="268"/>
    </row>
    <row r="17" spans="1:10" ht="15" customHeight="1">
      <c r="A17" s="270" t="s">
        <v>3254</v>
      </c>
      <c r="B17" s="271">
        <v>14</v>
      </c>
      <c r="C17" s="271">
        <v>0</v>
      </c>
      <c r="D17" s="271">
        <v>0</v>
      </c>
      <c r="E17" s="267">
        <f t="shared" si="2"/>
        <v>14</v>
      </c>
      <c r="F17" s="268"/>
      <c r="G17" s="233"/>
      <c r="H17" s="268"/>
      <c r="I17" s="268"/>
      <c r="J17" s="268"/>
    </row>
    <row r="18" spans="1:10" ht="15" customHeight="1">
      <c r="A18" s="270" t="s">
        <v>3255</v>
      </c>
      <c r="B18" s="271">
        <v>9</v>
      </c>
      <c r="C18" s="271">
        <v>0</v>
      </c>
      <c r="D18" s="271">
        <v>0</v>
      </c>
      <c r="E18" s="267">
        <f t="shared" si="2"/>
        <v>9</v>
      </c>
      <c r="F18" s="268"/>
      <c r="G18" s="233"/>
      <c r="H18" s="268"/>
      <c r="I18" s="268"/>
      <c r="J18" s="268"/>
    </row>
    <row r="19" spans="1:10" ht="15" customHeight="1">
      <c r="A19" s="270" t="s">
        <v>3256</v>
      </c>
      <c r="B19" s="271">
        <v>6</v>
      </c>
      <c r="C19" s="271">
        <v>0</v>
      </c>
      <c r="D19" s="271">
        <v>0</v>
      </c>
      <c r="E19" s="267">
        <f t="shared" si="2"/>
        <v>6</v>
      </c>
      <c r="F19" s="268"/>
      <c r="G19" s="233"/>
      <c r="H19" s="268"/>
      <c r="I19" s="268"/>
      <c r="J19" s="268"/>
    </row>
    <row r="20" spans="1:10" ht="15" customHeight="1">
      <c r="A20" s="270" t="s">
        <v>3427</v>
      </c>
      <c r="B20" s="271">
        <v>1</v>
      </c>
      <c r="C20" s="271">
        <v>0</v>
      </c>
      <c r="D20" s="271">
        <v>0</v>
      </c>
      <c r="E20" s="267">
        <f t="shared" si="2"/>
        <v>1</v>
      </c>
      <c r="F20" s="268"/>
      <c r="G20" s="233"/>
      <c r="H20" s="268"/>
      <c r="I20" s="268"/>
      <c r="J20" s="268"/>
    </row>
    <row r="21" spans="1:10" ht="15" customHeight="1">
      <c r="A21" s="270" t="s">
        <v>3624</v>
      </c>
      <c r="B21" s="271"/>
      <c r="C21" s="271"/>
      <c r="D21" s="271"/>
      <c r="E21" s="244"/>
      <c r="F21" s="268"/>
      <c r="G21" s="233"/>
      <c r="H21" s="268"/>
      <c r="I21" s="268"/>
      <c r="J21" s="268"/>
    </row>
    <row r="22" spans="1:10" s="269" customFormat="1" ht="27" customHeight="1">
      <c r="A22" s="266" t="s">
        <v>3494</v>
      </c>
      <c r="B22" s="267">
        <f>SUM(B23:B33)</f>
        <v>33</v>
      </c>
      <c r="C22" s="267">
        <f t="shared" ref="C22:D22" si="3">SUM(C23:C33)</f>
        <v>0</v>
      </c>
      <c r="D22" s="267">
        <f t="shared" si="3"/>
        <v>0</v>
      </c>
      <c r="E22" s="267">
        <f>SUM(E23:E34)</f>
        <v>33</v>
      </c>
      <c r="F22" s="268"/>
      <c r="G22" s="233"/>
      <c r="H22" s="268"/>
      <c r="I22" s="268"/>
      <c r="J22" s="268"/>
    </row>
    <row r="23" spans="1:10" ht="15" customHeight="1">
      <c r="A23" s="270" t="s">
        <v>3247</v>
      </c>
      <c r="B23" s="271"/>
      <c r="C23" s="271"/>
      <c r="D23" s="271"/>
      <c r="E23" s="267">
        <f t="shared" ref="E23" si="4">SUM(B23:D23)</f>
        <v>0</v>
      </c>
      <c r="F23" s="268"/>
      <c r="G23" s="233"/>
      <c r="H23" s="268"/>
      <c r="I23" s="268"/>
      <c r="J23" s="268"/>
    </row>
    <row r="24" spans="1:10" ht="15" customHeight="1">
      <c r="A24" s="270" t="s">
        <v>3248</v>
      </c>
      <c r="B24" s="271">
        <v>4</v>
      </c>
      <c r="C24" s="271">
        <v>0</v>
      </c>
      <c r="D24" s="271">
        <v>0</v>
      </c>
      <c r="E24" s="267">
        <f t="shared" ref="E24:E34" si="5">SUM(B24:D24)</f>
        <v>4</v>
      </c>
      <c r="F24" s="268"/>
      <c r="G24" s="233"/>
      <c r="H24" s="268"/>
      <c r="I24" s="268"/>
      <c r="J24" s="268"/>
    </row>
    <row r="25" spans="1:10" ht="16.5" customHeight="1">
      <c r="A25" s="270" t="s">
        <v>3249</v>
      </c>
      <c r="B25" s="271">
        <v>5</v>
      </c>
      <c r="C25" s="271">
        <v>0</v>
      </c>
      <c r="D25" s="271">
        <v>0</v>
      </c>
      <c r="E25" s="267">
        <f t="shared" si="5"/>
        <v>5</v>
      </c>
      <c r="F25" s="268"/>
      <c r="G25" s="233"/>
      <c r="H25" s="268"/>
      <c r="I25" s="268"/>
      <c r="J25" s="268"/>
    </row>
    <row r="26" spans="1:10" ht="15" customHeight="1">
      <c r="A26" s="270" t="s">
        <v>3250</v>
      </c>
      <c r="B26" s="271">
        <v>4</v>
      </c>
      <c r="C26" s="271">
        <v>0</v>
      </c>
      <c r="D26" s="271">
        <v>0</v>
      </c>
      <c r="E26" s="267">
        <f t="shared" si="5"/>
        <v>4</v>
      </c>
      <c r="F26" s="268"/>
      <c r="G26" s="233"/>
      <c r="H26" s="268"/>
      <c r="I26" s="268"/>
      <c r="J26" s="268"/>
    </row>
    <row r="27" spans="1:10" ht="15" customHeight="1">
      <c r="A27" s="270" t="s">
        <v>3251</v>
      </c>
      <c r="B27" s="271">
        <v>2</v>
      </c>
      <c r="C27" s="271">
        <v>0</v>
      </c>
      <c r="D27" s="271">
        <v>0</v>
      </c>
      <c r="E27" s="267">
        <f t="shared" si="5"/>
        <v>2</v>
      </c>
      <c r="F27" s="268"/>
      <c r="G27" s="233"/>
      <c r="H27" s="268"/>
      <c r="I27" s="268"/>
      <c r="J27" s="268"/>
    </row>
    <row r="28" spans="1:10" ht="15" customHeight="1">
      <c r="A28" s="270" t="s">
        <v>3252</v>
      </c>
      <c r="B28" s="271">
        <v>8</v>
      </c>
      <c r="C28" s="271">
        <v>0</v>
      </c>
      <c r="D28" s="271">
        <v>0</v>
      </c>
      <c r="E28" s="267">
        <f t="shared" si="5"/>
        <v>8</v>
      </c>
      <c r="F28" s="268"/>
      <c r="G28" s="233"/>
      <c r="H28" s="268"/>
      <c r="I28" s="268"/>
      <c r="J28" s="268"/>
    </row>
    <row r="29" spans="1:10" ht="15" customHeight="1">
      <c r="A29" s="270" t="s">
        <v>3253</v>
      </c>
      <c r="B29" s="271">
        <v>4</v>
      </c>
      <c r="C29" s="271">
        <v>0</v>
      </c>
      <c r="D29" s="271">
        <v>0</v>
      </c>
      <c r="E29" s="267">
        <f t="shared" si="5"/>
        <v>4</v>
      </c>
      <c r="F29" s="268"/>
      <c r="G29" s="233"/>
      <c r="H29" s="268"/>
      <c r="I29" s="268"/>
      <c r="J29" s="268"/>
    </row>
    <row r="30" spans="1:10" ht="15" customHeight="1">
      <c r="A30" s="270" t="s">
        <v>3254</v>
      </c>
      <c r="B30" s="271">
        <v>2</v>
      </c>
      <c r="C30" s="271">
        <v>0</v>
      </c>
      <c r="D30" s="271">
        <v>0</v>
      </c>
      <c r="E30" s="267">
        <f t="shared" si="5"/>
        <v>2</v>
      </c>
      <c r="F30" s="268"/>
      <c r="G30" s="233"/>
      <c r="H30" s="268"/>
      <c r="I30" s="268"/>
      <c r="J30" s="268"/>
    </row>
    <row r="31" spans="1:10" ht="15" customHeight="1">
      <c r="A31" s="270" t="s">
        <v>3255</v>
      </c>
      <c r="B31" s="271">
        <v>1</v>
      </c>
      <c r="C31" s="271">
        <v>0</v>
      </c>
      <c r="D31" s="271">
        <v>0</v>
      </c>
      <c r="E31" s="267">
        <f t="shared" si="5"/>
        <v>1</v>
      </c>
      <c r="G31" s="233"/>
    </row>
    <row r="32" spans="1:10" ht="15" customHeight="1">
      <c r="A32" s="270" t="s">
        <v>3256</v>
      </c>
      <c r="B32" s="271">
        <v>3</v>
      </c>
      <c r="C32" s="271">
        <v>0</v>
      </c>
      <c r="D32" s="271">
        <v>0</v>
      </c>
      <c r="E32" s="267">
        <f t="shared" si="5"/>
        <v>3</v>
      </c>
      <c r="G32" s="233"/>
    </row>
    <row r="33" spans="1:10" ht="15" customHeight="1">
      <c r="A33" s="270" t="s">
        <v>3427</v>
      </c>
      <c r="B33" s="271"/>
      <c r="C33" s="271"/>
      <c r="D33" s="271"/>
      <c r="E33" s="267">
        <f t="shared" si="5"/>
        <v>0</v>
      </c>
      <c r="G33" s="233"/>
    </row>
    <row r="34" spans="1:10" ht="15" customHeight="1">
      <c r="A34" s="270" t="s">
        <v>3624</v>
      </c>
      <c r="B34" s="271"/>
      <c r="C34" s="271"/>
      <c r="D34" s="271"/>
      <c r="E34" s="267">
        <f t="shared" si="5"/>
        <v>0</v>
      </c>
      <c r="G34" s="233"/>
    </row>
    <row r="35" spans="1:10" s="269" customFormat="1" ht="27" customHeight="1">
      <c r="A35" s="266" t="s">
        <v>52</v>
      </c>
      <c r="B35" s="267">
        <f>SUM(B36:B47)</f>
        <v>63</v>
      </c>
      <c r="C35" s="267">
        <f>SUM(C36:C47)</f>
        <v>2</v>
      </c>
      <c r="D35" s="267">
        <f>SUM(D37:D47)</f>
        <v>0</v>
      </c>
      <c r="E35" s="267">
        <f>SUM(B35:D35)</f>
        <v>65</v>
      </c>
      <c r="F35" s="268"/>
      <c r="G35" s="233"/>
      <c r="H35" s="268"/>
      <c r="I35" s="268"/>
      <c r="J35" s="268"/>
    </row>
    <row r="36" spans="1:10" ht="15" customHeight="1">
      <c r="A36" s="270" t="s">
        <v>3247</v>
      </c>
      <c r="B36" s="272">
        <f>B10-B23</f>
        <v>1</v>
      </c>
      <c r="C36" s="272">
        <f t="shared" ref="C36:D36" si="6">C10-C23</f>
        <v>1</v>
      </c>
      <c r="D36" s="272">
        <f t="shared" si="6"/>
        <v>0</v>
      </c>
      <c r="E36" s="267">
        <f t="shared" ref="E36" si="7">E10-E23</f>
        <v>2</v>
      </c>
      <c r="F36" s="268"/>
      <c r="G36" s="233"/>
      <c r="H36" s="268"/>
      <c r="I36" s="268"/>
      <c r="J36" s="268"/>
    </row>
    <row r="37" spans="1:10" ht="15" customHeight="1">
      <c r="A37" s="270" t="s">
        <v>3248</v>
      </c>
      <c r="B37" s="272">
        <f t="shared" ref="B37:D47" si="8">B11-B24</f>
        <v>1</v>
      </c>
      <c r="C37" s="272">
        <f t="shared" si="8"/>
        <v>1</v>
      </c>
      <c r="D37" s="272">
        <f t="shared" si="8"/>
        <v>0</v>
      </c>
      <c r="E37" s="267">
        <f t="shared" ref="E37:E47" si="9">E11-E24</f>
        <v>2</v>
      </c>
      <c r="F37" s="268"/>
      <c r="G37" s="233"/>
      <c r="H37" s="268"/>
      <c r="I37" s="268"/>
      <c r="J37" s="268"/>
    </row>
    <row r="38" spans="1:10" ht="15" customHeight="1">
      <c r="A38" s="270" t="s">
        <v>3249</v>
      </c>
      <c r="B38" s="272">
        <f t="shared" si="8"/>
        <v>3</v>
      </c>
      <c r="C38" s="272">
        <f t="shared" si="8"/>
        <v>0</v>
      </c>
      <c r="D38" s="272">
        <f t="shared" si="8"/>
        <v>0</v>
      </c>
      <c r="E38" s="267">
        <f t="shared" si="9"/>
        <v>3</v>
      </c>
      <c r="F38" s="268"/>
      <c r="G38" s="233"/>
      <c r="H38" s="268"/>
      <c r="I38" s="268"/>
      <c r="J38" s="268"/>
    </row>
    <row r="39" spans="1:10" ht="15" customHeight="1">
      <c r="A39" s="270" t="s">
        <v>3250</v>
      </c>
      <c r="B39" s="272">
        <f t="shared" si="8"/>
        <v>3</v>
      </c>
      <c r="C39" s="272">
        <f t="shared" si="8"/>
        <v>0</v>
      </c>
      <c r="D39" s="272">
        <f t="shared" si="8"/>
        <v>0</v>
      </c>
      <c r="E39" s="267">
        <f t="shared" si="9"/>
        <v>3</v>
      </c>
      <c r="F39" s="268"/>
      <c r="G39" s="233"/>
      <c r="H39" s="268"/>
      <c r="I39" s="268"/>
      <c r="J39" s="268"/>
    </row>
    <row r="40" spans="1:10" ht="15" customHeight="1">
      <c r="A40" s="270" t="s">
        <v>3251</v>
      </c>
      <c r="B40" s="272">
        <f t="shared" si="8"/>
        <v>5</v>
      </c>
      <c r="C40" s="272">
        <f t="shared" si="8"/>
        <v>0</v>
      </c>
      <c r="D40" s="272">
        <f t="shared" si="8"/>
        <v>0</v>
      </c>
      <c r="E40" s="267">
        <f t="shared" si="9"/>
        <v>5</v>
      </c>
      <c r="F40" s="268"/>
      <c r="G40" s="233"/>
      <c r="H40" s="268"/>
      <c r="I40" s="268"/>
      <c r="J40" s="268"/>
    </row>
    <row r="41" spans="1:10" ht="15" customHeight="1">
      <c r="A41" s="270" t="s">
        <v>3252</v>
      </c>
      <c r="B41" s="272">
        <f t="shared" si="8"/>
        <v>8</v>
      </c>
      <c r="C41" s="272">
        <f t="shared" si="8"/>
        <v>0</v>
      </c>
      <c r="D41" s="272">
        <f t="shared" si="8"/>
        <v>0</v>
      </c>
      <c r="E41" s="267">
        <f t="shared" si="9"/>
        <v>8</v>
      </c>
      <c r="F41" s="268"/>
      <c r="G41" s="233"/>
      <c r="H41" s="268"/>
      <c r="I41" s="268"/>
      <c r="J41" s="268"/>
    </row>
    <row r="42" spans="1:10" ht="15" customHeight="1">
      <c r="A42" s="270" t="s">
        <v>3253</v>
      </c>
      <c r="B42" s="272">
        <f t="shared" si="8"/>
        <v>18</v>
      </c>
      <c r="C42" s="272">
        <f t="shared" si="8"/>
        <v>0</v>
      </c>
      <c r="D42" s="272">
        <f t="shared" si="8"/>
        <v>0</v>
      </c>
      <c r="E42" s="267">
        <f t="shared" si="9"/>
        <v>18</v>
      </c>
      <c r="F42" s="268"/>
      <c r="G42" s="233"/>
      <c r="H42" s="268"/>
      <c r="I42" s="268"/>
      <c r="J42" s="268"/>
    </row>
    <row r="43" spans="1:10" ht="15" customHeight="1">
      <c r="A43" s="270" t="s">
        <v>3254</v>
      </c>
      <c r="B43" s="272">
        <f t="shared" si="8"/>
        <v>12</v>
      </c>
      <c r="C43" s="272">
        <f t="shared" si="8"/>
        <v>0</v>
      </c>
      <c r="D43" s="272">
        <f t="shared" si="8"/>
        <v>0</v>
      </c>
      <c r="E43" s="267">
        <f t="shared" si="9"/>
        <v>12</v>
      </c>
      <c r="F43" s="268"/>
      <c r="G43" s="233"/>
      <c r="H43" s="268"/>
      <c r="I43" s="268"/>
      <c r="J43" s="268"/>
    </row>
    <row r="44" spans="1:10" ht="15" customHeight="1">
      <c r="A44" s="270" t="s">
        <v>3255</v>
      </c>
      <c r="B44" s="272">
        <f t="shared" si="8"/>
        <v>8</v>
      </c>
      <c r="C44" s="272">
        <f t="shared" si="8"/>
        <v>0</v>
      </c>
      <c r="D44" s="272">
        <f t="shared" si="8"/>
        <v>0</v>
      </c>
      <c r="E44" s="267">
        <f t="shared" si="9"/>
        <v>8</v>
      </c>
      <c r="F44" s="268"/>
      <c r="G44" s="268"/>
      <c r="H44" s="268"/>
      <c r="I44" s="268"/>
      <c r="J44" s="268"/>
    </row>
    <row r="45" spans="1:10" ht="15" customHeight="1">
      <c r="A45" s="270" t="s">
        <v>3256</v>
      </c>
      <c r="B45" s="272">
        <f t="shared" si="8"/>
        <v>3</v>
      </c>
      <c r="C45" s="272">
        <f t="shared" si="8"/>
        <v>0</v>
      </c>
      <c r="D45" s="272">
        <f t="shared" si="8"/>
        <v>0</v>
      </c>
      <c r="E45" s="267">
        <f t="shared" si="9"/>
        <v>3</v>
      </c>
      <c r="F45" s="268"/>
      <c r="G45" s="268"/>
      <c r="H45" s="268"/>
      <c r="I45" s="268"/>
      <c r="J45" s="268"/>
    </row>
    <row r="46" spans="1:10" ht="15" customHeight="1">
      <c r="A46" s="270" t="s">
        <v>3427</v>
      </c>
      <c r="B46" s="272">
        <f t="shared" si="8"/>
        <v>1</v>
      </c>
      <c r="C46" s="272">
        <f t="shared" si="8"/>
        <v>0</v>
      </c>
      <c r="D46" s="272">
        <f t="shared" si="8"/>
        <v>0</v>
      </c>
      <c r="E46" s="267">
        <f t="shared" si="9"/>
        <v>1</v>
      </c>
      <c r="F46" s="268"/>
      <c r="G46" s="268"/>
      <c r="H46" s="268"/>
      <c r="I46" s="268"/>
      <c r="J46" s="268"/>
    </row>
    <row r="47" spans="1:10" ht="15" customHeight="1">
      <c r="A47" s="270" t="s">
        <v>3624</v>
      </c>
      <c r="B47" s="272">
        <f t="shared" si="8"/>
        <v>0</v>
      </c>
      <c r="C47" s="272">
        <f t="shared" si="8"/>
        <v>0</v>
      </c>
      <c r="D47" s="272">
        <f t="shared" si="8"/>
        <v>0</v>
      </c>
      <c r="E47" s="267">
        <f t="shared" si="9"/>
        <v>0</v>
      </c>
      <c r="F47" s="268"/>
      <c r="G47" s="268"/>
      <c r="H47" s="268"/>
      <c r="I47" s="268"/>
      <c r="J47" s="268"/>
    </row>
    <row r="48" spans="1:10">
      <c r="A48" s="249"/>
      <c r="B48" s="249"/>
      <c r="C48" s="249"/>
      <c r="D48" s="249"/>
      <c r="E48" s="274"/>
    </row>
    <row r="50" spans="5:5">
      <c r="E50" s="27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A6" sqref="A6:XFD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5" t="s">
        <v>33</v>
      </c>
      <c r="B1" s="338"/>
      <c r="C1" s="338"/>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263" customFormat="1" ht="15" customHeight="1" thickBot="1">
      <c r="A6" s="344" t="s">
        <v>3649</v>
      </c>
      <c r="B6" s="345"/>
      <c r="C6" s="262"/>
      <c r="D6" s="262"/>
    </row>
    <row r="7" spans="1:9" s="78" customFormat="1" ht="21.75" customHeight="1">
      <c r="A7" s="51"/>
      <c r="B7" s="347"/>
      <c r="C7" s="347"/>
      <c r="D7" s="347"/>
      <c r="E7" s="109"/>
    </row>
    <row r="8" spans="1:9" s="78" customFormat="1" ht="21.75" customHeight="1">
      <c r="A8" s="52"/>
      <c r="B8" s="45" t="s">
        <v>35</v>
      </c>
      <c r="C8" s="45" t="s">
        <v>36</v>
      </c>
      <c r="D8" s="45" t="s">
        <v>37</v>
      </c>
      <c r="E8" s="45" t="s">
        <v>38</v>
      </c>
    </row>
    <row r="9" spans="1:9" s="8" customFormat="1" ht="26.25" customHeight="1">
      <c r="A9" s="54" t="s">
        <v>38</v>
      </c>
      <c r="B9" s="136">
        <f>SUM(B11:B26)</f>
        <v>1427</v>
      </c>
      <c r="C9" s="136">
        <f>SUM(C11:C26)</f>
        <v>5</v>
      </c>
      <c r="D9" s="136">
        <f>SUM(D11:D26)</f>
        <v>1</v>
      </c>
      <c r="E9" s="136">
        <f>SUM(B9:D9)</f>
        <v>1433</v>
      </c>
      <c r="F9" s="10"/>
    </row>
    <row r="10" spans="1:9" s="8" customFormat="1" ht="9" customHeight="1">
      <c r="A10" s="53"/>
      <c r="B10" s="136"/>
      <c r="C10" s="136"/>
      <c r="D10" s="136"/>
      <c r="E10" s="136"/>
      <c r="F10" s="10"/>
    </row>
    <row r="11" spans="1:9" s="8" customFormat="1" ht="14.4" customHeight="1">
      <c r="A11" s="198" t="s">
        <v>1625</v>
      </c>
      <c r="B11" s="279">
        <v>2</v>
      </c>
      <c r="C11" s="279">
        <v>0</v>
      </c>
      <c r="D11" s="280">
        <v>0</v>
      </c>
      <c r="E11" s="211">
        <f t="shared" ref="E11:E27" si="0">SUM(B11:D11)</f>
        <v>2</v>
      </c>
      <c r="F11" s="210"/>
      <c r="G11" s="210"/>
      <c r="H11" s="210"/>
      <c r="I11" s="210"/>
    </row>
    <row r="12" spans="1:9" s="8" customFormat="1" ht="14.4" customHeight="1">
      <c r="A12" s="198" t="s">
        <v>1626</v>
      </c>
      <c r="B12" s="279">
        <v>245</v>
      </c>
      <c r="C12" s="279">
        <v>0</v>
      </c>
      <c r="D12" s="280">
        <v>0</v>
      </c>
      <c r="E12" s="211">
        <f t="shared" si="0"/>
        <v>245</v>
      </c>
      <c r="F12" s="210"/>
      <c r="G12" s="210"/>
      <c r="H12" s="210"/>
      <c r="I12" s="210"/>
    </row>
    <row r="13" spans="1:9" s="8" customFormat="1" ht="14.4" customHeight="1">
      <c r="A13" s="198" t="s">
        <v>1627</v>
      </c>
      <c r="B13" s="279">
        <v>8</v>
      </c>
      <c r="C13" s="279">
        <v>0</v>
      </c>
      <c r="D13" s="280">
        <v>0</v>
      </c>
      <c r="E13" s="211">
        <f t="shared" si="0"/>
        <v>8</v>
      </c>
      <c r="F13" s="210"/>
      <c r="G13" s="210"/>
      <c r="H13" s="210"/>
      <c r="I13" s="210"/>
    </row>
    <row r="14" spans="1:9" s="8" customFormat="1" ht="14.4" customHeight="1">
      <c r="A14" s="198" t="s">
        <v>1628</v>
      </c>
      <c r="B14" s="279">
        <v>83</v>
      </c>
      <c r="C14" s="279">
        <v>0</v>
      </c>
      <c r="D14" s="280">
        <v>0</v>
      </c>
      <c r="E14" s="211">
        <f t="shared" si="0"/>
        <v>83</v>
      </c>
      <c r="F14" s="210"/>
      <c r="G14" s="210"/>
      <c r="H14" s="210"/>
      <c r="I14" s="210"/>
    </row>
    <row r="15" spans="1:9" s="8" customFormat="1" ht="14.4" customHeight="1">
      <c r="A15" s="198" t="s">
        <v>1629</v>
      </c>
      <c r="B15" s="279">
        <v>11</v>
      </c>
      <c r="C15" s="279">
        <v>0</v>
      </c>
      <c r="D15" s="280">
        <v>0</v>
      </c>
      <c r="E15" s="211">
        <f t="shared" si="0"/>
        <v>11</v>
      </c>
      <c r="F15" s="210"/>
      <c r="G15" s="210"/>
      <c r="H15" s="210"/>
      <c r="I15" s="210"/>
    </row>
    <row r="16" spans="1:9" s="8" customFormat="1" ht="14.4" customHeight="1">
      <c r="A16" s="198" t="s">
        <v>1630</v>
      </c>
      <c r="B16" s="279">
        <v>7</v>
      </c>
      <c r="C16" s="279">
        <v>0</v>
      </c>
      <c r="D16" s="280">
        <v>0</v>
      </c>
      <c r="E16" s="211">
        <f t="shared" si="0"/>
        <v>7</v>
      </c>
      <c r="F16" s="210"/>
      <c r="G16" s="210"/>
      <c r="H16" s="210"/>
      <c r="I16" s="210"/>
    </row>
    <row r="17" spans="1:9" s="8" customFormat="1" ht="14.4" customHeight="1">
      <c r="A17" s="198" t="s">
        <v>1631</v>
      </c>
      <c r="B17" s="279">
        <v>88</v>
      </c>
      <c r="C17" s="279">
        <v>0</v>
      </c>
      <c r="D17" s="280">
        <v>0</v>
      </c>
      <c r="E17" s="211">
        <f t="shared" si="0"/>
        <v>88</v>
      </c>
      <c r="F17" s="210"/>
      <c r="G17" s="210"/>
      <c r="H17" s="210"/>
      <c r="I17" s="210"/>
    </row>
    <row r="18" spans="1:9" s="8" customFormat="1" ht="14.4" customHeight="1">
      <c r="A18" s="198" t="s">
        <v>1632</v>
      </c>
      <c r="B18" s="279">
        <v>152</v>
      </c>
      <c r="C18" s="279">
        <v>0</v>
      </c>
      <c r="D18" s="280">
        <v>0</v>
      </c>
      <c r="E18" s="211">
        <f t="shared" si="0"/>
        <v>152</v>
      </c>
      <c r="F18" s="210"/>
      <c r="G18" s="210"/>
      <c r="H18" s="210"/>
      <c r="I18" s="210"/>
    </row>
    <row r="19" spans="1:9" s="8" customFormat="1" ht="14.4" customHeight="1">
      <c r="A19" s="198" t="s">
        <v>1633</v>
      </c>
      <c r="B19" s="279">
        <v>22</v>
      </c>
      <c r="C19" s="279">
        <v>0</v>
      </c>
      <c r="D19" s="280">
        <v>0</v>
      </c>
      <c r="E19" s="211">
        <f t="shared" si="0"/>
        <v>22</v>
      </c>
      <c r="F19" s="210"/>
      <c r="G19" s="210"/>
      <c r="H19" s="210"/>
      <c r="I19" s="210"/>
    </row>
    <row r="20" spans="1:9" s="8" customFormat="1" ht="14.4" customHeight="1">
      <c r="A20" s="198" t="s">
        <v>1634</v>
      </c>
      <c r="B20" s="279">
        <v>35</v>
      </c>
      <c r="C20" s="279">
        <v>2</v>
      </c>
      <c r="D20" s="280">
        <v>0</v>
      </c>
      <c r="E20" s="211">
        <f t="shared" si="0"/>
        <v>37</v>
      </c>
      <c r="F20" s="210"/>
      <c r="G20" s="210"/>
      <c r="H20" s="210"/>
      <c r="I20" s="210"/>
    </row>
    <row r="21" spans="1:9" s="8" customFormat="1" ht="14.4" customHeight="1">
      <c r="A21" s="198" t="s">
        <v>1635</v>
      </c>
      <c r="B21" s="279">
        <v>125</v>
      </c>
      <c r="C21" s="279">
        <v>0</v>
      </c>
      <c r="D21" s="280">
        <v>0</v>
      </c>
      <c r="E21" s="211">
        <f t="shared" si="0"/>
        <v>125</v>
      </c>
      <c r="F21" s="210"/>
      <c r="G21" s="210"/>
      <c r="H21" s="210"/>
      <c r="I21" s="210"/>
    </row>
    <row r="22" spans="1:9" s="8" customFormat="1" ht="14.4" customHeight="1">
      <c r="A22" s="198" t="s">
        <v>1636</v>
      </c>
      <c r="B22" s="279">
        <v>233</v>
      </c>
      <c r="C22" s="279">
        <v>1</v>
      </c>
      <c r="D22" s="280">
        <v>0</v>
      </c>
      <c r="E22" s="211">
        <f t="shared" si="0"/>
        <v>234</v>
      </c>
      <c r="F22" s="210"/>
      <c r="G22" s="210"/>
      <c r="H22" s="210"/>
      <c r="I22" s="210"/>
    </row>
    <row r="23" spans="1:9" s="8" customFormat="1" ht="14.4" customHeight="1">
      <c r="A23" s="198" t="s">
        <v>1637</v>
      </c>
      <c r="B23" s="279">
        <v>88</v>
      </c>
      <c r="C23" s="279">
        <v>0</v>
      </c>
      <c r="D23" s="280">
        <v>1</v>
      </c>
      <c r="E23" s="211">
        <f t="shared" si="0"/>
        <v>89</v>
      </c>
      <c r="F23" s="210"/>
      <c r="G23" s="210"/>
      <c r="H23" s="210"/>
      <c r="I23" s="210"/>
    </row>
    <row r="24" spans="1:9" s="8" customFormat="1" ht="14.4" customHeight="1">
      <c r="A24" s="198" t="s">
        <v>1638</v>
      </c>
      <c r="B24" s="279">
        <v>76</v>
      </c>
      <c r="C24" s="279">
        <v>1</v>
      </c>
      <c r="D24" s="280">
        <v>0</v>
      </c>
      <c r="E24" s="211">
        <f t="shared" si="0"/>
        <v>77</v>
      </c>
      <c r="F24" s="210"/>
      <c r="G24" s="210"/>
      <c r="H24" s="210"/>
      <c r="I24" s="210"/>
    </row>
    <row r="25" spans="1:9" s="8" customFormat="1" ht="14.4" customHeight="1">
      <c r="A25" s="198" t="s">
        <v>1639</v>
      </c>
      <c r="B25" s="279">
        <v>74</v>
      </c>
      <c r="C25" s="279">
        <v>0</v>
      </c>
      <c r="D25" s="280">
        <v>0</v>
      </c>
      <c r="E25" s="211">
        <f t="shared" si="0"/>
        <v>74</v>
      </c>
      <c r="F25" s="210"/>
      <c r="G25" s="210"/>
      <c r="H25" s="210"/>
      <c r="I25" s="210"/>
    </row>
    <row r="26" spans="1:9" s="8" customFormat="1" ht="30" customHeight="1">
      <c r="A26" s="276" t="s">
        <v>1640</v>
      </c>
      <c r="B26" s="279">
        <v>178</v>
      </c>
      <c r="C26" s="279">
        <v>1</v>
      </c>
      <c r="D26" s="277">
        <v>0</v>
      </c>
      <c r="E26" s="278">
        <f t="shared" si="0"/>
        <v>179</v>
      </c>
      <c r="F26" s="210"/>
      <c r="G26" s="210"/>
      <c r="H26" s="210"/>
      <c r="I26" s="210"/>
    </row>
    <row r="27" spans="1:9" s="8" customFormat="1" ht="14.4" customHeight="1">
      <c r="A27" s="198" t="s">
        <v>3562</v>
      </c>
      <c r="B27" s="279">
        <v>0</v>
      </c>
      <c r="C27" s="279">
        <v>0</v>
      </c>
      <c r="D27" s="279">
        <v>0</v>
      </c>
      <c r="E27" s="278">
        <f t="shared" si="0"/>
        <v>0</v>
      </c>
      <c r="F27" s="210"/>
      <c r="G27" s="210"/>
      <c r="H27" s="210"/>
      <c r="I27" s="210"/>
    </row>
    <row r="28" spans="1:9" ht="9" customHeight="1">
      <c r="A28" s="64"/>
    </row>
    <row r="29" spans="1:9" ht="12.75" customHeight="1">
      <c r="A29" s="346"/>
      <c r="B29" s="346"/>
      <c r="C29" s="346"/>
      <c r="D29" s="346"/>
      <c r="E29" s="346"/>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4">
    <mergeCell ref="A1:C1"/>
    <mergeCell ref="A29:E29"/>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2022-05-20T08:34:44Z</dcterms:modified>
</cp:coreProperties>
</file>