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0" yWindow="420" windowWidth="15465" windowHeight="8190" tabRatio="804"/>
  </bookViews>
  <sheets>
    <sheet name="Índice Cap_8" sheetId="120" r:id="rId1"/>
    <sheet name="8.1.1" sheetId="124" r:id="rId2"/>
    <sheet name="G1_G2" sheetId="127" r:id="rId3"/>
    <sheet name="8.1.2" sheetId="129" r:id="rId4"/>
    <sheet name="8.1.3" sheetId="78" r:id="rId5"/>
    <sheet name="8.2.1_8.2.2" sheetId="80" r:id="rId6"/>
    <sheet name="8.3.1-G3" sheetId="110" r:id="rId7"/>
    <sheet name="8.3.2" sheetId="111" r:id="rId8"/>
    <sheet name="8.4.1-8.4.2" sheetId="61" r:id="rId9"/>
    <sheet name="8.4.3" sheetId="118" r:id="rId10"/>
    <sheet name="8.5.1_8.5.2" sheetId="67" r:id="rId11"/>
    <sheet name="8.5.3-8.5.4" sheetId="68" r:id="rId12"/>
    <sheet name="8.5.5" sheetId="128" r:id="rId13"/>
    <sheet name="8.5.6-8.5.7" sheetId="130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" sheetId="131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externalReferences>
    <externalReference r:id="rId29"/>
  </externalReferences>
  <definedNames>
    <definedName name="_xlnm.Print_Area" localSheetId="1">'8.1.1'!$A$1:$F$42</definedName>
    <definedName name="_xlnm.Print_Area" localSheetId="3">'8.1.2'!$A$1:$F$31</definedName>
    <definedName name="_xlnm.Print_Area" localSheetId="4">'8.1.3'!$A$1:$F$30</definedName>
    <definedName name="_xlnm.Print_Area" localSheetId="20">'8.10.1-8.10.2 8.10.3'!$A$1:$F$58</definedName>
    <definedName name="_xlnm.Print_Area" localSheetId="21">'8.11.1'!$A$1:$F$43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'8.2.1_8.2.2'!$A$1:$F$54</definedName>
    <definedName name="_xlnm.Print_Area" localSheetId="6">'8.3.1-G3'!$A$1:$F$48</definedName>
    <definedName name="_xlnm.Print_Area" localSheetId="7">'8.3.2'!$A$1:$F$23</definedName>
    <definedName name="_xlnm.Print_Area" localSheetId="8">'8.4.1-8.4.2'!$A$1:$F$47</definedName>
    <definedName name="_xlnm.Print_Area" localSheetId="9">'8.4.3'!$A$1:$F$26</definedName>
    <definedName name="_xlnm.Print_Area" localSheetId="10">'8.5.1_8.5.2'!$A$1:$F$43</definedName>
    <definedName name="_xlnm.Print_Area" localSheetId="11">'8.5.3-8.5.4'!$A$1:$F$48</definedName>
    <definedName name="_xlnm.Print_Area" localSheetId="12">'8.5.5'!$A$1:$F$21</definedName>
    <definedName name="_xlnm.Print_Area" localSheetId="13">'8.5.6-8.5.7'!$A$1:$F$44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'8.8.1'!$A$1:$F$30</definedName>
    <definedName name="_xlnm.Print_Area" localSheetId="18">'8.9.1-8.9.2'!$A$1:$F$41</definedName>
    <definedName name="_xlnm.Print_Area" localSheetId="19">'8.9.3-8.9.4'!$A$1:$F$46</definedName>
    <definedName name="_xlnm.Print_Area" localSheetId="2">G1_G2!$A$1:$F$53</definedName>
    <definedName name="_xlnm.Database" localSheetId="1">#REF!</definedName>
    <definedName name="_xlnm.Database" localSheetId="3">#REF!</definedName>
    <definedName name="_xlnm.Database" localSheetId="20">#REF!</definedName>
    <definedName name="_xlnm.Database" localSheetId="21">#REF!</definedName>
    <definedName name="_xlnm.Database" localSheetId="13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3">#REF!</definedName>
    <definedName name="BaseDeDatosbis" localSheetId="21">#REF!</definedName>
    <definedName name="BaseDeDatosbis" localSheetId="13">#REF!</definedName>
    <definedName name="BaseDeDatosbis" localSheetId="2">#REF!</definedName>
    <definedName name="BaseDeDatosbis">#REF!</definedName>
    <definedName name="DenRegTabla2">[1]TablasAux!$H$3:$I$10</definedName>
    <definedName name="HTML_CodePage" hidden="1">1252</definedName>
    <definedName name="HTML_Control" localSheetId="20" hidden="1">{"'CIFRA01'!$A$8109:$G$8109"}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  <definedName name="PROPUESTA">#REF!</definedName>
  </definedNames>
  <calcPr calcId="162913"/>
</workbook>
</file>

<file path=xl/calcChain.xml><?xml version="1.0" encoding="utf-8"?>
<calcChain xmlns="http://schemas.openxmlformats.org/spreadsheetml/2006/main">
  <c r="F14" i="104" l="1"/>
  <c r="F13" i="68" l="1"/>
  <c r="F11" i="68"/>
  <c r="F32" i="61" l="1"/>
  <c r="E32" i="61"/>
  <c r="E36" i="61"/>
  <c r="D36" i="61"/>
  <c r="C36" i="61"/>
  <c r="B36" i="61"/>
  <c r="D32" i="61"/>
  <c r="C32" i="61"/>
  <c r="B32" i="61"/>
  <c r="C25" i="91" l="1"/>
  <c r="D25" i="91"/>
  <c r="E25" i="91"/>
  <c r="F25" i="91"/>
  <c r="B25" i="91"/>
  <c r="F14" i="91" l="1"/>
  <c r="F20" i="91"/>
  <c r="E20" i="91"/>
  <c r="E14" i="91"/>
  <c r="F8" i="112"/>
  <c r="F14" i="112"/>
  <c r="F13" i="112"/>
  <c r="F16" i="112"/>
  <c r="F20" i="112"/>
  <c r="E16" i="88"/>
  <c r="B13" i="88"/>
  <c r="C13" i="88"/>
  <c r="D13" i="88"/>
  <c r="E13" i="88"/>
  <c r="F13" i="88"/>
  <c r="E7" i="88"/>
  <c r="F12" i="112" l="1"/>
  <c r="I14" i="87"/>
  <c r="H14" i="87"/>
  <c r="H13" i="87"/>
  <c r="H12" i="87"/>
  <c r="H11" i="87"/>
  <c r="H10" i="87"/>
  <c r="H8" i="87"/>
  <c r="I10" i="87"/>
  <c r="I11" i="87"/>
  <c r="I12" i="87"/>
  <c r="I13" i="87"/>
  <c r="I8" i="87"/>
  <c r="C8" i="87"/>
  <c r="C11" i="87"/>
  <c r="B8" i="87"/>
  <c r="B11" i="87"/>
  <c r="F7" i="88"/>
  <c r="C22" i="112" l="1"/>
  <c r="C21" i="112"/>
  <c r="D20" i="112"/>
  <c r="D16" i="112"/>
  <c r="C16" i="112"/>
  <c r="C20" i="112" s="1"/>
  <c r="D14" i="112"/>
  <c r="D13" i="112"/>
  <c r="D12" i="112" s="1"/>
  <c r="F39" i="131"/>
  <c r="F35" i="125"/>
  <c r="F27" i="125" s="1"/>
  <c r="F20" i="103"/>
  <c r="F14" i="103"/>
  <c r="E26" i="104" l="1"/>
  <c r="D26" i="104"/>
  <c r="C26" i="104"/>
  <c r="B26" i="104"/>
  <c r="E22" i="104"/>
  <c r="E14" i="104"/>
  <c r="D14" i="104"/>
  <c r="C14" i="104"/>
  <c r="B14" i="104"/>
  <c r="E10" i="104"/>
  <c r="E36" i="103"/>
  <c r="E34" i="103"/>
  <c r="E15" i="122"/>
  <c r="D15" i="122"/>
  <c r="C15" i="122"/>
  <c r="B15" i="122"/>
  <c r="C47" i="99" l="1"/>
  <c r="B47" i="99"/>
  <c r="E12" i="99"/>
  <c r="D12" i="99"/>
  <c r="E11" i="99"/>
  <c r="D11" i="99"/>
  <c r="E10" i="99"/>
  <c r="D10" i="99"/>
  <c r="E9" i="99"/>
  <c r="D9" i="99"/>
  <c r="F42" i="130"/>
  <c r="F39" i="130"/>
  <c r="F36" i="130"/>
  <c r="C14" i="111" l="1"/>
  <c r="B14" i="111"/>
  <c r="C7" i="111"/>
  <c r="B7" i="111"/>
  <c r="C13" i="110"/>
  <c r="E49" i="80" l="1"/>
  <c r="E15" i="80"/>
  <c r="E12" i="80"/>
  <c r="E9" i="80" s="1"/>
  <c r="I40" i="127"/>
  <c r="Q23" i="127"/>
  <c r="P23" i="127"/>
  <c r="O23" i="127"/>
  <c r="E9" i="129" l="1"/>
  <c r="F36" i="61" l="1"/>
  <c r="F10" i="99"/>
  <c r="F11" i="99"/>
  <c r="F12" i="99"/>
  <c r="F9" i="99"/>
  <c r="F26" i="104"/>
  <c r="F22" i="104"/>
  <c r="F10" i="104"/>
  <c r="F36" i="103"/>
  <c r="F34" i="103"/>
  <c r="F15" i="122"/>
  <c r="I33" i="110"/>
  <c r="I21" i="127"/>
  <c r="N31" i="87"/>
  <c r="M31" i="87"/>
  <c r="L31" i="87"/>
  <c r="Q22" i="127"/>
  <c r="P22" i="127"/>
  <c r="O22" i="127"/>
  <c r="I36" i="110"/>
  <c r="I35" i="110"/>
  <c r="I34" i="110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  <c r="O8" i="127"/>
  <c r="Q21" i="127"/>
  <c r="P21" i="127"/>
  <c r="O21" i="127"/>
  <c r="M28" i="87"/>
  <c r="N29" i="87"/>
  <c r="N30" i="87"/>
  <c r="N28" i="87"/>
  <c r="M29" i="87"/>
  <c r="M30" i="87"/>
  <c r="L29" i="87"/>
  <c r="L30" i="87"/>
  <c r="L28" i="87"/>
  <c r="J42" i="127"/>
  <c r="J43" i="127"/>
  <c r="J44" i="127"/>
  <c r="J41" i="127"/>
  <c r="Q24" i="127" l="1"/>
  <c r="P24" i="127"/>
  <c r="O24" i="127"/>
</calcChain>
</file>

<file path=xl/sharedStrings.xml><?xml version="1.0" encoding="utf-8"?>
<sst xmlns="http://schemas.openxmlformats.org/spreadsheetml/2006/main" count="745" uniqueCount="441">
  <si>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</si>
  <si>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</si>
  <si>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</si>
  <si>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</si>
  <si>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</si>
  <si>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</si>
  <si>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</si>
  <si>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</si>
  <si>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</si>
  <si>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</si>
  <si>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</si>
  <si>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</si>
  <si>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</si>
  <si>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</si>
  <si>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</si>
  <si>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</si>
  <si>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</si>
  <si>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</si>
  <si>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</si>
  <si>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</si>
  <si>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</si>
  <si>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</si>
  <si>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</si>
  <si>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</si>
  <si>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</si>
  <si>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</si>
  <si>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</si>
  <si>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</si>
  <si>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</si>
  <si>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</si>
  <si>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</si>
  <si>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</si>
  <si>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</si>
  <si>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</si>
  <si>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</si>
  <si>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</si>
  <si>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</si>
  <si>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</si>
  <si>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</si>
  <si>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</si>
  <si>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</si>
  <si>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</si>
  <si>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</si>
  <si>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</si>
  <si>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Obra o servicio</t>
  </si>
  <si>
    <t xml:space="preserve">    De 16 a 19 años</t>
  </si>
  <si>
    <t xml:space="preserve">    De 20 a 24 años</t>
  </si>
  <si>
    <t>SISTEMA DE CAPITALIZACIÓN (Pago único)</t>
  </si>
  <si>
    <t>Cuenta ajena</t>
  </si>
  <si>
    <t>TOTAL POBLACIÓN MAYOR DE 16 AÑOS</t>
  </si>
  <si>
    <t xml:space="preserve">    Otras situaciones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</si>
  <si>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</si>
  <si>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</si>
  <si>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</si>
  <si>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</si>
  <si>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</si>
  <si>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</si>
  <si>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</si>
  <si>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</si>
  <si>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</si>
  <si>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</si>
  <si>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</si>
  <si>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</si>
  <si>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</si>
  <si>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</si>
  <si>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</si>
  <si>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</si>
  <si>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</si>
  <si>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</si>
  <si>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</si>
  <si>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</si>
  <si>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</si>
  <si>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</si>
  <si>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</si>
  <si>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</si>
  <si>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</si>
  <si>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</si>
  <si>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</si>
  <si>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</si>
  <si>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</si>
  <si>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</si>
  <si>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</si>
  <si>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</si>
  <si>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</si>
  <si>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</si>
  <si>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</si>
  <si>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</si>
  <si>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</si>
  <si>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</si>
  <si>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</si>
  <si>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</si>
  <si>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</si>
  <si>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</si>
  <si>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</si>
  <si>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</si>
  <si>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</si>
  <si>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</si>
  <si>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</si>
  <si>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</si>
  <si>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</si>
  <si>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</si>
  <si>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</si>
  <si>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</si>
  <si>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</si>
  <si>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</si>
  <si>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</si>
  <si>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</si>
  <si>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</si>
  <si>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</si>
  <si>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</si>
  <si>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</si>
  <si>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</si>
  <si>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</si>
  <si>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</si>
  <si>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</si>
  <si>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</si>
  <si>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</si>
  <si>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</si>
  <si>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</si>
  <si>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</si>
  <si>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</si>
  <si>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</si>
  <si>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</si>
  <si>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</si>
  <si>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</si>
  <si>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</si>
  <si>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</si>
  <si>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</si>
  <si>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</si>
  <si>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</si>
  <si>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</si>
  <si>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</si>
  <si>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</si>
  <si>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</si>
  <si>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</si>
  <si>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</si>
  <si>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</si>
  <si>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</si>
  <si>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</si>
  <si>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</si>
  <si>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</si>
  <si>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</si>
  <si>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</si>
  <si>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</si>
  <si>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</si>
  <si>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</si>
  <si>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</si>
  <si>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</si>
  <si>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</si>
  <si>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</si>
  <si>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</si>
  <si>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</si>
  <si>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</si>
  <si>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</si>
  <si>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</si>
  <si>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</si>
  <si>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</si>
  <si>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</si>
  <si>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</si>
  <si>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</si>
  <si>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</si>
  <si>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</si>
  <si>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</si>
  <si>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</si>
  <si>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</si>
  <si>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</si>
  <si>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</si>
  <si>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</si>
  <si>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</si>
  <si>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</si>
  <si>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</si>
  <si>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</si>
  <si>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</si>
  <si>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</si>
  <si>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</si>
  <si>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</si>
  <si>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</si>
  <si>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</si>
  <si>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</si>
  <si>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</si>
  <si>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</si>
  <si>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</si>
  <si>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</si>
  <si>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</si>
  <si>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</si>
  <si>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</si>
  <si>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</si>
  <si>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</si>
  <si>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</si>
  <si>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</si>
  <si>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</si>
  <si>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Socios de las cooperativas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</si>
  <si>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</si>
  <si>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</si>
  <si>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</si>
  <si>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</si>
  <si>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</si>
  <si>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</si>
  <si>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</si>
  <si>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</si>
  <si>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</si>
  <si>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</si>
  <si>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</si>
  <si>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</si>
  <si>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</si>
  <si>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</si>
  <si>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</si>
  <si>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</si>
  <si>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</si>
  <si>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</si>
  <si>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</si>
  <si>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</si>
  <si>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</si>
  <si>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</si>
  <si>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</si>
  <si>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</si>
  <si>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</si>
  <si>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</si>
  <si>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</si>
  <si>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PENSIONES NO CONTRIBUTIVAS DE LA S.S.</t>
  </si>
  <si>
    <t>8.6.2 ÍNDICES DE ACCIDENTES EN JORNADA DE TRABAJO CON BAJA</t>
  </si>
  <si>
    <t>Contingencias comunes (excepto autónomos)</t>
  </si>
  <si>
    <t>Contingencias comunes de autónomos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</si>
  <si>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</si>
  <si>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</si>
  <si>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</si>
  <si>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</si>
  <si>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</si>
  <si>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</si>
  <si>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</si>
  <si>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</si>
  <si>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</si>
  <si>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</si>
  <si>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</si>
  <si>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</si>
  <si>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</si>
  <si>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</si>
  <si>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</si>
  <si>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</si>
  <si>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</si>
  <si>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</si>
  <si>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</si>
  <si>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</si>
  <si>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</si>
  <si>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</si>
  <si>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Beneficios sociales</t>
  </si>
  <si>
    <t>Gastos derivados del trabajo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</si>
  <si>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</si>
  <si>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</si>
  <si>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</si>
  <si>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</si>
  <si>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</si>
  <si>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</si>
  <si>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</si>
  <si>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</si>
  <si>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</si>
  <si>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</si>
  <si>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</si>
  <si>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</si>
  <si>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</si>
  <si>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</si>
  <si>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</si>
  <si>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</si>
  <si>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</si>
  <si>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</si>
  <si>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</si>
  <si>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</si>
  <si>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</si>
  <si>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</si>
  <si>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</si>
  <si>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</si>
  <si>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</si>
  <si>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</si>
  <si>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</si>
  <si>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>8.11.1 AUTORIZACIONES DE TRABAJO CONCEDIDAS SEGÚN DEPENDENCIA LABORAL, SECTOR DE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</si>
  <si>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</si>
  <si>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</si>
  <si>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</si>
  <si>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</si>
  <si>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</si>
  <si>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</si>
  <si>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</si>
  <si>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</si>
  <si>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</si>
  <si>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</si>
  <si>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</si>
  <si>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</si>
  <si>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</si>
  <si>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</si>
  <si>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</si>
  <si>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</si>
  <si>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</si>
  <si>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</si>
  <si>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</si>
  <si>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</si>
  <si>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</si>
  <si>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 xml:space="preserve">8.12.3 COMPONENTES DEL COSTE LABORAL POR TRABAJADOR Y AÑO </t>
  </si>
  <si>
    <t>8.12.4 GANANCIA MEDIA ANUAL POR TRABAJADOR</t>
  </si>
  <si>
    <t>Datos a 31 de Diciembre.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</si>
  <si>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</si>
  <si>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</si>
  <si>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</si>
  <si>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</si>
  <si>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</si>
  <si>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</si>
  <si>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</si>
  <si>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</si>
  <si>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</si>
  <si>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</si>
  <si>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</si>
  <si>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</si>
  <si>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</si>
  <si>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</si>
  <si>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</si>
  <si>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</si>
  <si>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</si>
  <si>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 xml:space="preserve">    Percibiendo una pensión distinta de la de jubilación</t>
  </si>
  <si>
    <t>G.8.4 Evolución de los parados extranjeros. Media anual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</si>
  <si>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</si>
  <si>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</si>
  <si>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</si>
  <si>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</si>
  <si>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</si>
  <si>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</si>
  <si>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</si>
  <si>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</si>
  <si>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</si>
  <si>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</si>
  <si>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8.10.1 ASUNTOS RESUELTOS SEGÚN MATERIA OBJETO DE LA DEMANDA</t>
  </si>
  <si>
    <t>FUENTE: Estadística de contratos formalizados en La Rioja. Instituto de Estadística de La Rioja y Servicio Público de Empleo Estatal (SEPE)</t>
  </si>
  <si>
    <t>G.8.1 Población en relación con la actividad. Porcentaje</t>
  </si>
  <si>
    <t>Año</t>
  </si>
  <si>
    <t>Coste salarial total</t>
  </si>
  <si>
    <t>OCUPADA</t>
  </si>
  <si>
    <t>POBLACIÓN</t>
  </si>
  <si>
    <t>Porcentaje</t>
  </si>
  <si>
    <t>%</t>
  </si>
  <si>
    <t>FUENTE: Encuesta de Población Activa de La Rioja. Instituto de Estadística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</si>
  <si>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</si>
  <si>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</si>
  <si>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</si>
  <si>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</si>
  <si>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</si>
  <si>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</si>
  <si>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</si>
  <si>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</si>
  <si>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</si>
  <si>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</si>
  <si>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>FUENTE: Estadística de Incapacidad Temporal. Tesorería General de la Seguridad Social.</t>
  </si>
  <si>
    <t>variabilidad.</t>
  </si>
  <si>
    <t>G.8.5 Evolución de las afiliaciones de extranjeros en La Rioja. Media anual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</si>
  <si>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</si>
  <si>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</si>
  <si>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</si>
  <si>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</si>
  <si>
    <t>Primer progenitor</t>
  </si>
  <si>
    <t>8.5.7 EXCEDENCIAS POR CUIDADO FAMILIAR,  SEGÚN SEXO DEL PERCEPTOR</t>
  </si>
  <si>
    <t>Excedencias por cuidado de hijos</t>
  </si>
  <si>
    <t>Excedencias por cuidado de familiares</t>
  </si>
  <si>
    <t>POR CLASES DE INACTIVIDAD</t>
  </si>
  <si>
    <t>FUENTE: Afiliación a la Seguridad Social de La Rioja. Ministerio de Inclusión, Seguridad Social y Migraciones.</t>
  </si>
  <si>
    <t xml:space="preserve">NOTA: (1) El total de beneficiarios no tiene porqué coincidir con la suma de los beneficiarios según clase de prestación, ya que un </t>
  </si>
  <si>
    <t xml:space="preserve">           mismo beneficiario puede recibir más de una prestación. </t>
  </si>
  <si>
    <t>Segundo progenitor</t>
  </si>
  <si>
    <t xml:space="preserve">PRESTACIONES POR NACIMIENTO Y CUIDADO </t>
  </si>
  <si>
    <t>DEL MENOR (3)</t>
  </si>
  <si>
    <t>PRESTACIONES DE LA LISMI (1)</t>
  </si>
  <si>
    <t xml:space="preserve">(3) La prestación por nacimiento y cuidado de menor entró en vigor el 1/4/2019, por lo que los datos de número e importe corresponden </t>
  </si>
  <si>
    <t xml:space="preserve">     al periodo abril a diciembre de este año.</t>
  </si>
  <si>
    <t>PRESTACIONES POR MATERNIDAD (1)</t>
  </si>
  <si>
    <t>PRESTACIONES POR PATERNIDAD (1)</t>
  </si>
  <si>
    <t>% de padres perceptores (2)</t>
  </si>
  <si>
    <t>(2) El porcentaje de padres perceptores se ha calculado sobre las prestaciones percibidas por la madre.</t>
  </si>
  <si>
    <t xml:space="preserve">NOTA: (1) Las prestaciones de maternidad y paternidad estuvieron vigentes hasta el 31/3/2019, por lo que los datos de número e </t>
  </si>
  <si>
    <t xml:space="preserve">                importe son los correspondientes  al primer trimestre de este año.</t>
  </si>
  <si>
    <t>Trabajadores de los servicios de restauración</t>
  </si>
  <si>
    <t>Otros trabajadores</t>
  </si>
  <si>
    <t xml:space="preserve">        POR CLASES. MEDIA ANUAL</t>
  </si>
  <si>
    <t xml:space="preserve">         ACTIVIDAD Y OCUPACIÓN</t>
  </si>
  <si>
    <t xml:space="preserve">       Y CUIDADO DEL MENOR</t>
  </si>
  <si>
    <t>8.5.6 PRESTACIONES POR MATERNIDAD, PATERNIDAD Y PRESTACIONES POR NACIMIENTO</t>
  </si>
  <si>
    <t xml:space="preserve">8.5.1 PENSIONES CONTRIBUTIVAS DE LA SEGURIDAD SOCIAL EN VIGOR E IMPORTE MEDIO </t>
  </si>
  <si>
    <t>8.5.3 PENSIONES DE LA SEGURIDAD SOCIAL EN VIGOR SEGÚN RÉGIMEN. MEDIA ANUAL</t>
  </si>
  <si>
    <t>Importe (en miles de euros)</t>
  </si>
  <si>
    <t>FUENTE: Afiliación a la Seguridad Social de La Rioja. Instituto de Estadísitica de La Rioja.</t>
  </si>
  <si>
    <t>FUENTE: Anuario. Ministerio de Trabajo y Economía Social.</t>
  </si>
  <si>
    <t>Convenios de empresa</t>
  </si>
  <si>
    <t>Convenios de otro ámbito</t>
  </si>
  <si>
    <t>NOTA: Los datos del último son provisionales</t>
  </si>
  <si>
    <t>AUMENTO SALARIAL PACTADO (%) (1)</t>
  </si>
  <si>
    <t>PRESTACIONES ECONÓMICAS (Media anual)</t>
  </si>
  <si>
    <t>S.O.V.I: Seguro Obligatorio de Vejez e Invalidez</t>
  </si>
  <si>
    <t>Subsidio garantía ingresos mínimos (SGIM)</t>
  </si>
  <si>
    <t>Subsidio ayuda tercera persona (SATP)</t>
  </si>
  <si>
    <t>Subsidio movilidad y gastos de transporte</t>
  </si>
  <si>
    <t>Asistencia sanitaria y prestación farmacéutica</t>
  </si>
  <si>
    <t xml:space="preserve">          LISMI: Ley de Integración Social de los Minusválidos</t>
  </si>
  <si>
    <t>De Incidencia de accidentes mortales (por cien mil trabajadores)</t>
  </si>
  <si>
    <t>Accidentes de trabajo y enfermedades profesionales</t>
  </si>
  <si>
    <t>Socios de las cooperativas de trabajo asociado</t>
  </si>
  <si>
    <t>Sanciones y causas varias (1)</t>
  </si>
  <si>
    <t>Técnicos y profesionales científicos e intelectuales</t>
  </si>
  <si>
    <t>Técnicos y profesionales de apoyo</t>
  </si>
  <si>
    <t>Empleados administrativos y otros empleados de oficina</t>
  </si>
  <si>
    <t>Dependientes de comercio 
y asimilados</t>
  </si>
  <si>
    <t>Trabajadores cualificados en el sector agrícola, ganadero, forestal y pesquero</t>
  </si>
  <si>
    <t>Operadores de instalaciones y maquinaria, y montadores</t>
  </si>
  <si>
    <t>Empleados domésticos y otro personal de limpieza</t>
  </si>
  <si>
    <t>Peones agrarios, forestales y de la pesca</t>
  </si>
  <si>
    <t>Trabajadores cualificados de las industrias manufactureras, excepto operadores de instalaciones y máquinas</t>
  </si>
  <si>
    <t>Trabajadores cualificados de la construcc. excepto operadores de máquinas</t>
  </si>
  <si>
    <t>Trabajadores de los servicios de la salud, cuidado de las personas, protección y seguridad</t>
  </si>
  <si>
    <t>Peones de la construcción, de la minería, de las industrias manufactureras y del transporte</t>
  </si>
  <si>
    <t>FUENTE: Encuesta Trimestral de Coste Laboral. INE.</t>
  </si>
  <si>
    <t>Subvenciones y bonificaciones de la Seguridad Social</t>
  </si>
  <si>
    <t>FUENTE: Dirección General de Empleo. Consejería de Educación y Empleo</t>
  </si>
  <si>
    <t>Otros</t>
  </si>
  <si>
    <t>(1) No se incluyen las autorizaciones concedidas a través de la gestión colectiva de contrataciones en origen</t>
  </si>
  <si>
    <t>SEGÚN DEPENDENCIA LABORAL (1)</t>
  </si>
  <si>
    <t>No consta</t>
  </si>
  <si>
    <t>(1): Los datos del último año son provisionales</t>
  </si>
  <si>
    <t xml:space="preserve">        De 25 a 34 años</t>
  </si>
  <si>
    <t xml:space="preserve">        De 35 a 44 años</t>
  </si>
  <si>
    <t xml:space="preserve">        De 45 a 54 años</t>
  </si>
  <si>
    <t xml:space="preserve">        De 55 a 64 años</t>
  </si>
  <si>
    <t xml:space="preserve">        65 y más años</t>
  </si>
  <si>
    <t xml:space="preserve">        De 16 a 24 años</t>
  </si>
  <si>
    <t>Siustitución</t>
  </si>
  <si>
    <t>G.8.2 Porcentaje de la Población Ocupada por sector de actividad. Año 2023</t>
  </si>
  <si>
    <t>G.8.3 Participación de los afiliados por régimen. Media año 2023</t>
  </si>
  <si>
    <t xml:space="preserve">   No consta</t>
  </si>
  <si>
    <t>Los datos del último año son provisionales</t>
  </si>
  <si>
    <t>G.8.6 Participación de las afiliaciones de extranjeros por régimen. Media año 2023</t>
  </si>
  <si>
    <t xml:space="preserve">   Interinidad / Sustitución</t>
  </si>
  <si>
    <t>De Frecuencia de accidentes mortales (por cien millones de horas)</t>
  </si>
  <si>
    <t>De Frecuencia de accidentes (por millón de horas)</t>
  </si>
  <si>
    <t>PREVALENCIA (1)</t>
  </si>
  <si>
    <t>Fijos discontinuos</t>
  </si>
  <si>
    <t>8.1.1 POBLACIÓN DE 16 Y MÁS AÑOS SEGÚN RELACIÓN CON LA ACTIVIDAD. MEDIA ANUAL</t>
  </si>
  <si>
    <t>8.1.2 POBLACIÓN INACTIVA POR CLASE DE INACTIVIDAD Y POR GRUPOS DE EDAD. MEDIA ANUAL</t>
  </si>
  <si>
    <t>8.1.3 TASA DE ACTIVIDAD Y PARO POR GRUPOS DE EDAD Y POR SEXO. 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</si>
</sst>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0.0"/>
    <numFmt numFmtId="168" formatCode="#,##0;\-#,##0;\-"/>
    <numFmt numFmtId="169" formatCode="#,##0.00;\-#,##0.00;\-"/>
    <numFmt numFmtId="170" formatCode="#,##0;#,##0;\-"/>
    <numFmt numFmtId="171" formatCode="#,##0_ ;\-#,##0\ "/>
    <numFmt numFmtId="172" formatCode="#,##0;\-#,##0;&quot;  &quot;"/>
    <numFmt numFmtId="173" formatCode="#,##0_);\(#,##0\)"/>
    <numFmt numFmtId="174" formatCode="0.000"/>
    <numFmt numFmtId="175" formatCode="mm/dd/yyyy\ hh:mm:ss"/>
    <numFmt numFmtId="176" formatCode="#,##0;\-#.##0;\-"/>
    <numFmt numFmtId="177" formatCode="#,##0.0_);\(#,##0.0\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b/>
      <sz val="9"/>
      <color indexed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Helvetica Neue"/>
    </font>
    <font>
      <sz val="8"/>
      <color rgb="FFFF0000"/>
      <name val="Arial"/>
      <family val="2"/>
    </font>
    <font>
      <sz val="10"/>
      <color theme="5"/>
      <name val="HelveticaNeue LT 55 Roman"/>
    </font>
    <font>
      <sz val="8"/>
      <color theme="5"/>
      <name val="HelveticaNeue LT 55 Roman"/>
    </font>
    <font>
      <b/>
      <sz val="8"/>
      <color theme="5"/>
      <name val="Arial"/>
      <family val="2"/>
    </font>
    <font>
      <sz val="10"/>
      <color theme="0" tint="-0.499984740745262"/>
      <name val="HelveticaNeue LT 55 Roman"/>
    </font>
    <font>
      <sz val="8"/>
      <color theme="0" tint="-0.499984740745262"/>
      <name val="HelveticaNeue LT 55 Roman"/>
    </font>
    <font>
      <sz val="11"/>
      <color theme="0" tint="-0.499984740745262"/>
      <name val="HelveticaNeue LT 65 Medium"/>
    </font>
  </fonts>
  <fills count="4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8"/>
      </top>
      <bottom/>
      <diagonal/>
    </border>
  </borders>
  <cellStyleXfs count="9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8" fillId="0" borderId="0"/>
    <xf numFmtId="10" fontId="4" fillId="0" borderId="0" applyNumberFormat="0">
      <alignment horizontal="right" vertical="center"/>
      <protection locked="0"/>
    </xf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0" fontId="3" fillId="0" borderId="0"/>
    <xf numFmtId="0" fontId="4" fillId="2" borderId="0"/>
    <xf numFmtId="0" fontId="26" fillId="0" borderId="0"/>
    <xf numFmtId="0" fontId="26" fillId="2" borderId="0"/>
    <xf numFmtId="0" fontId="4" fillId="0" borderId="0"/>
    <xf numFmtId="0" fontId="4" fillId="0" borderId="0"/>
    <xf numFmtId="0" fontId="33" fillId="0" borderId="0"/>
    <xf numFmtId="0" fontId="34" fillId="7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175" fontId="34" fillId="0" borderId="0">
      <alignment wrapText="1"/>
    </xf>
    <xf numFmtId="0" fontId="4" fillId="0" borderId="0"/>
    <xf numFmtId="166" fontId="35" fillId="2" borderId="0"/>
    <xf numFmtId="173" fontId="4" fillId="0" borderId="0"/>
    <xf numFmtId="0" fontId="4" fillId="0" borderId="0"/>
    <xf numFmtId="0" fontId="4" fillId="0" borderId="0"/>
    <xf numFmtId="166" fontId="35" fillId="2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2" fillId="2" borderId="0"/>
    <xf numFmtId="0" fontId="4" fillId="2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7" fillId="10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50" fillId="13" borderId="10" applyNumberFormat="0" applyAlignment="0" applyProtection="0"/>
    <xf numFmtId="0" fontId="51" fillId="14" borderId="11" applyNumberFormat="0" applyAlignment="0" applyProtection="0"/>
    <xf numFmtId="0" fontId="52" fillId="14" borderId="10" applyNumberFormat="0" applyAlignment="0" applyProtection="0"/>
    <xf numFmtId="0" fontId="53" fillId="0" borderId="12" applyNumberFormat="0" applyFill="0" applyAlignment="0" applyProtection="0"/>
    <xf numFmtId="0" fontId="54" fillId="15" borderId="13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8" fillId="40" borderId="0" applyNumberFormat="0" applyBorder="0" applyAlignment="0" applyProtection="0"/>
    <xf numFmtId="0" fontId="2" fillId="0" borderId="0"/>
    <xf numFmtId="0" fontId="2" fillId="16" borderId="14" applyNumberFormat="0" applyFont="0" applyAlignment="0" applyProtection="0"/>
    <xf numFmtId="177" fontId="35" fillId="0" borderId="0"/>
    <xf numFmtId="0" fontId="4" fillId="0" borderId="0"/>
    <xf numFmtId="0" fontId="1" fillId="0" borderId="0"/>
    <xf numFmtId="0" fontId="1" fillId="16" borderId="14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366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/>
    <xf numFmtId="0" fontId="7" fillId="3" borderId="4" xfId="0" applyNumberFormat="1" applyFont="1" applyFill="1" applyBorder="1" applyAlignment="1">
      <alignment horizontal="right" vertical="center"/>
    </xf>
    <xf numFmtId="0" fontId="7" fillId="3" borderId="3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/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7" fillId="0" borderId="3" xfId="0" applyFont="1" applyBorder="1" applyAlignment="1" applyProtection="1">
      <protection locked="0"/>
    </xf>
    <xf numFmtId="166" fontId="7" fillId="0" borderId="3" xfId="0" applyNumberFormat="1" applyFont="1" applyBorder="1" applyAlignment="1"/>
    <xf numFmtId="49" fontId="7" fillId="0" borderId="3" xfId="0" applyNumberFormat="1" applyFont="1" applyBorder="1" applyAlignment="1"/>
    <xf numFmtId="0" fontId="9" fillId="4" borderId="2" xfId="0" applyFont="1" applyFill="1" applyBorder="1" applyAlignment="1" applyProtection="1">
      <protection locked="0"/>
    </xf>
    <xf numFmtId="166" fontId="7" fillId="0" borderId="2" xfId="0" applyNumberFormat="1" applyFont="1" applyBorder="1" applyAlignment="1"/>
    <xf numFmtId="0" fontId="6" fillId="0" borderId="0" xfId="0" applyFont="1" applyBorder="1"/>
    <xf numFmtId="0" fontId="7" fillId="0" borderId="0" xfId="0" applyFont="1" applyFill="1" applyBorder="1" applyAlignment="1" applyProtection="1">
      <protection locked="0"/>
    </xf>
    <xf numFmtId="0" fontId="9" fillId="4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3" fontId="7" fillId="0" borderId="0" xfId="0" applyNumberFormat="1" applyFont="1" applyBorder="1" applyAlignment="1">
      <alignment horizontal="right"/>
    </xf>
    <xf numFmtId="0" fontId="11" fillId="0" borderId="0" xfId="0" applyFont="1" applyBorder="1" applyAlignment="1" applyProtection="1">
      <protection locked="0"/>
    </xf>
    <xf numFmtId="166" fontId="7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8" fillId="0" borderId="0" xfId="0" applyFont="1" applyAlignment="1" applyProtection="1">
      <protection locked="0"/>
    </xf>
    <xf numFmtId="166" fontId="6" fillId="0" borderId="0" xfId="0" applyNumberFormat="1" applyFont="1" applyBorder="1" applyAlignment="1"/>
    <xf numFmtId="166" fontId="6" fillId="0" borderId="0" xfId="0" applyNumberFormat="1" applyFont="1" applyAlignment="1"/>
    <xf numFmtId="0" fontId="6" fillId="0" borderId="3" xfId="0" applyFont="1" applyBorder="1"/>
    <xf numFmtId="3" fontId="6" fillId="0" borderId="0" xfId="0" applyNumberFormat="1" applyFont="1" applyBorder="1" applyAlignment="1"/>
    <xf numFmtId="3" fontId="6" fillId="0" borderId="0" xfId="0" applyNumberFormat="1" applyFont="1"/>
    <xf numFmtId="0" fontId="6" fillId="0" borderId="0" xfId="0" applyFont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 indent="2"/>
    </xf>
    <xf numFmtId="3" fontId="6" fillId="0" borderId="0" xfId="0" applyNumberFormat="1" applyFont="1" applyBorder="1"/>
    <xf numFmtId="0" fontId="7" fillId="3" borderId="4" xfId="0" applyNumberFormat="1" applyFont="1" applyFill="1" applyBorder="1" applyAlignment="1">
      <alignment vertical="center"/>
    </xf>
    <xf numFmtId="167" fontId="7" fillId="0" borderId="0" xfId="0" applyNumberFormat="1" applyFont="1" applyBorder="1" applyAlignment="1"/>
    <xf numFmtId="168" fontId="7" fillId="0" borderId="0" xfId="0" applyNumberFormat="1" applyFont="1" applyProtection="1">
      <protection locked="0"/>
    </xf>
    <xf numFmtId="169" fontId="7" fillId="0" borderId="0" xfId="0" applyNumberFormat="1" applyFont="1" applyProtection="1">
      <protection locked="0"/>
    </xf>
    <xf numFmtId="0" fontId="9" fillId="0" borderId="0" xfId="0" applyFont="1"/>
    <xf numFmtId="0" fontId="6" fillId="0" borderId="1" xfId="0" applyFont="1" applyBorder="1" applyAlignment="1">
      <alignment horizontal="right"/>
    </xf>
    <xf numFmtId="3" fontId="6" fillId="0" borderId="0" xfId="0" applyNumberFormat="1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166" fontId="7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11" fillId="0" borderId="0" xfId="0" applyFont="1" applyBorder="1" applyAlignment="1"/>
    <xf numFmtId="49" fontId="7" fillId="0" borderId="0" xfId="0" applyNumberFormat="1" applyFont="1" applyBorder="1" applyAlignment="1"/>
    <xf numFmtId="0" fontId="7" fillId="0" borderId="0" xfId="0" applyFont="1"/>
    <xf numFmtId="0" fontId="9" fillId="0" borderId="0" xfId="0" applyFont="1" applyAlignment="1"/>
    <xf numFmtId="3" fontId="8" fillId="0" borderId="0" xfId="0" applyNumberFormat="1" applyFont="1" applyAlignment="1"/>
    <xf numFmtId="2" fontId="7" fillId="0" borderId="0" xfId="0" applyNumberFormat="1" applyFont="1" applyBorder="1" applyAlignme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Border="1" applyAlignment="1" applyProtection="1"/>
    <xf numFmtId="3" fontId="7" fillId="0" borderId="0" xfId="0" applyNumberFormat="1" applyFont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8" fillId="0" borderId="0" xfId="0" applyFont="1" applyAlignment="1"/>
    <xf numFmtId="0" fontId="7" fillId="3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center" vertical="center"/>
    </xf>
    <xf numFmtId="3" fontId="7" fillId="0" borderId="0" xfId="2" applyNumberFormat="1" applyFont="1" applyBorder="1" applyAlignment="1">
      <alignment horizontal="right"/>
    </xf>
    <xf numFmtId="3" fontId="9" fillId="0" borderId="0" xfId="0" applyNumberFormat="1" applyFont="1" applyBorder="1" applyAlignment="1" applyProtection="1">
      <alignment horizontal="left"/>
      <protection locked="0"/>
    </xf>
    <xf numFmtId="167" fontId="7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/>
    <xf numFmtId="3" fontId="14" fillId="0" borderId="0" xfId="0" applyNumberFormat="1" applyFont="1" applyBorder="1" applyAlignment="1">
      <alignment vertical="top" wrapText="1"/>
    </xf>
    <xf numFmtId="0" fontId="16" fillId="0" borderId="0" xfId="0" applyFont="1" applyAlignment="1" applyProtection="1">
      <alignment horizontal="left" vertical="center"/>
    </xf>
    <xf numFmtId="168" fontId="16" fillId="0" borderId="0" xfId="0" applyNumberFormat="1" applyFont="1"/>
    <xf numFmtId="3" fontId="16" fillId="0" borderId="0" xfId="0" applyNumberFormat="1" applyFont="1" applyAlignment="1" applyProtection="1">
      <alignment horizontal="right" vertical="center"/>
    </xf>
    <xf numFmtId="3" fontId="6" fillId="0" borderId="0" xfId="0" applyNumberFormat="1" applyFont="1" applyAlignment="1">
      <alignment horizontal="right"/>
    </xf>
    <xf numFmtId="167" fontId="13" fillId="0" borderId="0" xfId="0" applyNumberFormat="1" applyFont="1" applyBorder="1" applyAlignment="1"/>
    <xf numFmtId="0" fontId="13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Border="1" applyAlignment="1" applyProtection="1">
      <protection locked="0"/>
    </xf>
    <xf numFmtId="0" fontId="19" fillId="0" borderId="0" xfId="0" applyFont="1"/>
    <xf numFmtId="0" fontId="19" fillId="0" borderId="0" xfId="0" applyFont="1" applyAlignment="1"/>
    <xf numFmtId="4" fontId="14" fillId="0" borderId="0" xfId="0" applyNumberFormat="1" applyFont="1" applyAlignment="1">
      <alignment horizontal="right" indent="1"/>
    </xf>
    <xf numFmtId="168" fontId="15" fillId="0" borderId="0" xfId="0" applyNumberFormat="1" applyFont="1"/>
    <xf numFmtId="3" fontId="15" fillId="0" borderId="0" xfId="0" applyNumberFormat="1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indent="1"/>
      <protection locked="0"/>
    </xf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 applyAlignment="1">
      <alignment horizontal="right" indent="1"/>
    </xf>
    <xf numFmtId="0" fontId="19" fillId="0" borderId="0" xfId="0" applyFont="1" applyBorder="1" applyAlignment="1"/>
    <xf numFmtId="166" fontId="7" fillId="0" borderId="0" xfId="0" applyNumberFormat="1" applyFont="1" applyAlignment="1"/>
    <xf numFmtId="4" fontId="7" fillId="0" borderId="0" xfId="4" applyNumberFormat="1" applyFont="1" applyBorder="1" applyAlignment="1">
      <alignment horizontal="right"/>
    </xf>
    <xf numFmtId="0" fontId="7" fillId="6" borderId="0" xfId="0" applyNumberFormat="1" applyFont="1" applyFill="1" applyBorder="1" applyAlignment="1"/>
    <xf numFmtId="0" fontId="7" fillId="6" borderId="0" xfId="0" applyNumberFormat="1" applyFont="1" applyFill="1" applyBorder="1" applyAlignment="1">
      <alignment vertical="center"/>
    </xf>
    <xf numFmtId="0" fontId="6" fillId="6" borderId="0" xfId="0" applyFont="1" applyFill="1" applyBorder="1"/>
    <xf numFmtId="0" fontId="7" fillId="6" borderId="0" xfId="0" applyFont="1" applyFill="1" applyBorder="1" applyAlignment="1"/>
    <xf numFmtId="166" fontId="7" fillId="6" borderId="0" xfId="0" applyNumberFormat="1" applyFont="1" applyFill="1" applyBorder="1" applyAlignment="1"/>
    <xf numFmtId="0" fontId="6" fillId="6" borderId="0" xfId="0" applyFont="1" applyFill="1" applyBorder="1" applyAlignment="1"/>
    <xf numFmtId="171" fontId="6" fillId="0" borderId="0" xfId="1" applyNumberFormat="1" applyFont="1"/>
    <xf numFmtId="0" fontId="8" fillId="0" borderId="5" xfId="0" applyFont="1" applyFill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7" applyFont="1" applyAlignment="1" applyProtection="1">
      <alignment horizontal="left" vertical="center" indent="1"/>
    </xf>
    <xf numFmtId="0" fontId="3" fillId="0" borderId="0" xfId="3"/>
    <xf numFmtId="0" fontId="21" fillId="0" borderId="0" xfId="7" applyFont="1" applyAlignment="1" applyProtection="1">
      <alignment vertical="center"/>
    </xf>
    <xf numFmtId="172" fontId="7" fillId="0" borderId="0" xfId="0" applyNumberFormat="1" applyFont="1" applyBorder="1" applyAlignment="1">
      <alignment horizontal="right"/>
    </xf>
    <xf numFmtId="168" fontId="14" fillId="5" borderId="0" xfId="0" applyNumberFormat="1" applyFont="1" applyFill="1" applyBorder="1"/>
    <xf numFmtId="0" fontId="0" fillId="0" borderId="0" xfId="0" applyAlignment="1">
      <alignment wrapText="1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5" fillId="0" borderId="0" xfId="0" applyNumberFormat="1" applyFont="1" applyAlignment="1"/>
    <xf numFmtId="168" fontId="3" fillId="0" borderId="0" xfId="0" applyNumberFormat="1" applyFont="1" applyAlignment="1">
      <alignment vertical="top"/>
    </xf>
    <xf numFmtId="49" fontId="25" fillId="0" borderId="0" xfId="0" applyNumberFormat="1" applyFont="1" applyAlignment="1">
      <alignment wrapText="1"/>
    </xf>
    <xf numFmtId="168" fontId="25" fillId="0" borderId="0" xfId="0" applyNumberFormat="1" applyFont="1" applyProtection="1"/>
    <xf numFmtId="4" fontId="25" fillId="0" borderId="0" xfId="0" applyNumberFormat="1" applyFont="1" applyProtection="1"/>
    <xf numFmtId="3" fontId="26" fillId="0" borderId="0" xfId="10" applyNumberFormat="1" applyFont="1" applyFill="1" applyAlignment="1">
      <alignment horizontal="right"/>
    </xf>
    <xf numFmtId="2" fontId="4" fillId="0" borderId="0" xfId="11" applyNumberFormat="1" applyFont="1" applyBorder="1" applyAlignment="1">
      <alignment horizontal="right" vertical="center"/>
    </xf>
    <xf numFmtId="166" fontId="6" fillId="0" borderId="0" xfId="0" applyNumberFormat="1" applyFont="1"/>
    <xf numFmtId="4" fontId="27" fillId="0" borderId="0" xfId="13" applyNumberFormat="1" applyFont="1" applyAlignment="1" applyProtection="1">
      <alignment horizontal="right" vertical="center"/>
      <protection locked="0"/>
    </xf>
    <xf numFmtId="0" fontId="0" fillId="0" borderId="0" xfId="0"/>
    <xf numFmtId="4" fontId="7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30" fillId="0" borderId="0" xfId="0" applyFont="1"/>
    <xf numFmtId="0" fontId="11" fillId="0" borderId="0" xfId="0" applyFont="1"/>
    <xf numFmtId="166" fontId="7" fillId="0" borderId="0" xfId="0" applyNumberFormat="1" applyFont="1" applyFill="1" applyBorder="1" applyAlignment="1"/>
    <xf numFmtId="3" fontId="17" fillId="0" borderId="0" xfId="0" applyNumberFormat="1" applyFont="1" applyBorder="1" applyAlignment="1">
      <alignment horizontal="right"/>
    </xf>
    <xf numFmtId="0" fontId="8" fillId="0" borderId="0" xfId="0" applyFont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left" indent="2"/>
      <protection locked="0"/>
    </xf>
    <xf numFmtId="0" fontId="7" fillId="0" borderId="0" xfId="0" applyFont="1" applyFill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left" indent="1"/>
    </xf>
    <xf numFmtId="0" fontId="26" fillId="2" borderId="0" xfId="12" applyNumberFormat="1" applyAlignment="1">
      <alignment wrapText="1"/>
    </xf>
    <xf numFmtId="0" fontId="3" fillId="0" borderId="0" xfId="0" applyFont="1"/>
    <xf numFmtId="3" fontId="7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0" xfId="0"/>
    <xf numFmtId="0" fontId="6" fillId="0" borderId="0" xfId="0" applyFont="1" applyFill="1" applyAlignment="1"/>
    <xf numFmtId="3" fontId="15" fillId="0" borderId="0" xfId="14" applyNumberFormat="1" applyFont="1" applyAlignment="1">
      <alignment vertical="center"/>
    </xf>
    <xf numFmtId="167" fontId="0" fillId="0" borderId="0" xfId="0" applyNumberFormat="1"/>
    <xf numFmtId="166" fontId="7" fillId="0" borderId="0" xfId="0" applyNumberFormat="1" applyFont="1" applyFill="1" applyBorder="1" applyAlignment="1">
      <alignment horizontal="right"/>
    </xf>
    <xf numFmtId="166" fontId="7" fillId="0" borderId="3" xfId="0" applyNumberFormat="1" applyFont="1" applyFill="1" applyBorder="1" applyAlignment="1"/>
    <xf numFmtId="166" fontId="6" fillId="0" borderId="0" xfId="0" applyNumberFormat="1" applyFont="1" applyFill="1"/>
    <xf numFmtId="0" fontId="0" fillId="0" borderId="0" xfId="0"/>
    <xf numFmtId="0" fontId="0" fillId="0" borderId="0" xfId="0"/>
    <xf numFmtId="3" fontId="31" fillId="0" borderId="0" xfId="0" applyNumberFormat="1" applyFont="1"/>
    <xf numFmtId="0" fontId="31" fillId="0" borderId="0" xfId="0" applyFont="1"/>
    <xf numFmtId="3" fontId="7" fillId="0" borderId="0" xfId="0" applyNumberFormat="1" applyFont="1" applyFill="1" applyAlignment="1"/>
    <xf numFmtId="0" fontId="7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3" xfId="0" applyFont="1" applyFill="1" applyBorder="1" applyAlignment="1" applyProtection="1">
      <protection locked="0"/>
    </xf>
    <xf numFmtId="0" fontId="0" fillId="0" borderId="0" xfId="0" applyAlignment="1"/>
    <xf numFmtId="0" fontId="11" fillId="0" borderId="0" xfId="0" applyFont="1" applyBorder="1"/>
    <xf numFmtId="166" fontId="32" fillId="0" borderId="0" xfId="0" applyNumberFormat="1" applyFont="1" applyBorder="1" applyAlignment="1"/>
    <xf numFmtId="0" fontId="0" fillId="0" borderId="0" xfId="0"/>
    <xf numFmtId="0" fontId="0" fillId="0" borderId="0" xfId="0"/>
    <xf numFmtId="168" fontId="4" fillId="0" borderId="0" xfId="0" applyNumberFormat="1" applyFont="1" applyFill="1" applyBorder="1" applyAlignment="1" applyProtection="1">
      <alignment horizontal="right"/>
    </xf>
    <xf numFmtId="168" fontId="15" fillId="0" borderId="0" xfId="21" applyNumberFormat="1" applyFont="1" applyProtection="1">
      <protection locked="0"/>
    </xf>
    <xf numFmtId="2" fontId="15" fillId="0" borderId="0" xfId="21" applyNumberFormat="1" applyFont="1" applyProtection="1">
      <protection locked="0"/>
    </xf>
    <xf numFmtId="3" fontId="15" fillId="0" borderId="0" xfId="21" applyNumberFormat="1" applyFont="1" applyAlignment="1" applyProtection="1">
      <alignment vertical="center"/>
      <protection locked="0"/>
    </xf>
    <xf numFmtId="3" fontId="27" fillId="0" borderId="0" xfId="21" applyNumberFormat="1" applyFont="1" applyAlignment="1" applyProtection="1">
      <alignment horizontal="right" vertical="center"/>
      <protection locked="0"/>
    </xf>
    <xf numFmtId="0" fontId="27" fillId="0" borderId="0" xfId="21" applyFont="1" applyAlignment="1">
      <alignment horizontal="right" vertical="center"/>
    </xf>
    <xf numFmtId="4" fontId="27" fillId="0" borderId="0" xfId="21" applyNumberFormat="1" applyFont="1" applyAlignment="1" applyProtection="1">
      <alignment horizontal="right" vertical="center"/>
    </xf>
    <xf numFmtId="2" fontId="27" fillId="0" borderId="0" xfId="21" applyNumberFormat="1" applyFont="1" applyAlignment="1" applyProtection="1">
      <alignment horizontal="right" vertical="center"/>
      <protection locked="0"/>
    </xf>
    <xf numFmtId="166" fontId="24" fillId="0" borderId="0" xfId="22" applyNumberFormat="1" applyFont="1" applyFill="1" applyAlignment="1">
      <alignment horizontal="left" vertical="center"/>
    </xf>
    <xf numFmtId="3" fontId="24" fillId="0" borderId="0" xfId="22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left" vertical="center"/>
    </xf>
    <xf numFmtId="4" fontId="37" fillId="0" borderId="0" xfId="4" applyNumberFormat="1" applyFont="1" applyBorder="1" applyAlignment="1">
      <alignment horizontal="left"/>
    </xf>
    <xf numFmtId="2" fontId="38" fillId="5" borderId="0" xfId="0" applyNumberFormat="1" applyFont="1" applyFill="1" applyBorder="1" applyAlignment="1">
      <alignment horizontal="right" vertical="top" indent="1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167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/>
    <xf numFmtId="2" fontId="6" fillId="0" borderId="0" xfId="0" applyNumberFormat="1" applyFont="1" applyAlignment="1"/>
    <xf numFmtId="167" fontId="6" fillId="0" borderId="0" xfId="0" applyNumberFormat="1" applyFont="1"/>
    <xf numFmtId="166" fontId="7" fillId="0" borderId="0" xfId="1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9" fillId="0" borderId="2" xfId="0" applyFont="1" applyFill="1" applyBorder="1" applyAlignment="1" applyProtection="1">
      <protection locked="0"/>
    </xf>
    <xf numFmtId="166" fontId="7" fillId="0" borderId="2" xfId="0" applyNumberFormat="1" applyFont="1" applyFill="1" applyBorder="1" applyAlignment="1"/>
    <xf numFmtId="0" fontId="0" fillId="0" borderId="0" xfId="0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8" fillId="0" borderId="0" xfId="0" applyFont="1" applyBorder="1" applyAlignment="1">
      <alignment horizontal="center"/>
    </xf>
    <xf numFmtId="0" fontId="8" fillId="0" borderId="6" xfId="0" applyFont="1" applyFill="1" applyBorder="1"/>
    <xf numFmtId="3" fontId="29" fillId="0" borderId="0" xfId="0" applyNumberFormat="1" applyFont="1" applyBorder="1" applyAlignment="1"/>
    <xf numFmtId="0" fontId="0" fillId="0" borderId="0" xfId="0"/>
    <xf numFmtId="0" fontId="9" fillId="4" borderId="0" xfId="0" quotePrefix="1" applyFont="1" applyFill="1" applyBorder="1" applyAlignment="1" applyProtection="1">
      <protection locked="0"/>
    </xf>
    <xf numFmtId="0" fontId="0" fillId="0" borderId="0" xfId="0"/>
    <xf numFmtId="0" fontId="5" fillId="0" borderId="1" xfId="3" applyFont="1" applyBorder="1" applyAlignment="1"/>
    <xf numFmtId="0" fontId="6" fillId="0" borderId="1" xfId="3" applyFont="1" applyBorder="1" applyAlignment="1"/>
    <xf numFmtId="0" fontId="6" fillId="0" borderId="0" xfId="3" applyFont="1" applyAlignment="1"/>
    <xf numFmtId="0" fontId="6" fillId="0" borderId="0" xfId="3" applyFont="1"/>
    <xf numFmtId="0" fontId="5" fillId="0" borderId="0" xfId="3" applyFont="1" applyBorder="1" applyAlignment="1"/>
    <xf numFmtId="0" fontId="5" fillId="0" borderId="0" xfId="3" applyFont="1" applyBorder="1" applyAlignment="1" applyProtection="1">
      <protection locked="0"/>
    </xf>
    <xf numFmtId="0" fontId="7" fillId="3" borderId="4" xfId="3" applyNumberFormat="1" applyFont="1" applyFill="1" applyBorder="1" applyAlignment="1">
      <alignment horizontal="right" vertical="center"/>
    </xf>
    <xf numFmtId="0" fontId="7" fillId="0" borderId="0" xfId="3" applyFont="1" applyBorder="1" applyAlignment="1"/>
    <xf numFmtId="3" fontId="6" fillId="0" borderId="0" xfId="3" applyNumberFormat="1" applyFont="1" applyAlignment="1"/>
    <xf numFmtId="0" fontId="7" fillId="0" borderId="0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/>
    <xf numFmtId="3" fontId="7" fillId="0" borderId="0" xfId="3" applyNumberFormat="1" applyFont="1" applyBorder="1" applyAlignment="1"/>
    <xf numFmtId="3" fontId="15" fillId="0" borderId="0" xfId="23" applyNumberFormat="1" applyFont="1" applyAlignment="1" applyProtection="1">
      <alignment horizontal="right" vertical="center"/>
      <protection locked="0"/>
    </xf>
    <xf numFmtId="3" fontId="7" fillId="0" borderId="0" xfId="3" applyNumberFormat="1" applyFont="1" applyAlignment="1" applyProtection="1">
      <alignment horizontal="right" vertical="center"/>
      <protection locked="0"/>
    </xf>
    <xf numFmtId="168" fontId="15" fillId="0" borderId="0" xfId="24" applyNumberFormat="1" applyFont="1" applyAlignment="1" applyProtection="1">
      <alignment horizontal="right" vertical="center"/>
      <protection locked="0"/>
    </xf>
    <xf numFmtId="0" fontId="7" fillId="0" borderId="0" xfId="3" applyFont="1" applyAlignment="1"/>
    <xf numFmtId="3" fontId="28" fillId="0" borderId="0" xfId="25" applyNumberFormat="1" applyFont="1" applyAlignment="1" applyProtection="1">
      <alignment horizontal="right" vertical="center"/>
      <protection locked="0"/>
    </xf>
    <xf numFmtId="3" fontId="15" fillId="0" borderId="0" xfId="3" applyNumberFormat="1" applyFont="1" applyAlignment="1" applyProtection="1">
      <alignment horizontal="right" vertical="center"/>
      <protection locked="0"/>
    </xf>
    <xf numFmtId="0" fontId="7" fillId="0" borderId="3" xfId="3" applyFont="1" applyBorder="1" applyAlignment="1" applyProtection="1">
      <protection locked="0"/>
    </xf>
    <xf numFmtId="3" fontId="28" fillId="0" borderId="0" xfId="3" applyNumberFormat="1" applyFont="1" applyAlignment="1" applyProtection="1">
      <alignment horizontal="right" vertical="center"/>
      <protection locked="0"/>
    </xf>
    <xf numFmtId="0" fontId="9" fillId="4" borderId="0" xfId="3" applyFont="1" applyFill="1" applyBorder="1" applyAlignment="1" applyProtection="1">
      <protection locked="0"/>
    </xf>
    <xf numFmtId="166" fontId="7" fillId="0" borderId="2" xfId="3" applyNumberFormat="1" applyFont="1" applyBorder="1" applyAlignment="1"/>
    <xf numFmtId="166" fontId="7" fillId="0" borderId="2" xfId="3" applyNumberFormat="1" applyFont="1" applyBorder="1" applyAlignment="1">
      <alignment horizontal="right"/>
    </xf>
    <xf numFmtId="0" fontId="19" fillId="0" borderId="0" xfId="3" applyFont="1" applyAlignment="1">
      <alignment horizontal="right"/>
    </xf>
    <xf numFmtId="170" fontId="15" fillId="0" borderId="0" xfId="3" applyNumberFormat="1" applyFont="1" applyAlignment="1" applyProtection="1">
      <alignment horizontal="right" vertical="center"/>
    </xf>
    <xf numFmtId="0" fontId="0" fillId="0" borderId="0" xfId="0"/>
    <xf numFmtId="0" fontId="0" fillId="0" borderId="0" xfId="0"/>
    <xf numFmtId="3" fontId="15" fillId="0" borderId="0" xfId="26" applyNumberFormat="1" applyFont="1" applyFill="1" applyAlignment="1">
      <alignment horizontal="right" vertical="center"/>
    </xf>
    <xf numFmtId="166" fontId="15" fillId="0" borderId="0" xfId="26" applyNumberFormat="1" applyFont="1" applyFill="1" applyBorder="1" applyAlignment="1">
      <alignment vertical="center"/>
    </xf>
    <xf numFmtId="1" fontId="15" fillId="0" borderId="0" xfId="26" applyNumberFormat="1" applyFont="1" applyFill="1" applyBorder="1" applyAlignment="1">
      <alignment vertical="center"/>
    </xf>
    <xf numFmtId="4" fontId="15" fillId="0" borderId="0" xfId="26" applyNumberFormat="1" applyFont="1" applyFill="1" applyAlignment="1">
      <alignment horizontal="right" vertical="center"/>
    </xf>
    <xf numFmtId="3" fontId="15" fillId="5" borderId="0" xfId="26" applyNumberFormat="1" applyFont="1" applyFill="1" applyAlignment="1">
      <alignment horizontal="right" vertical="center"/>
    </xf>
    <xf numFmtId="166" fontId="15" fillId="5" borderId="0" xfId="26" applyNumberFormat="1" applyFont="1" applyFill="1" applyBorder="1" applyAlignment="1">
      <alignment vertical="center"/>
    </xf>
    <xf numFmtId="3" fontId="36" fillId="0" borderId="0" xfId="3" applyNumberFormat="1" applyFont="1" applyFill="1" applyAlignment="1" applyProtection="1">
      <alignment vertical="center"/>
    </xf>
    <xf numFmtId="3" fontId="36" fillId="0" borderId="0" xfId="3" applyNumberFormat="1" applyFont="1" applyFill="1" applyAlignment="1" applyProtection="1">
      <alignment horizontal="right" vertical="center"/>
    </xf>
    <xf numFmtId="3" fontId="24" fillId="0" borderId="0" xfId="3" applyNumberFormat="1" applyFont="1" applyFill="1" applyAlignment="1" applyProtection="1">
      <alignment vertical="center"/>
    </xf>
    <xf numFmtId="167" fontId="36" fillId="0" borderId="0" xfId="3" applyNumberFormat="1" applyFont="1" applyFill="1" applyAlignment="1" applyProtection="1">
      <alignment vertical="center"/>
    </xf>
    <xf numFmtId="4" fontId="36" fillId="0" borderId="0" xfId="3" applyNumberFormat="1" applyFont="1" applyFill="1" applyAlignment="1" applyProtection="1">
      <alignment vertical="center"/>
    </xf>
    <xf numFmtId="3" fontId="36" fillId="0" borderId="0" xfId="0" applyNumberFormat="1" applyFont="1" applyFill="1" applyAlignment="1" applyProtection="1">
      <alignment vertical="center"/>
    </xf>
    <xf numFmtId="3" fontId="39" fillId="0" borderId="0" xfId="0" applyNumberFormat="1" applyFont="1" applyFill="1" applyAlignment="1" applyProtection="1">
      <alignment vertical="center"/>
    </xf>
    <xf numFmtId="176" fontId="4" fillId="0" borderId="0" xfId="27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10" applyNumberFormat="1" applyFont="1" applyFill="1" applyAlignment="1"/>
    <xf numFmtId="3" fontId="41" fillId="0" borderId="0" xfId="10" applyNumberFormat="1" applyFont="1" applyFill="1"/>
    <xf numFmtId="3" fontId="15" fillId="0" borderId="0" xfId="0" applyNumberFormat="1" applyFont="1" applyFill="1" applyBorder="1" applyAlignment="1">
      <alignment vertical="center"/>
    </xf>
    <xf numFmtId="3" fontId="28" fillId="0" borderId="0" xfId="12" applyNumberFormat="1" applyFont="1" applyFill="1" applyAlignment="1"/>
    <xf numFmtId="168" fontId="4" fillId="0" borderId="0" xfId="28" applyNumberFormat="1" applyFont="1" applyBorder="1" applyAlignment="1">
      <alignment vertical="center"/>
    </xf>
    <xf numFmtId="3" fontId="7" fillId="0" borderId="0" xfId="0" applyNumberFormat="1" applyFont="1" applyAlignment="1" applyProtection="1">
      <alignment horizontal="right"/>
    </xf>
    <xf numFmtId="168" fontId="15" fillId="5" borderId="0" xfId="0" applyNumberFormat="1" applyFont="1" applyFill="1" applyBorder="1" applyAlignment="1">
      <alignment horizontal="right"/>
    </xf>
    <xf numFmtId="167" fontId="6" fillId="0" borderId="0" xfId="0" applyNumberFormat="1" applyFont="1" applyBorder="1" applyAlignment="1"/>
    <xf numFmtId="167" fontId="6" fillId="0" borderId="0" xfId="0" applyNumberFormat="1" applyFont="1" applyAlignment="1"/>
    <xf numFmtId="2" fontId="7" fillId="0" borderId="0" xfId="0" applyNumberFormat="1" applyFont="1" applyFill="1" applyBorder="1" applyAlignment="1"/>
    <xf numFmtId="3" fontId="6" fillId="0" borderId="0" xfId="0" applyNumberFormat="1" applyFont="1" applyFill="1"/>
    <xf numFmtId="0" fontId="0" fillId="0" borderId="0" xfId="0"/>
    <xf numFmtId="168" fontId="4" fillId="8" borderId="0" xfId="0" applyNumberFormat="1" applyFont="1" applyFill="1" applyAlignment="1">
      <alignment horizontal="right"/>
    </xf>
    <xf numFmtId="168" fontId="15" fillId="0" borderId="0" xfId="29" applyNumberFormat="1" applyFont="1"/>
    <xf numFmtId="3" fontId="41" fillId="0" borderId="0" xfId="0" quotePrefix="1" applyNumberFormat="1" applyFont="1" applyFill="1"/>
    <xf numFmtId="3" fontId="4" fillId="0" borderId="0" xfId="0" applyNumberFormat="1" applyFont="1" applyFill="1" applyBorder="1"/>
    <xf numFmtId="3" fontId="15" fillId="0" borderId="0" xfId="30" applyNumberFormat="1" applyFont="1" applyAlignment="1" applyProtection="1">
      <alignment horizontal="right" vertical="center"/>
    </xf>
    <xf numFmtId="3" fontId="29" fillId="0" borderId="0" xfId="0" applyNumberFormat="1" applyFont="1" applyBorder="1" applyAlignment="1">
      <alignment horizontal="right"/>
    </xf>
    <xf numFmtId="3" fontId="4" fillId="5" borderId="0" xfId="0" applyNumberFormat="1" applyFont="1" applyFill="1" applyBorder="1" applyAlignment="1">
      <alignment horizontal="right" indent="1"/>
    </xf>
    <xf numFmtId="166" fontId="4" fillId="5" borderId="0" xfId="0" applyNumberFormat="1" applyFont="1" applyFill="1" applyBorder="1" applyAlignment="1">
      <alignment horizontal="right" indent="1"/>
    </xf>
    <xf numFmtId="3" fontId="41" fillId="5" borderId="0" xfId="0" applyNumberFormat="1" applyFont="1" applyFill="1" applyBorder="1" applyAlignment="1">
      <alignment horizontal="right" indent="1"/>
    </xf>
    <xf numFmtId="0" fontId="23" fillId="0" borderId="0" xfId="7" applyAlignment="1" applyProtection="1"/>
    <xf numFmtId="168" fontId="15" fillId="0" borderId="0" xfId="31" applyNumberFormat="1" applyFont="1" applyBorder="1" applyAlignment="1">
      <alignment horizontal="right"/>
    </xf>
    <xf numFmtId="168" fontId="15" fillId="0" borderId="0" xfId="28" applyNumberFormat="1" applyFont="1" applyBorder="1" applyAlignment="1">
      <alignment vertical="center"/>
    </xf>
    <xf numFmtId="3" fontId="15" fillId="0" borderId="0" xfId="32" applyNumberFormat="1" applyFont="1" applyFill="1" applyAlignment="1">
      <alignment horizontal="right"/>
    </xf>
    <xf numFmtId="0" fontId="0" fillId="0" borderId="0" xfId="0"/>
    <xf numFmtId="0" fontId="7" fillId="0" borderId="0" xfId="3" applyFont="1" applyAlignment="1">
      <alignment wrapText="1"/>
    </xf>
    <xf numFmtId="3" fontId="7" fillId="0" borderId="0" xfId="3" applyNumberFormat="1" applyFont="1" applyBorder="1" applyAlignment="1">
      <alignment horizontal="right" vertical="center"/>
    </xf>
    <xf numFmtId="0" fontId="0" fillId="0" borderId="0" xfId="0"/>
    <xf numFmtId="4" fontId="0" fillId="0" borderId="0" xfId="0" applyNumberFormat="1"/>
    <xf numFmtId="0" fontId="0" fillId="0" borderId="0" xfId="0"/>
    <xf numFmtId="3" fontId="4" fillId="0" borderId="0" xfId="33" applyNumberFormat="1" applyFont="1" applyFill="1" applyAlignment="1"/>
    <xf numFmtId="3" fontId="15" fillId="0" borderId="0" xfId="34" applyNumberFormat="1" applyFont="1" applyAlignment="1" applyProtection="1">
      <alignment horizontal="right" vertical="center"/>
      <protection locked="0"/>
    </xf>
    <xf numFmtId="0" fontId="15" fillId="0" borderId="0" xfId="34" applyFont="1" applyAlignment="1">
      <alignment vertical="center"/>
    </xf>
    <xf numFmtId="0" fontId="4" fillId="0" borderId="0" xfId="34" applyAlignment="1">
      <alignment vertical="center"/>
    </xf>
    <xf numFmtId="168" fontId="15" fillId="0" borderId="0" xfId="35" applyNumberFormat="1" applyFont="1" applyAlignment="1" applyProtection="1">
      <alignment horizontal="right"/>
      <protection locked="0"/>
    </xf>
    <xf numFmtId="3" fontId="15" fillId="0" borderId="0" xfId="36" applyNumberFormat="1" applyFont="1" applyAlignment="1">
      <alignment horizontal="right"/>
    </xf>
    <xf numFmtId="0" fontId="4" fillId="0" borderId="0" xfId="36" applyAlignment="1">
      <alignment horizontal="center"/>
    </xf>
    <xf numFmtId="176" fontId="15" fillId="0" borderId="0" xfId="37" applyNumberFormat="1" applyFont="1" applyFill="1" applyBorder="1" applyAlignment="1">
      <alignment horizontal="right"/>
    </xf>
    <xf numFmtId="168" fontId="15" fillId="0" borderId="0" xfId="38" applyNumberFormat="1" applyFont="1" applyAlignment="1"/>
    <xf numFmtId="3" fontId="15" fillId="0" borderId="0" xfId="38" applyNumberFormat="1" applyFont="1" applyAlignment="1"/>
    <xf numFmtId="168" fontId="15" fillId="0" borderId="0" xfId="38" applyNumberFormat="1" applyFont="1" applyFill="1" applyAlignment="1"/>
    <xf numFmtId="3" fontId="15" fillId="0" borderId="0" xfId="38" applyNumberFormat="1" applyFont="1" applyAlignment="1" applyProtection="1">
      <alignment horizontal="right"/>
    </xf>
    <xf numFmtId="0" fontId="15" fillId="0" borderId="0" xfId="38" applyFont="1" applyAlignment="1"/>
    <xf numFmtId="166" fontId="15" fillId="0" borderId="0" xfId="38" applyNumberFormat="1" applyFont="1" applyAlignment="1" applyProtection="1">
      <alignment horizontal="right"/>
    </xf>
    <xf numFmtId="166" fontId="15" fillId="0" borderId="0" xfId="38" applyNumberFormat="1" applyFont="1" applyAlignment="1"/>
    <xf numFmtId="0" fontId="0" fillId="9" borderId="0" xfId="0" applyFill="1"/>
    <xf numFmtId="3" fontId="15" fillId="9" borderId="0" xfId="0" applyNumberFormat="1" applyFont="1" applyFill="1" applyBorder="1" applyAlignment="1" applyProtection="1">
      <alignment horizontal="right" vertical="center"/>
    </xf>
    <xf numFmtId="176" fontId="4" fillId="8" borderId="0" xfId="0" applyNumberFormat="1" applyFont="1" applyFill="1" applyAlignment="1">
      <alignment horizontal="right"/>
    </xf>
    <xf numFmtId="0" fontId="19" fillId="0" borderId="1" xfId="0" applyFont="1" applyBorder="1" applyAlignment="1"/>
    <xf numFmtId="166" fontId="29" fillId="0" borderId="3" xfId="0" applyNumberFormat="1" applyFont="1" applyBorder="1" applyAlignment="1"/>
    <xf numFmtId="166" fontId="29" fillId="0" borderId="2" xfId="0" applyNumberFormat="1" applyFont="1" applyBorder="1" applyAlignment="1"/>
    <xf numFmtId="166" fontId="29" fillId="0" borderId="0" xfId="0" applyNumberFormat="1" applyFont="1" applyBorder="1" applyAlignment="1"/>
    <xf numFmtId="166" fontId="15" fillId="0" borderId="0" xfId="39" applyNumberFormat="1" applyFont="1" applyAlignment="1" applyProtection="1">
      <alignment horizontal="right" vertical="center"/>
    </xf>
    <xf numFmtId="166" fontId="15" fillId="0" borderId="0" xfId="39" applyNumberFormat="1" applyFont="1" applyAlignment="1">
      <alignment vertical="center"/>
    </xf>
    <xf numFmtId="166" fontId="15" fillId="0" borderId="0" xfId="39" applyNumberFormat="1" applyFont="1" applyFill="1" applyAlignment="1">
      <alignment vertical="center"/>
    </xf>
    <xf numFmtId="3" fontId="15" fillId="0" borderId="0" xfId="39" applyNumberFormat="1" applyFont="1" applyAlignment="1">
      <alignment vertical="center"/>
    </xf>
    <xf numFmtId="3" fontId="15" fillId="0" borderId="0" xfId="40" applyNumberFormat="1" applyFont="1" applyFill="1" applyAlignment="1">
      <alignment vertical="center"/>
    </xf>
    <xf numFmtId="3" fontId="15" fillId="0" borderId="0" xfId="40" applyNumberFormat="1" applyFont="1" applyAlignment="1">
      <alignment vertical="center"/>
    </xf>
    <xf numFmtId="166" fontId="15" fillId="0" borderId="0" xfId="40" applyNumberFormat="1" applyFont="1" applyAlignment="1">
      <alignment vertical="center"/>
    </xf>
    <xf numFmtId="166" fontId="15" fillId="0" borderId="0" xfId="40" applyNumberFormat="1" applyFont="1" applyAlignment="1" applyProtection="1">
      <alignment horizontal="right" vertical="center"/>
    </xf>
    <xf numFmtId="166" fontId="4" fillId="0" borderId="0" xfId="40" applyNumberFormat="1" applyAlignment="1">
      <alignment vertical="center"/>
    </xf>
    <xf numFmtId="173" fontId="15" fillId="0" borderId="0" xfId="0" applyNumberFormat="1" applyFont="1" applyBorder="1" applyAlignment="1" applyProtection="1">
      <alignment vertical="center"/>
    </xf>
    <xf numFmtId="173" fontId="15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4" fontId="15" fillId="0" borderId="0" xfId="26" applyNumberFormat="1" applyFont="1" applyFill="1" applyBorder="1" applyAlignment="1">
      <alignment vertical="center"/>
    </xf>
    <xf numFmtId="3" fontId="36" fillId="0" borderId="0" xfId="0" applyNumberFormat="1" applyFont="1" applyAlignment="1">
      <alignment vertical="center"/>
    </xf>
    <xf numFmtId="3" fontId="27" fillId="0" borderId="0" xfId="0" applyNumberFormat="1" applyFont="1" applyAlignment="1">
      <alignment horizontal="right" vertical="center" indent="1"/>
    </xf>
    <xf numFmtId="4" fontId="36" fillId="0" borderId="0" xfId="3" applyNumberFormat="1" applyFont="1" applyAlignment="1">
      <alignment vertical="center"/>
    </xf>
    <xf numFmtId="4" fontId="36" fillId="0" borderId="0" xfId="0" applyNumberFormat="1" applyFont="1" applyAlignment="1">
      <alignment vertical="center"/>
    </xf>
    <xf numFmtId="0" fontId="0" fillId="0" borderId="0" xfId="0"/>
    <xf numFmtId="0" fontId="2" fillId="0" borderId="0" xfId="81"/>
    <xf numFmtId="3" fontId="7" fillId="0" borderId="0" xfId="81" applyNumberFormat="1" applyFont="1" applyFill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4" fontId="59" fillId="0" borderId="16" xfId="0" applyNumberFormat="1" applyFont="1" applyBorder="1" applyAlignment="1">
      <alignment horizontal="right"/>
    </xf>
    <xf numFmtId="177" fontId="15" fillId="0" borderId="17" xfId="83" applyFont="1" applyFill="1" applyBorder="1" applyAlignment="1">
      <alignment horizontal="centerContinuous" vertical="center" wrapText="1"/>
    </xf>
    <xf numFmtId="177" fontId="15" fillId="0" borderId="0" xfId="83" applyFont="1" applyFill="1" applyBorder="1" applyAlignment="1">
      <alignment horizontal="centerContinuous" vertical="center" wrapText="1"/>
    </xf>
    <xf numFmtId="177" fontId="35" fillId="0" borderId="0" xfId="83" applyFill="1"/>
    <xf numFmtId="168" fontId="15" fillId="0" borderId="0" xfId="83" applyNumberFormat="1" applyFont="1" applyFill="1" applyAlignment="1" applyProtection="1">
      <alignment horizontal="right"/>
    </xf>
    <xf numFmtId="1" fontId="28" fillId="0" borderId="0" xfId="26" applyNumberFormat="1" applyFont="1" applyFill="1" applyBorder="1" applyAlignment="1">
      <alignment vertical="center"/>
    </xf>
    <xf numFmtId="4" fontId="28" fillId="0" borderId="0" xfId="26" applyNumberFormat="1" applyFont="1" applyFill="1" applyBorder="1" applyAlignment="1">
      <alignment vertical="center"/>
    </xf>
    <xf numFmtId="166" fontId="28" fillId="5" borderId="0" xfId="26" applyNumberFormat="1" applyFont="1" applyFill="1" applyBorder="1" applyAlignment="1">
      <alignment vertical="center"/>
    </xf>
    <xf numFmtId="0" fontId="30" fillId="0" borderId="0" xfId="0" applyFont="1" applyAlignment="1">
      <alignment wrapText="1"/>
    </xf>
    <xf numFmtId="2" fontId="60" fillId="0" borderId="0" xfId="11" applyNumberFormat="1" applyFont="1" applyBorder="1" applyAlignment="1">
      <alignment horizontal="right" vertical="center"/>
    </xf>
    <xf numFmtId="0" fontId="60" fillId="2" borderId="0" xfId="12" applyNumberFormat="1" applyFont="1" applyAlignment="1">
      <alignment wrapText="1"/>
    </xf>
    <xf numFmtId="168" fontId="15" fillId="0" borderId="0" xfId="84" applyNumberFormat="1" applyFont="1" applyFill="1" applyAlignment="1" applyProtection="1">
      <alignment horizontal="right" vertical="center"/>
    </xf>
    <xf numFmtId="0" fontId="61" fillId="0" borderId="1" xfId="0" applyFont="1" applyBorder="1" applyAlignment="1"/>
    <xf numFmtId="0" fontId="61" fillId="0" borderId="0" xfId="0" applyFont="1"/>
    <xf numFmtId="0" fontId="61" fillId="0" borderId="0" xfId="0" applyFont="1" applyAlignment="1"/>
    <xf numFmtId="3" fontId="62" fillId="0" borderId="0" xfId="0" applyNumberFormat="1" applyFont="1" applyBorder="1" applyAlignment="1"/>
    <xf numFmtId="166" fontId="62" fillId="0" borderId="3" xfId="0" applyNumberFormat="1" applyFont="1" applyBorder="1" applyAlignment="1"/>
    <xf numFmtId="166" fontId="62" fillId="0" borderId="2" xfId="0" applyNumberFormat="1" applyFont="1" applyBorder="1" applyAlignment="1"/>
    <xf numFmtId="168" fontId="63" fillId="0" borderId="0" xfId="0" applyNumberFormat="1" applyFont="1"/>
    <xf numFmtId="168" fontId="15" fillId="9" borderId="0" xfId="0" applyNumberFormat="1" applyFont="1" applyFill="1" applyBorder="1" applyAlignment="1">
      <alignment horizontal="right"/>
    </xf>
    <xf numFmtId="168" fontId="15" fillId="9" borderId="0" xfId="0" applyNumberFormat="1" applyFont="1" applyFill="1" applyBorder="1"/>
    <xf numFmtId="3" fontId="28" fillId="0" borderId="0" xfId="30" applyNumberFormat="1" applyFont="1" applyAlignment="1" applyProtection="1">
      <alignment horizontal="right" vertical="center"/>
    </xf>
    <xf numFmtId="0" fontId="29" fillId="0" borderId="3" xfId="0" applyFont="1" applyFill="1" applyBorder="1" applyAlignment="1" applyProtection="1">
      <protection locked="0"/>
    </xf>
    <xf numFmtId="3" fontId="28" fillId="0" borderId="0" xfId="40" applyNumberFormat="1" applyFont="1" applyAlignment="1">
      <alignment vertical="center"/>
    </xf>
    <xf numFmtId="3" fontId="28" fillId="0" borderId="0" xfId="0" applyNumberFormat="1" applyFont="1" applyAlignment="1" applyProtection="1">
      <alignment horizontal="right" vertical="center"/>
    </xf>
    <xf numFmtId="168" fontId="15" fillId="8" borderId="0" xfId="0" applyNumberFormat="1" applyFont="1" applyFill="1"/>
    <xf numFmtId="3" fontId="15" fillId="8" borderId="0" xfId="0" applyNumberFormat="1" applyFont="1" applyFill="1" applyAlignment="1"/>
    <xf numFmtId="166" fontId="29" fillId="0" borderId="0" xfId="1" applyNumberFormat="1" applyFont="1" applyBorder="1" applyAlignment="1">
      <alignment horizontal="right"/>
    </xf>
    <xf numFmtId="166" fontId="19" fillId="0" borderId="0" xfId="0" applyNumberFormat="1" applyFont="1"/>
    <xf numFmtId="168" fontId="4" fillId="9" borderId="0" xfId="0" applyNumberFormat="1" applyFont="1" applyFill="1" applyBorder="1" applyAlignment="1">
      <alignment horizontal="right"/>
    </xf>
    <xf numFmtId="168" fontId="4" fillId="0" borderId="0" xfId="35" applyNumberFormat="1" applyFont="1" applyAlignment="1" applyProtection="1">
      <alignment horizontal="right"/>
      <protection locked="0"/>
    </xf>
    <xf numFmtId="1" fontId="65" fillId="0" borderId="0" xfId="0" applyNumberFormat="1" applyFont="1" applyFill="1" applyBorder="1" applyAlignment="1">
      <alignment horizontal="left"/>
    </xf>
    <xf numFmtId="167" fontId="65" fillId="0" borderId="0" xfId="0" applyNumberFormat="1" applyFont="1" applyFill="1" applyBorder="1" applyAlignment="1">
      <alignment horizontal="right"/>
    </xf>
    <xf numFmtId="0" fontId="65" fillId="0" borderId="0" xfId="0" applyFont="1" applyFill="1" applyBorder="1" applyAlignment="1"/>
    <xf numFmtId="0" fontId="64" fillId="0" borderId="0" xfId="0" applyFont="1" applyFill="1" applyBorder="1"/>
    <xf numFmtId="167" fontId="64" fillId="0" borderId="0" xfId="0" applyNumberFormat="1" applyFont="1" applyFill="1" applyBorder="1"/>
    <xf numFmtId="0" fontId="65" fillId="0" borderId="0" xfId="0" applyFont="1" applyFill="1" applyBorder="1"/>
    <xf numFmtId="0" fontId="65" fillId="0" borderId="0" xfId="0" applyFont="1" applyFill="1" applyBorder="1" applyAlignment="1">
      <alignment horizontal="right"/>
    </xf>
    <xf numFmtId="0" fontId="65" fillId="0" borderId="0" xfId="0" applyFont="1" applyFill="1" applyBorder="1" applyAlignment="1">
      <alignment horizontal="left"/>
    </xf>
    <xf numFmtId="174" fontId="65" fillId="0" borderId="0" xfId="0" applyNumberFormat="1" applyFont="1" applyFill="1" applyBorder="1" applyAlignment="1"/>
    <xf numFmtId="0" fontId="66" fillId="0" borderId="0" xfId="7" applyFont="1" applyFill="1" applyBorder="1" applyAlignment="1" applyProtection="1">
      <alignment vertic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3" borderId="4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/>
  </cellXfs>
  <cellStyles count="99">
    <cellStyle name="20% - Énfasis1" xfId="58" builtinId="30" customBuiltin="1"/>
    <cellStyle name="20% - Énfasis1 2" xfId="87"/>
    <cellStyle name="20% - Énfasis2" xfId="62" builtinId="34" customBuiltin="1"/>
    <cellStyle name="20% - Énfasis2 2" xfId="89"/>
    <cellStyle name="20% - Énfasis3" xfId="66" builtinId="38" customBuiltin="1"/>
    <cellStyle name="20% - Énfasis3 2" xfId="91"/>
    <cellStyle name="20% - Énfasis4" xfId="70" builtinId="42" customBuiltin="1"/>
    <cellStyle name="20% - Énfasis4 2" xfId="93"/>
    <cellStyle name="20% - Énfasis5" xfId="74" builtinId="46" customBuiltin="1"/>
    <cellStyle name="20% - Énfasis5 2" xfId="95"/>
    <cellStyle name="20% - Énfasis6" xfId="78" builtinId="50" customBuiltin="1"/>
    <cellStyle name="20% - Énfasis6 2" xfId="97"/>
    <cellStyle name="40% - Énfasis1" xfId="59" builtinId="31" customBuiltin="1"/>
    <cellStyle name="40% - Énfasis1 2" xfId="88"/>
    <cellStyle name="40% - Énfasis2" xfId="63" builtinId="35" customBuiltin="1"/>
    <cellStyle name="40% - Énfasis2 2" xfId="90"/>
    <cellStyle name="40% - Énfasis3" xfId="67" builtinId="39" customBuiltin="1"/>
    <cellStyle name="40% - Énfasis3 2" xfId="92"/>
    <cellStyle name="40% - Énfasis4" xfId="71" builtinId="43" customBuiltin="1"/>
    <cellStyle name="40% - Énfasis4 2" xfId="94"/>
    <cellStyle name="40% - Énfasis5" xfId="75" builtinId="47" customBuiltin="1"/>
    <cellStyle name="40% - Énfasis5 2" xfId="96"/>
    <cellStyle name="40% - Énfasis6" xfId="79" builtinId="51" customBuiltin="1"/>
    <cellStyle name="40% - Énfasis6 2" xfId="98"/>
    <cellStyle name="60% - Énfasis1" xfId="60" builtinId="32" customBuiltin="1"/>
    <cellStyle name="60% - Énfasis2" xfId="64" builtinId="36" customBuiltin="1"/>
    <cellStyle name="60% - Énfasis3" xfId="68" builtinId="40" customBuiltin="1"/>
    <cellStyle name="60% - Énfasis4" xfId="72" builtinId="44" customBuiltin="1"/>
    <cellStyle name="60% - Énfasis5" xfId="76" builtinId="48" customBuiltin="1"/>
    <cellStyle name="60% - Énfasis6" xfId="80" builtinId="52" customBuiltin="1"/>
    <cellStyle name="Bueno" xfId="46" builtinId="26" customBuiltin="1"/>
    <cellStyle name="Cálculo" xfId="51" builtinId="22" customBuiltin="1"/>
    <cellStyle name="Celda de comprobación" xfId="53" builtinId="23" customBuiltin="1"/>
    <cellStyle name="Celda vinculada" xfId="52" builtinId="24" customBuiltin="1"/>
    <cellStyle name="Encabezado 1" xfId="42" builtinId="16" customBuiltin="1"/>
    <cellStyle name="Encabezado 4" xfId="45" builtinId="19" customBuiltin="1"/>
    <cellStyle name="Énfasis1" xfId="57" builtinId="29" customBuiltin="1"/>
    <cellStyle name="Énfasis2" xfId="61" builtinId="33" customBuiltin="1"/>
    <cellStyle name="Énfasis3" xfId="65" builtinId="37" customBuiltin="1"/>
    <cellStyle name="Énfasis4" xfId="69" builtinId="41" customBuiltin="1"/>
    <cellStyle name="Énfasis5" xfId="73" builtinId="45" customBuiltin="1"/>
    <cellStyle name="Énfasis6" xfId="77" builtinId="49" customBuiltin="1"/>
    <cellStyle name="Entrada" xfId="49" builtinId="20" customBuiltin="1"/>
    <cellStyle name="Hipervínculo" xfId="7" builtinId="8"/>
    <cellStyle name="Incorrecto" xfId="47" builtinId="27" customBuiltin="1"/>
    <cellStyle name="Millares" xfId="1" builtinId="3"/>
    <cellStyle name="Millares 2" xfId="8"/>
    <cellStyle name="Millares_AnexoCap.2" xfId="2"/>
    <cellStyle name="Neutral" xfId="48" builtinId="28" customBuiltin="1"/>
    <cellStyle name="Normal" xfId="0" builtinId="0"/>
    <cellStyle name="Normal 13" xfId="15"/>
    <cellStyle name="Normal 2" xfId="3"/>
    <cellStyle name="Normal 2 2" xfId="6"/>
    <cellStyle name="Normal 3" xfId="4"/>
    <cellStyle name="Normal 4" xfId="9"/>
    <cellStyle name="Normal 5" xfId="32"/>
    <cellStyle name="Normal 6" xfId="81"/>
    <cellStyle name="Normal 7" xfId="85"/>
    <cellStyle name="Normal_Aex07b" xfId="27"/>
    <cellStyle name="Normal_Aex08" xfId="36"/>
    <cellStyle name="Normal_Aex09" xfId="37"/>
    <cellStyle name="Normal_AJS03" xfId="14"/>
    <cellStyle name="Normal_AJS05" xfId="30"/>
    <cellStyle name="Normal_AJS07" xfId="39"/>
    <cellStyle name="Normal_AJS08" xfId="40"/>
    <cellStyle name="Normal_atr33" xfId="11"/>
    <cellStyle name="Normal_CCT12a" xfId="21"/>
    <cellStyle name="Normal_CCT12c" xfId="13"/>
    <cellStyle name="Normal_---COO03B" xfId="84"/>
    <cellStyle name="Normal_EMP01" xfId="10"/>
    <cellStyle name="Normal_EMP03" xfId="12"/>
    <cellStyle name="Normal_EMP04" xfId="33"/>
    <cellStyle name="Normal_epr06" xfId="29"/>
    <cellStyle name="Normal_Ett01" xfId="31"/>
    <cellStyle name="Normal_Ett04b" xfId="28"/>
    <cellStyle name="Normal_Hoja1 2" xfId="22"/>
    <cellStyle name="Normal_Hoja1 3 3" xfId="26"/>
    <cellStyle name="Normal_Hue05" xfId="38"/>
    <cellStyle name="Normal_MLR36B" xfId="83"/>
    <cellStyle name="Normal_PTE04" xfId="34"/>
    <cellStyle name="Normal_PTE17 2" xfId="23"/>
    <cellStyle name="Normal_PTE20 2" xfId="24"/>
    <cellStyle name="Normal_PTE21A 2" xfId="25"/>
    <cellStyle name="Normal_PTE23" xfId="35"/>
    <cellStyle name="Notas 2" xfId="82"/>
    <cellStyle name="Notas 3" xfId="86"/>
    <cellStyle name="porcen_sin%" xfId="5"/>
    <cellStyle name="Salida" xfId="50" builtinId="21" customBuiltin="1"/>
    <cellStyle name="Texto de advertencia" xfId="54" builtinId="11" customBuiltin="1"/>
    <cellStyle name="Texto explicativo" xfId="55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56" builtinId="25" customBuiltin="1"/>
    <cellStyle name="XLConnect.Boolean" xfId="19"/>
    <cellStyle name="XLConnect.DateTime" xfId="20"/>
    <cellStyle name="XLConnect.Header" xfId="16"/>
    <cellStyle name="XLConnect.Numeric" xfId="18"/>
    <cellStyle name="XLConnect.Str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FF00"/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82-41E7-A135-1241A71AA8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82-41E7-A135-1241A71AA8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82-41E7-A135-1241A71AA824}"/>
              </c:ext>
            </c:extLst>
          </c:dPt>
          <c:cat>
            <c:numRef>
              <c:f>G1_G2!$N$8:$N$24</c:f>
              <c:numCache>
                <c:formatCode>0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G1_G2!$O$8:$O$24</c:f>
              <c:numCache>
                <c:formatCode>0.0</c:formatCode>
                <c:ptCount val="17"/>
                <c:pt idx="0">
                  <c:v>0.55981769844284091</c:v>
                </c:pt>
                <c:pt idx="1">
                  <c:v>0.55667789001122336</c:v>
                </c:pt>
                <c:pt idx="2">
                  <c:v>0.52837938760268854</c:v>
                </c:pt>
                <c:pt idx="3">
                  <c:v>0.51440329218106995</c:v>
                </c:pt>
                <c:pt idx="4">
                  <c:v>0.50168350168350162</c:v>
                </c:pt>
                <c:pt idx="5">
                  <c:v>0.47536667920270786</c:v>
                </c:pt>
                <c:pt idx="6">
                  <c:v>0.47410510281797408</c:v>
                </c:pt>
                <c:pt idx="7">
                  <c:v>0.49307692307692302</c:v>
                </c:pt>
                <c:pt idx="8">
                  <c:v>0.50211782826338092</c:v>
                </c:pt>
                <c:pt idx="9">
                  <c:v>0.51196911196911199</c:v>
                </c:pt>
                <c:pt idx="10">
                  <c:v>0.51871864145117708</c:v>
                </c:pt>
                <c:pt idx="11">
                  <c:v>0.52995391705069128</c:v>
                </c:pt>
                <c:pt idx="12">
                  <c:v>0.53561904761904755</c:v>
                </c:pt>
                <c:pt idx="13">
                  <c:v>0.5250936329588014</c:v>
                </c:pt>
                <c:pt idx="14">
                  <c:v>0.52137722285281873</c:v>
                </c:pt>
                <c:pt idx="15">
                  <c:v>0.54154078549848939</c:v>
                </c:pt>
                <c:pt idx="16">
                  <c:v>0.53438787039399349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2-41E7-A135-1241A71AA824}"/>
            </c:ext>
          </c:extLst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G1_G2!$N$8:$N$24</c:f>
              <c:numCache>
                <c:formatCode>0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G1_G2!$P$8:$P$24</c:f>
              <c:numCache>
                <c:formatCode>0.0</c:formatCode>
                <c:ptCount val="17"/>
                <c:pt idx="0">
                  <c:v>3.4181541967337636E-2</c:v>
                </c:pt>
                <c:pt idx="1">
                  <c:v>4.7886270108492335E-2</c:v>
                </c:pt>
                <c:pt idx="2">
                  <c:v>7.6549663928304701E-2</c:v>
                </c:pt>
                <c:pt idx="3">
                  <c:v>8.4923307145529356E-2</c:v>
                </c:pt>
                <c:pt idx="4">
                  <c:v>0.10437710437710437</c:v>
                </c:pt>
                <c:pt idx="5">
                  <c:v>0.1233546446032343</c:v>
                </c:pt>
                <c:pt idx="6">
                  <c:v>0.11881188118811879</c:v>
                </c:pt>
                <c:pt idx="7">
                  <c:v>0.10961538461538461</c:v>
                </c:pt>
                <c:pt idx="8">
                  <c:v>9.1259145167500957E-2</c:v>
                </c:pt>
                <c:pt idx="9">
                  <c:v>8.0308880308880309E-2</c:v>
                </c:pt>
                <c:pt idx="10">
                  <c:v>7.0629100733307595E-2</c:v>
                </c:pt>
                <c:pt idx="11">
                  <c:v>6.1443932411674354E-2</c:v>
                </c:pt>
                <c:pt idx="12">
                  <c:v>5.9428571428571428E-2</c:v>
                </c:pt>
                <c:pt idx="13">
                  <c:v>6.2546816479400746E-2</c:v>
                </c:pt>
                <c:pt idx="14">
                  <c:v>6.9239500567536888E-2</c:v>
                </c:pt>
                <c:pt idx="15">
                  <c:v>5.7024169184290027E-2</c:v>
                </c:pt>
                <c:pt idx="16">
                  <c:v>5.5290301417793487E-2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2-41E7-A135-1241A71AA824}"/>
            </c:ext>
          </c:extLst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G1_G2!$N$8:$N$24</c:f>
              <c:numCache>
                <c:formatCode>0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G1_G2!$Q$8:$Q$24</c:f>
              <c:numCache>
                <c:formatCode>0.0</c:formatCode>
                <c:ptCount val="17"/>
                <c:pt idx="0">
                  <c:v>0.40600075958982151</c:v>
                </c:pt>
                <c:pt idx="1">
                  <c:v>0.3954358398802843</c:v>
                </c:pt>
                <c:pt idx="2">
                  <c:v>0.39469753547423447</c:v>
                </c:pt>
                <c:pt idx="3">
                  <c:v>0.40104751215862328</c:v>
                </c:pt>
                <c:pt idx="4">
                  <c:v>0.39393939393939392</c:v>
                </c:pt>
                <c:pt idx="5">
                  <c:v>0.40127867619405794</c:v>
                </c:pt>
                <c:pt idx="6">
                  <c:v>0.40708301599390706</c:v>
                </c:pt>
                <c:pt idx="7">
                  <c:v>0.39730769230769231</c:v>
                </c:pt>
                <c:pt idx="8">
                  <c:v>0.40623796688486719</c:v>
                </c:pt>
                <c:pt idx="9">
                  <c:v>0.40772200772200767</c:v>
                </c:pt>
                <c:pt idx="10">
                  <c:v>0.41026630644538781</c:v>
                </c:pt>
                <c:pt idx="11">
                  <c:v>0.40860215053763449</c:v>
                </c:pt>
                <c:pt idx="12">
                  <c:v>0.40495238095238095</c:v>
                </c:pt>
                <c:pt idx="13">
                  <c:v>0.41235955056179774</c:v>
                </c:pt>
                <c:pt idx="14">
                  <c:v>0.40068104426787743</c:v>
                </c:pt>
                <c:pt idx="15">
                  <c:v>0.40181268882175225</c:v>
                </c:pt>
                <c:pt idx="16">
                  <c:v>0.410321828188213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2-41E7-A135-1241A71A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583488"/>
        <c:axId val="121585024"/>
      </c:lineChart>
      <c:catAx>
        <c:axId val="121583488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21585024"/>
        <c:crosses val="autoZero"/>
        <c:auto val="1"/>
        <c:lblAlgn val="ctr"/>
        <c:lblOffset val="100"/>
        <c:noMultiLvlLbl val="0"/>
      </c:catAx>
      <c:valAx>
        <c:axId val="12158502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21583488"/>
        <c:crosses val="autoZero"/>
        <c:crossBetween val="between"/>
        <c:minorUnit val="0.1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9389.934166666666</c:v>
                </c:pt>
                <c:pt idx="1">
                  <c:v>9384.5869999999995</c:v>
                </c:pt>
                <c:pt idx="2">
                  <c:v>9722.7324999999983</c:v>
                </c:pt>
                <c:pt idx="3">
                  <c:v>9775.0999999999985</c:v>
                </c:pt>
                <c:pt idx="4">
                  <c:v>10792.611111111111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52F-BBA9-81EE76174E85}"/>
            </c:ext>
          </c:extLst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7082.6391666666677</c:v>
                </c:pt>
                <c:pt idx="1">
                  <c:v>6993.7340000000004</c:v>
                </c:pt>
                <c:pt idx="2">
                  <c:v>7205.8783333333331</c:v>
                </c:pt>
                <c:pt idx="3">
                  <c:v>7430.25</c:v>
                </c:pt>
                <c:pt idx="4">
                  <c:v>8848.7222222222226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52F-BBA9-81EE76174E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334464"/>
        <c:axId val="128340352"/>
      </c:lineChart>
      <c:catAx>
        <c:axId val="1283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34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40352"/>
        <c:scaling>
          <c:orientation val="minMax"/>
          <c:max val="11000"/>
          <c:min val="55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28334464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77304639943E-2"/>
          <c:w val="0.89262780078674886"/>
          <c:h val="0.66860951915376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5-456C-A9A1-155664C3DB5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5-456C-A9A1-155664C3DB5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D5-456C-A9A1-155664C3DB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D5-456C-A9A1-155664C3DB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0.11911954381915688</c:v>
                </c:pt>
                <c:pt idx="1">
                  <c:v>6.8497839024279875E-2</c:v>
                </c:pt>
                <c:pt idx="2">
                  <c:v>0.12374697350259092</c:v>
                </c:pt>
                <c:pt idx="3">
                  <c:v>0.12374697350259092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D5-456C-A9A1-155664C3DB5A}"/>
            </c:ext>
          </c:extLst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0.12324357873313943</c:v>
                </c:pt>
                <c:pt idx="1">
                  <c:v>6.9628977432647954E-2</c:v>
                </c:pt>
                <c:pt idx="2">
                  <c:v>0.14855394297178898</c:v>
                </c:pt>
                <c:pt idx="3">
                  <c:v>0.14855394297178898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D5-456C-A9A1-155664C3DB5A}"/>
            </c:ext>
          </c:extLst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0.116461454733209</c:v>
                </c:pt>
                <c:pt idx="1">
                  <c:v>6.7768779566566378E-2</c:v>
                </c:pt>
                <c:pt idx="2">
                  <c:v>0.10775798791521114</c:v>
                </c:pt>
                <c:pt idx="3">
                  <c:v>0.10775798791521114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D5-456C-A9A1-155664C3D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61824"/>
        <c:crosses val="autoZero"/>
        <c:auto val="1"/>
        <c:lblAlgn val="ctr"/>
        <c:lblOffset val="100"/>
        <c:noMultiLvlLbl val="0"/>
      </c:catAx>
      <c:valAx>
        <c:axId val="128461824"/>
        <c:scaling>
          <c:orientation val="minMax"/>
          <c:max val="0.30000000000000004"/>
        </c:scaling>
        <c:delete val="1"/>
        <c:axPos val="l"/>
        <c:numFmt formatCode="0%" sourceLinked="0"/>
        <c:majorTickMark val="out"/>
        <c:minorTickMark val="none"/>
        <c:tickLblPos val="nextTo"/>
        <c:crossAx val="128460288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21596634899562"/>
          <c:y val="5.8083243807388649E-2"/>
          <c:w val="0.36870297916000649"/>
          <c:h val="0.93942512223778718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46-41C3-85AB-82C5EA82D829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46-41C3-85AB-82C5EA82D829}"/>
              </c:ext>
            </c:extLst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46-41C3-85AB-82C5EA82D829}"/>
              </c:ext>
            </c:extLst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46-41C3-85AB-82C5EA82D829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46-41C3-85AB-82C5EA82D829}"/>
              </c:ext>
            </c:extLst>
          </c:dPt>
          <c:dLbls>
            <c:dLbl>
              <c:idx val="0"/>
              <c:layout>
                <c:manualLayout>
                  <c:x val="6.9269431208739355E-3"/>
                  <c:y val="-1.88445026278805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6-41C3-85AB-82C5EA82D829}"/>
                </c:ext>
              </c:extLst>
            </c:dLbl>
            <c:dLbl>
              <c:idx val="2"/>
              <c:layout>
                <c:manualLayout>
                  <c:x val="-1.3952637942729069E-2"/>
                  <c:y val="2.0339603026394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6-41C3-85AB-82C5EA82D82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/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0.0</c:formatCode>
                <c:ptCount val="4"/>
                <c:pt idx="0">
                  <c:v>7.7</c:v>
                </c:pt>
                <c:pt idx="1">
                  <c:v>40.299999999999997</c:v>
                </c:pt>
                <c:pt idx="2">
                  <c:v>12.1</c:v>
                </c:pt>
                <c:pt idx="3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46-41C3-85AB-82C5EA82D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6-4F7F-AC0E-4DC68278E09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6-4F7F-AC0E-4DC68278E09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6-4F7F-AC0E-4DC68278E09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6-4F7F-AC0E-4DC68278E09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6-4F7F-AC0E-4DC68278E0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596-4F7F-AC0E-4DC6827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1056"/>
        <c:axId val="119822592"/>
      </c:lineChart>
      <c:catAx>
        <c:axId val="11982105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2259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982259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2105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7-4689-B749-A3424E1240E2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7-4689-B749-A3424E12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860224"/>
        <c:axId val="124101376"/>
      </c:barChart>
      <c:catAx>
        <c:axId val="11986022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0137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6022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34860164436693358"/>
          <c:h val="0.68081159134105107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F0-4AE1-916E-C7ADEB20AD7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F0-4AE1-916E-C7ADEB20AD7B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F0-4AE1-916E-C7ADEB20AD7B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F0-4AE1-916E-C7ADEB20AD7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4F0-4AE1-916E-C7ADEB20AD7B}"/>
              </c:ext>
            </c:extLst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AE1-916E-C7ADEB20AD7B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AE1-916E-C7ADEB20AD7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AE1-916E-C7ADEB20AD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0.77168305482333133</c:v>
                </c:pt>
                <c:pt idx="1">
                  <c:v>2.8482233342916264E-2</c:v>
                </c:pt>
                <c:pt idx="2">
                  <c:v>1.828293655085899E-2</c:v>
                </c:pt>
                <c:pt idx="3">
                  <c:v>0.18155174452634279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F0-4AE1-916E-C7ADEB20A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803716904920518"/>
          <c:y val="0.28581607549839971"/>
          <c:w val="0.28059848229134876"/>
          <c:h val="0.42836751989073468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1FF-BB62-16C75FE9617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1FF-BB62-16C75FE9617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1FF-BB62-16C75FE9617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7-41FF-BB62-16C75FE9617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7-41FF-BB62-16C75FE9617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D7-41FF-BB62-16C75FE9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51200"/>
        <c:axId val="127252736"/>
      </c:lineChart>
      <c:catAx>
        <c:axId val="1272512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25273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7252736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2512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79-44F8-B469-32C787314D16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79-44F8-B469-32C78731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304064"/>
        <c:axId val="127305600"/>
      </c:barChart>
      <c:catAx>
        <c:axId val="12730406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0560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0406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4-49DB-8B66-2A3B31D65CC8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4-49DB-8B66-2A3B31D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8122880"/>
        <c:axId val="128124416"/>
      </c:barChart>
      <c:catAx>
        <c:axId val="1281228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1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2441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12288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39212935461719E-2"/>
                  <c:y val="8.56735643747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25-4954-8974-BC505ADEEA36}"/>
                </c:ext>
              </c:extLst>
            </c:dLbl>
            <c:dLbl>
              <c:idx val="1"/>
              <c:layout>
                <c:manualLayout>
                  <c:x val="-4.3611514852778234E-2"/>
                  <c:y val="4.335644288667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5-4954-8974-BC505ADEEA36}"/>
                </c:ext>
              </c:extLst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25-4954-8974-BC505ADEEA36}"/>
                </c:ext>
              </c:extLst>
            </c:dLbl>
            <c:dLbl>
              <c:idx val="3"/>
              <c:layout>
                <c:manualLayout>
                  <c:x val="-2.6587463083968435E-2"/>
                  <c:y val="4.0094601776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5-4954-8974-BC505ADEEA36}"/>
                </c:ext>
              </c:extLst>
            </c:dLbl>
            <c:dLbl>
              <c:idx val="4"/>
              <c:layout>
                <c:manualLayout>
                  <c:x val="-3.8933899709904685E-2"/>
                  <c:y val="3.6868871391076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1333</c:v>
                </c:pt>
                <c:pt idx="1">
                  <c:v>1683</c:v>
                </c:pt>
                <c:pt idx="2">
                  <c:v>1230</c:v>
                </c:pt>
                <c:pt idx="3">
                  <c:v>974</c:v>
                </c:pt>
                <c:pt idx="4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25-4954-8974-BC505ADEEA36}"/>
            </c:ext>
          </c:extLst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86864001549E-2"/>
                  <c:y val="-3.2631392482431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25-4954-8974-BC505ADEEA36}"/>
                </c:ext>
              </c:extLst>
            </c:dLbl>
            <c:dLbl>
              <c:idx val="1"/>
              <c:layout>
                <c:manualLayout>
                  <c:x val="-4.0725808150385734E-2"/>
                  <c:y val="-3.5785055461575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5-4954-8974-BC505ADEEA36}"/>
                </c:ext>
              </c:extLst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25-4954-8974-BC505ADEEA36}"/>
                </c:ext>
              </c:extLst>
            </c:dLbl>
            <c:dLbl>
              <c:idx val="3"/>
              <c:layout>
                <c:manualLayout>
                  <c:x val="-4.1450436672943972E-2"/>
                  <c:y val="-7.663203614231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5-4954-8974-BC505ADEEA36}"/>
                </c:ext>
              </c:extLst>
            </c:dLbl>
            <c:dLbl>
              <c:idx val="4"/>
              <c:layout>
                <c:manualLayout>
                  <c:x val="-3.3843935626467744E-2"/>
                  <c:y val="-2.7621347331583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1822</c:v>
                </c:pt>
                <c:pt idx="1">
                  <c:v>2476</c:v>
                </c:pt>
                <c:pt idx="2">
                  <c:v>1691</c:v>
                </c:pt>
                <c:pt idx="3">
                  <c:v>1779</c:v>
                </c:pt>
                <c:pt idx="4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25-4954-8974-BC505AD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03648"/>
        <c:axId val="128605184"/>
      </c:lineChart>
      <c:catAx>
        <c:axId val="12860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60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05184"/>
        <c:scaling>
          <c:orientation val="minMax"/>
          <c:max val="3000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28603648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9525</xdr:rowOff>
    </xdr:from>
    <xdr:to>
      <xdr:col>6</xdr:col>
      <xdr:colOff>476250</xdr:colOff>
      <xdr:row>5</xdr:row>
      <xdr:rowOff>186309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953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285748</xdr:colOff>
      <xdr:row>36</xdr:row>
      <xdr:rowOff>95249</xdr:rowOff>
    </xdr:from>
    <xdr:to>
      <xdr:col>5</xdr:col>
      <xdr:colOff>977898</xdr:colOff>
      <xdr:row>50</xdr:row>
      <xdr:rowOff>59266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MASTER/TRABAJO/Informaci&#243;nUtilizada/Cap.%208%20Mercado%20Laboral/Afiliaci&#243;nMediosExtranjeros2022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TS PAIS EDAD Y SEXO"/>
      <sheetName val="2. TS PAIS SEXO Y REG"/>
      <sheetName val="DATOS PEST15"/>
      <sheetName val="DATOS PEST9"/>
      <sheetName val="TablasAux"/>
      <sheetName val="3.TS SEXO PROV CCAA REG"/>
      <sheetName val="4. RG+RETA PROV CCAA SECCION"/>
      <sheetName val="5. RG PROV CCAA SECCION"/>
      <sheetName val="DatosEdad"/>
      <sheetName val="6. RETA (No Seta) Prov-SECCION"/>
      <sheetName val="7. RETA (SETA) Prov-SECCION"/>
      <sheetName val="DATOS PEST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H3" t="str">
            <v>RÉGIMEN GENERAL</v>
          </cell>
          <cell r="I3" t="str">
            <v>REGIMEN GENERAL</v>
          </cell>
        </row>
        <row r="4">
          <cell r="H4" t="str">
            <v>SISTEMA ESPECIAL AGRARIO</v>
          </cell>
          <cell r="I4" t="str">
            <v>R.G.(S.E.AGRARIO)</v>
          </cell>
        </row>
        <row r="5">
          <cell r="H5" t="str">
            <v>SISTEMA ESPECIAL EMPLEADOS HOGAR</v>
          </cell>
          <cell r="I5" t="str">
            <v>R.G.(S.E. EM. HOGAR)</v>
          </cell>
        </row>
        <row r="6">
          <cell r="H6" t="str">
            <v>NO SETA</v>
          </cell>
          <cell r="I6" t="str">
            <v>R.E.AUTONOMOS (NO SETA)</v>
          </cell>
        </row>
        <row r="7">
          <cell r="H7" t="str">
            <v>SETA</v>
          </cell>
          <cell r="I7" t="str">
            <v>REG.E. AUTONOMOS (SETA)</v>
          </cell>
        </row>
        <row r="8">
          <cell r="H8" t="str">
            <v>CUENTA AJENA</v>
          </cell>
          <cell r="I8" t="str">
            <v>R.E.MAR(CUENTA AJENA)</v>
          </cell>
        </row>
        <row r="9">
          <cell r="H9" t="str">
            <v>CUENTA PROPIA</v>
          </cell>
          <cell r="I9" t="str">
            <v>R.E.MAR(C. PROPIA)</v>
          </cell>
        </row>
        <row r="10">
          <cell r="H10" t="str">
            <v>MINERÍA CARBÓN</v>
          </cell>
          <cell r="I10" t="str">
            <v>R.E. MINERIA CARBON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/>
  </sheetViews>
  <sheetFormatPr baseColWidth="10" defaultColWidth="0" defaultRowHeight="18" customHeight="1" zeroHeight="1"/>
  <cols>
    <col min="1" max="1" width="4.28515625" style="102" customWidth="1"/>
    <col min="2" max="2" width="59.85546875" style="102" customWidth="1"/>
    <col min="3" max="7" width="11.42578125" style="102" customWidth="1"/>
    <col min="8" max="8" width="6.28515625" style="102" customWidth="1"/>
    <col min="9" max="255" width="0" style="102" hidden="1" customWidth="1"/>
    <col min="256" max="256" width="1.42578125" style="102" customWidth="1"/>
    <col min="257" max="257" width="4.28515625" style="102" hidden="1"/>
    <col min="258" max="258" width="59.85546875" style="102" hidden="1"/>
    <col min="259" max="263" width="11.42578125" style="102" hidden="1"/>
    <col min="264" max="264" width="6.28515625" style="102" hidden="1"/>
    <col min="265" max="512" width="1.42578125" style="102" hidden="1"/>
    <col min="513" max="513" width="4.28515625" style="102" hidden="1"/>
    <col min="514" max="514" width="59.85546875" style="102" hidden="1"/>
    <col min="515" max="519" width="11.42578125" style="102" hidden="1"/>
    <col min="520" max="520" width="6.28515625" style="102" hidden="1"/>
    <col min="521" max="768" width="1.42578125" style="102" hidden="1"/>
    <col min="769" max="769" width="4.28515625" style="102" hidden="1"/>
    <col min="770" max="770" width="59.85546875" style="102" hidden="1"/>
    <col min="771" max="775" width="11.42578125" style="102" hidden="1"/>
    <col min="776" max="776" width="6.28515625" style="102" hidden="1"/>
    <col min="777" max="1024" width="1.42578125" style="102" hidden="1"/>
    <col min="1025" max="1025" width="4.28515625" style="102" hidden="1"/>
    <col min="1026" max="1026" width="59.85546875" style="102" hidden="1"/>
    <col min="1027" max="1031" width="11.42578125" style="102" hidden="1"/>
    <col min="1032" max="1032" width="6.28515625" style="102" hidden="1"/>
    <col min="1033" max="1280" width="1.42578125" style="102" hidden="1"/>
    <col min="1281" max="1281" width="4.28515625" style="102" hidden="1"/>
    <col min="1282" max="1282" width="59.85546875" style="102" hidden="1"/>
    <col min="1283" max="1287" width="11.42578125" style="102" hidden="1"/>
    <col min="1288" max="1288" width="6.28515625" style="102" hidden="1"/>
    <col min="1289" max="1536" width="1.42578125" style="102" hidden="1"/>
    <col min="1537" max="1537" width="4.28515625" style="102" hidden="1"/>
    <col min="1538" max="1538" width="59.85546875" style="102" hidden="1"/>
    <col min="1539" max="1543" width="11.42578125" style="102" hidden="1"/>
    <col min="1544" max="1544" width="6.28515625" style="102" hidden="1"/>
    <col min="1545" max="1792" width="1.42578125" style="102" hidden="1"/>
    <col min="1793" max="1793" width="4.28515625" style="102" hidden="1"/>
    <col min="1794" max="1794" width="59.85546875" style="102" hidden="1"/>
    <col min="1795" max="1799" width="11.42578125" style="102" hidden="1"/>
    <col min="1800" max="1800" width="6.28515625" style="102" hidden="1"/>
    <col min="1801" max="2048" width="1.42578125" style="102" hidden="1"/>
    <col min="2049" max="2049" width="4.28515625" style="102" hidden="1"/>
    <col min="2050" max="2050" width="59.85546875" style="102" hidden="1"/>
    <col min="2051" max="2055" width="11.42578125" style="102" hidden="1"/>
    <col min="2056" max="2056" width="6.28515625" style="102" hidden="1"/>
    <col min="2057" max="2304" width="1.42578125" style="102" hidden="1"/>
    <col min="2305" max="2305" width="4.28515625" style="102" hidden="1"/>
    <col min="2306" max="2306" width="59.85546875" style="102" hidden="1"/>
    <col min="2307" max="2311" width="11.42578125" style="102" hidden="1"/>
    <col min="2312" max="2312" width="6.28515625" style="102" hidden="1"/>
    <col min="2313" max="2560" width="1.42578125" style="102" hidden="1"/>
    <col min="2561" max="2561" width="4.28515625" style="102" hidden="1"/>
    <col min="2562" max="2562" width="59.85546875" style="102" hidden="1"/>
    <col min="2563" max="2567" width="11.42578125" style="102" hidden="1"/>
    <col min="2568" max="2568" width="6.28515625" style="102" hidden="1"/>
    <col min="2569" max="2816" width="1.42578125" style="102" hidden="1"/>
    <col min="2817" max="2817" width="4.28515625" style="102" hidden="1"/>
    <col min="2818" max="2818" width="59.85546875" style="102" hidden="1"/>
    <col min="2819" max="2823" width="11.42578125" style="102" hidden="1"/>
    <col min="2824" max="2824" width="6.28515625" style="102" hidden="1"/>
    <col min="2825" max="3072" width="1.42578125" style="102" hidden="1"/>
    <col min="3073" max="3073" width="4.28515625" style="102" hidden="1"/>
    <col min="3074" max="3074" width="59.85546875" style="102" hidden="1"/>
    <col min="3075" max="3079" width="11.42578125" style="102" hidden="1"/>
    <col min="3080" max="3080" width="6.28515625" style="102" hidden="1"/>
    <col min="3081" max="3328" width="1.42578125" style="102" hidden="1"/>
    <col min="3329" max="3329" width="4.28515625" style="102" hidden="1"/>
    <col min="3330" max="3330" width="59.85546875" style="102" hidden="1"/>
    <col min="3331" max="3335" width="11.42578125" style="102" hidden="1"/>
    <col min="3336" max="3336" width="6.28515625" style="102" hidden="1"/>
    <col min="3337" max="3584" width="1.42578125" style="102" hidden="1"/>
    <col min="3585" max="3585" width="4.28515625" style="102" hidden="1"/>
    <col min="3586" max="3586" width="59.85546875" style="102" hidden="1"/>
    <col min="3587" max="3591" width="11.42578125" style="102" hidden="1"/>
    <col min="3592" max="3592" width="6.28515625" style="102" hidden="1"/>
    <col min="3593" max="3840" width="1.42578125" style="102" hidden="1"/>
    <col min="3841" max="3841" width="4.28515625" style="102" hidden="1"/>
    <col min="3842" max="3842" width="59.85546875" style="102" hidden="1"/>
    <col min="3843" max="3847" width="11.42578125" style="102" hidden="1"/>
    <col min="3848" max="3848" width="6.28515625" style="102" hidden="1"/>
    <col min="3849" max="4096" width="1.42578125" style="102" hidden="1"/>
    <col min="4097" max="4097" width="4.28515625" style="102" hidden="1"/>
    <col min="4098" max="4098" width="59.85546875" style="102" hidden="1"/>
    <col min="4099" max="4103" width="11.42578125" style="102" hidden="1"/>
    <col min="4104" max="4104" width="6.28515625" style="102" hidden="1"/>
    <col min="4105" max="4352" width="1.42578125" style="102" hidden="1"/>
    <col min="4353" max="4353" width="4.28515625" style="102" hidden="1"/>
    <col min="4354" max="4354" width="59.85546875" style="102" hidden="1"/>
    <col min="4355" max="4359" width="11.42578125" style="102" hidden="1"/>
    <col min="4360" max="4360" width="6.28515625" style="102" hidden="1"/>
    <col min="4361" max="4608" width="1.42578125" style="102" hidden="1"/>
    <col min="4609" max="4609" width="4.28515625" style="102" hidden="1"/>
    <col min="4610" max="4610" width="59.85546875" style="102" hidden="1"/>
    <col min="4611" max="4615" width="11.42578125" style="102" hidden="1"/>
    <col min="4616" max="4616" width="6.28515625" style="102" hidden="1"/>
    <col min="4617" max="4864" width="1.42578125" style="102" hidden="1"/>
    <col min="4865" max="4865" width="4.28515625" style="102" hidden="1"/>
    <col min="4866" max="4866" width="59.85546875" style="102" hidden="1"/>
    <col min="4867" max="4871" width="11.42578125" style="102" hidden="1"/>
    <col min="4872" max="4872" width="6.28515625" style="102" hidden="1"/>
    <col min="4873" max="5120" width="1.42578125" style="102" hidden="1"/>
    <col min="5121" max="5121" width="4.28515625" style="102" hidden="1"/>
    <col min="5122" max="5122" width="59.85546875" style="102" hidden="1"/>
    <col min="5123" max="5127" width="11.42578125" style="102" hidden="1"/>
    <col min="5128" max="5128" width="6.28515625" style="102" hidden="1"/>
    <col min="5129" max="5376" width="1.42578125" style="102" hidden="1"/>
    <col min="5377" max="5377" width="4.28515625" style="102" hidden="1"/>
    <col min="5378" max="5378" width="59.85546875" style="102" hidden="1"/>
    <col min="5379" max="5383" width="11.42578125" style="102" hidden="1"/>
    <col min="5384" max="5384" width="6.28515625" style="102" hidden="1"/>
    <col min="5385" max="5632" width="1.42578125" style="102" hidden="1"/>
    <col min="5633" max="5633" width="4.28515625" style="102" hidden="1"/>
    <col min="5634" max="5634" width="59.85546875" style="102" hidden="1"/>
    <col min="5635" max="5639" width="11.42578125" style="102" hidden="1"/>
    <col min="5640" max="5640" width="6.28515625" style="102" hidden="1"/>
    <col min="5641" max="5888" width="1.42578125" style="102" hidden="1"/>
    <col min="5889" max="5889" width="4.28515625" style="102" hidden="1"/>
    <col min="5890" max="5890" width="59.85546875" style="102" hidden="1"/>
    <col min="5891" max="5895" width="11.42578125" style="102" hidden="1"/>
    <col min="5896" max="5896" width="6.28515625" style="102" hidden="1"/>
    <col min="5897" max="6144" width="1.42578125" style="102" hidden="1"/>
    <col min="6145" max="6145" width="4.28515625" style="102" hidden="1"/>
    <col min="6146" max="6146" width="59.85546875" style="102" hidden="1"/>
    <col min="6147" max="6151" width="11.42578125" style="102" hidden="1"/>
    <col min="6152" max="6152" width="6.28515625" style="102" hidden="1"/>
    <col min="6153" max="6400" width="1.42578125" style="102" hidden="1"/>
    <col min="6401" max="6401" width="4.28515625" style="102" hidden="1"/>
    <col min="6402" max="6402" width="59.85546875" style="102" hidden="1"/>
    <col min="6403" max="6407" width="11.42578125" style="102" hidden="1"/>
    <col min="6408" max="6408" width="6.28515625" style="102" hidden="1"/>
    <col min="6409" max="6656" width="1.42578125" style="102" hidden="1"/>
    <col min="6657" max="6657" width="4.28515625" style="102" hidden="1"/>
    <col min="6658" max="6658" width="59.85546875" style="102" hidden="1"/>
    <col min="6659" max="6663" width="11.42578125" style="102" hidden="1"/>
    <col min="6664" max="6664" width="6.28515625" style="102" hidden="1"/>
    <col min="6665" max="6912" width="1.42578125" style="102" hidden="1"/>
    <col min="6913" max="6913" width="4.28515625" style="102" hidden="1"/>
    <col min="6914" max="6914" width="59.85546875" style="102" hidden="1"/>
    <col min="6915" max="6919" width="11.42578125" style="102" hidden="1"/>
    <col min="6920" max="6920" width="6.28515625" style="102" hidden="1"/>
    <col min="6921" max="7168" width="1.42578125" style="102" hidden="1"/>
    <col min="7169" max="7169" width="4.28515625" style="102" hidden="1"/>
    <col min="7170" max="7170" width="59.85546875" style="102" hidden="1"/>
    <col min="7171" max="7175" width="11.42578125" style="102" hidden="1"/>
    <col min="7176" max="7176" width="6.28515625" style="102" hidden="1"/>
    <col min="7177" max="7424" width="1.42578125" style="102" hidden="1"/>
    <col min="7425" max="7425" width="4.28515625" style="102" hidden="1"/>
    <col min="7426" max="7426" width="59.85546875" style="102" hidden="1"/>
    <col min="7427" max="7431" width="11.42578125" style="102" hidden="1"/>
    <col min="7432" max="7432" width="6.28515625" style="102" hidden="1"/>
    <col min="7433" max="7680" width="1.42578125" style="102" hidden="1"/>
    <col min="7681" max="7681" width="4.28515625" style="102" hidden="1"/>
    <col min="7682" max="7682" width="59.85546875" style="102" hidden="1"/>
    <col min="7683" max="7687" width="11.42578125" style="102" hidden="1"/>
    <col min="7688" max="7688" width="6.28515625" style="102" hidden="1"/>
    <col min="7689" max="7936" width="1.42578125" style="102" hidden="1"/>
    <col min="7937" max="7937" width="4.28515625" style="102" hidden="1"/>
    <col min="7938" max="7938" width="59.85546875" style="102" hidden="1"/>
    <col min="7939" max="7943" width="11.42578125" style="102" hidden="1"/>
    <col min="7944" max="7944" width="6.28515625" style="102" hidden="1"/>
    <col min="7945" max="8192" width="1.42578125" style="102" hidden="1"/>
    <col min="8193" max="8193" width="4.28515625" style="102" hidden="1"/>
    <col min="8194" max="8194" width="59.85546875" style="102" hidden="1"/>
    <col min="8195" max="8199" width="11.42578125" style="102" hidden="1"/>
    <col min="8200" max="8200" width="6.28515625" style="102" hidden="1"/>
    <col min="8201" max="8448" width="1.42578125" style="102" hidden="1"/>
    <col min="8449" max="8449" width="4.28515625" style="102" hidden="1"/>
    <col min="8450" max="8450" width="59.85546875" style="102" hidden="1"/>
    <col min="8451" max="8455" width="11.42578125" style="102" hidden="1"/>
    <col min="8456" max="8456" width="6.28515625" style="102" hidden="1"/>
    <col min="8457" max="8704" width="1.42578125" style="102" hidden="1"/>
    <col min="8705" max="8705" width="4.28515625" style="102" hidden="1"/>
    <col min="8706" max="8706" width="59.85546875" style="102" hidden="1"/>
    <col min="8707" max="8711" width="11.42578125" style="102" hidden="1"/>
    <col min="8712" max="8712" width="6.28515625" style="102" hidden="1"/>
    <col min="8713" max="8960" width="1.42578125" style="102" hidden="1"/>
    <col min="8961" max="8961" width="4.28515625" style="102" hidden="1"/>
    <col min="8962" max="8962" width="59.85546875" style="102" hidden="1"/>
    <col min="8963" max="8967" width="11.42578125" style="102" hidden="1"/>
    <col min="8968" max="8968" width="6.28515625" style="102" hidden="1"/>
    <col min="8969" max="9216" width="1.42578125" style="102" hidden="1"/>
    <col min="9217" max="9217" width="4.28515625" style="102" hidden="1"/>
    <col min="9218" max="9218" width="59.85546875" style="102" hidden="1"/>
    <col min="9219" max="9223" width="11.42578125" style="102" hidden="1"/>
    <col min="9224" max="9224" width="6.28515625" style="102" hidden="1"/>
    <col min="9225" max="9472" width="1.42578125" style="102" hidden="1"/>
    <col min="9473" max="9473" width="4.28515625" style="102" hidden="1"/>
    <col min="9474" max="9474" width="59.85546875" style="102" hidden="1"/>
    <col min="9475" max="9479" width="11.42578125" style="102" hidden="1"/>
    <col min="9480" max="9480" width="6.28515625" style="102" hidden="1"/>
    <col min="9481" max="9728" width="1.42578125" style="102" hidden="1"/>
    <col min="9729" max="9729" width="4.28515625" style="102" hidden="1"/>
    <col min="9730" max="9730" width="59.85546875" style="102" hidden="1"/>
    <col min="9731" max="9735" width="11.42578125" style="102" hidden="1"/>
    <col min="9736" max="9736" width="6.28515625" style="102" hidden="1"/>
    <col min="9737" max="9984" width="1.42578125" style="102" hidden="1"/>
    <col min="9985" max="9985" width="4.28515625" style="102" hidden="1"/>
    <col min="9986" max="9986" width="59.85546875" style="102" hidden="1"/>
    <col min="9987" max="9991" width="11.42578125" style="102" hidden="1"/>
    <col min="9992" max="9992" width="6.28515625" style="102" hidden="1"/>
    <col min="9993" max="10240" width="1.42578125" style="102" hidden="1"/>
    <col min="10241" max="10241" width="4.28515625" style="102" hidden="1"/>
    <col min="10242" max="10242" width="59.85546875" style="102" hidden="1"/>
    <col min="10243" max="10247" width="11.42578125" style="102" hidden="1"/>
    <col min="10248" max="10248" width="6.28515625" style="102" hidden="1"/>
    <col min="10249" max="10496" width="1.42578125" style="102" hidden="1"/>
    <col min="10497" max="10497" width="4.28515625" style="102" hidden="1"/>
    <col min="10498" max="10498" width="59.85546875" style="102" hidden="1"/>
    <col min="10499" max="10503" width="11.42578125" style="102" hidden="1"/>
    <col min="10504" max="10504" width="6.28515625" style="102" hidden="1"/>
    <col min="10505" max="10752" width="1.42578125" style="102" hidden="1"/>
    <col min="10753" max="10753" width="4.28515625" style="102" hidden="1"/>
    <col min="10754" max="10754" width="59.85546875" style="102" hidden="1"/>
    <col min="10755" max="10759" width="11.42578125" style="102" hidden="1"/>
    <col min="10760" max="10760" width="6.28515625" style="102" hidden="1"/>
    <col min="10761" max="11008" width="1.42578125" style="102" hidden="1"/>
    <col min="11009" max="11009" width="4.28515625" style="102" hidden="1"/>
    <col min="11010" max="11010" width="59.85546875" style="102" hidden="1"/>
    <col min="11011" max="11015" width="11.42578125" style="102" hidden="1"/>
    <col min="11016" max="11016" width="6.28515625" style="102" hidden="1"/>
    <col min="11017" max="11264" width="1.42578125" style="102" hidden="1"/>
    <col min="11265" max="11265" width="4.28515625" style="102" hidden="1"/>
    <col min="11266" max="11266" width="59.85546875" style="102" hidden="1"/>
    <col min="11267" max="11271" width="11.42578125" style="102" hidden="1"/>
    <col min="11272" max="11272" width="6.28515625" style="102" hidden="1"/>
    <col min="11273" max="11520" width="1.42578125" style="102" hidden="1"/>
    <col min="11521" max="11521" width="4.28515625" style="102" hidden="1"/>
    <col min="11522" max="11522" width="59.85546875" style="102" hidden="1"/>
    <col min="11523" max="11527" width="11.42578125" style="102" hidden="1"/>
    <col min="11528" max="11528" width="6.28515625" style="102" hidden="1"/>
    <col min="11529" max="11776" width="1.42578125" style="102" hidden="1"/>
    <col min="11777" max="11777" width="4.28515625" style="102" hidden="1"/>
    <col min="11778" max="11778" width="59.85546875" style="102" hidden="1"/>
    <col min="11779" max="11783" width="11.42578125" style="102" hidden="1"/>
    <col min="11784" max="11784" width="6.28515625" style="102" hidden="1"/>
    <col min="11785" max="12032" width="1.42578125" style="102" hidden="1"/>
    <col min="12033" max="12033" width="4.28515625" style="102" hidden="1"/>
    <col min="12034" max="12034" width="59.85546875" style="102" hidden="1"/>
    <col min="12035" max="12039" width="11.42578125" style="102" hidden="1"/>
    <col min="12040" max="12040" width="6.28515625" style="102" hidden="1"/>
    <col min="12041" max="12288" width="1.42578125" style="102" hidden="1"/>
    <col min="12289" max="12289" width="4.28515625" style="102" hidden="1"/>
    <col min="12290" max="12290" width="59.85546875" style="102" hidden="1"/>
    <col min="12291" max="12295" width="11.42578125" style="102" hidden="1"/>
    <col min="12296" max="12296" width="6.28515625" style="102" hidden="1"/>
    <col min="12297" max="12544" width="1.42578125" style="102" hidden="1"/>
    <col min="12545" max="12545" width="4.28515625" style="102" hidden="1"/>
    <col min="12546" max="12546" width="59.85546875" style="102" hidden="1"/>
    <col min="12547" max="12551" width="11.42578125" style="102" hidden="1"/>
    <col min="12552" max="12552" width="6.28515625" style="102" hidden="1"/>
    <col min="12553" max="12800" width="1.42578125" style="102" hidden="1"/>
    <col min="12801" max="12801" width="4.28515625" style="102" hidden="1"/>
    <col min="12802" max="12802" width="59.85546875" style="102" hidden="1"/>
    <col min="12803" max="12807" width="11.42578125" style="102" hidden="1"/>
    <col min="12808" max="12808" width="6.28515625" style="102" hidden="1"/>
    <col min="12809" max="13056" width="1.42578125" style="102" hidden="1"/>
    <col min="13057" max="13057" width="4.28515625" style="102" hidden="1"/>
    <col min="13058" max="13058" width="59.85546875" style="102" hidden="1"/>
    <col min="13059" max="13063" width="11.42578125" style="102" hidden="1"/>
    <col min="13064" max="13064" width="6.28515625" style="102" hidden="1"/>
    <col min="13065" max="13312" width="1.42578125" style="102" hidden="1"/>
    <col min="13313" max="13313" width="4.28515625" style="102" hidden="1"/>
    <col min="13314" max="13314" width="59.85546875" style="102" hidden="1"/>
    <col min="13315" max="13319" width="11.42578125" style="102" hidden="1"/>
    <col min="13320" max="13320" width="6.28515625" style="102" hidden="1"/>
    <col min="13321" max="13568" width="1.42578125" style="102" hidden="1"/>
    <col min="13569" max="13569" width="4.28515625" style="102" hidden="1"/>
    <col min="13570" max="13570" width="59.85546875" style="102" hidden="1"/>
    <col min="13571" max="13575" width="11.42578125" style="102" hidden="1"/>
    <col min="13576" max="13576" width="6.28515625" style="102" hidden="1"/>
    <col min="13577" max="13824" width="1.42578125" style="102" hidden="1"/>
    <col min="13825" max="13825" width="4.28515625" style="102" hidden="1"/>
    <col min="13826" max="13826" width="59.85546875" style="102" hidden="1"/>
    <col min="13827" max="13831" width="11.42578125" style="102" hidden="1"/>
    <col min="13832" max="13832" width="6.28515625" style="102" hidden="1"/>
    <col min="13833" max="14080" width="1.42578125" style="102" hidden="1"/>
    <col min="14081" max="14081" width="4.28515625" style="102" hidden="1"/>
    <col min="14082" max="14082" width="59.85546875" style="102" hidden="1"/>
    <col min="14083" max="14087" width="11.42578125" style="102" hidden="1"/>
    <col min="14088" max="14088" width="6.28515625" style="102" hidden="1"/>
    <col min="14089" max="14336" width="1.42578125" style="102" hidden="1"/>
    <col min="14337" max="14337" width="4.28515625" style="102" hidden="1"/>
    <col min="14338" max="14338" width="59.85546875" style="102" hidden="1"/>
    <col min="14339" max="14343" width="11.42578125" style="102" hidden="1"/>
    <col min="14344" max="14344" width="6.28515625" style="102" hidden="1"/>
    <col min="14345" max="14592" width="1.42578125" style="102" hidden="1"/>
    <col min="14593" max="14593" width="4.28515625" style="102" hidden="1"/>
    <col min="14594" max="14594" width="59.85546875" style="102" hidden="1"/>
    <col min="14595" max="14599" width="11.42578125" style="102" hidden="1"/>
    <col min="14600" max="14600" width="6.28515625" style="102" hidden="1"/>
    <col min="14601" max="14848" width="1.42578125" style="102" hidden="1"/>
    <col min="14849" max="14849" width="4.28515625" style="102" hidden="1"/>
    <col min="14850" max="14850" width="59.85546875" style="102" hidden="1"/>
    <col min="14851" max="14855" width="11.42578125" style="102" hidden="1"/>
    <col min="14856" max="14856" width="6.28515625" style="102" hidden="1"/>
    <col min="14857" max="15104" width="1.42578125" style="102" hidden="1"/>
    <col min="15105" max="15105" width="4.28515625" style="102" hidden="1"/>
    <col min="15106" max="15106" width="59.85546875" style="102" hidden="1"/>
    <col min="15107" max="15111" width="11.42578125" style="102" hidden="1"/>
    <col min="15112" max="15112" width="6.28515625" style="102" hidden="1"/>
    <col min="15113" max="15360" width="1.42578125" style="102" hidden="1"/>
    <col min="15361" max="15361" width="4.28515625" style="102" hidden="1"/>
    <col min="15362" max="15362" width="59.85546875" style="102" hidden="1"/>
    <col min="15363" max="15367" width="11.42578125" style="102" hidden="1"/>
    <col min="15368" max="15368" width="6.28515625" style="102" hidden="1"/>
    <col min="15369" max="15616" width="1.42578125" style="102" hidden="1"/>
    <col min="15617" max="15617" width="4.28515625" style="102" hidden="1"/>
    <col min="15618" max="15618" width="59.85546875" style="102" hidden="1"/>
    <col min="15619" max="15623" width="11.42578125" style="102" hidden="1"/>
    <col min="15624" max="15624" width="6.28515625" style="102" hidden="1"/>
    <col min="15625" max="15872" width="1.42578125" style="102" hidden="1"/>
    <col min="15873" max="15873" width="4.28515625" style="102" hidden="1"/>
    <col min="15874" max="15874" width="59.85546875" style="102" hidden="1"/>
    <col min="15875" max="15879" width="11.42578125" style="102" hidden="1"/>
    <col min="15880" max="15880" width="6.28515625" style="102" hidden="1"/>
    <col min="15881" max="16128" width="1.42578125" style="102" hidden="1"/>
    <col min="16129" max="16129" width="4.28515625" style="102" hidden="1"/>
    <col min="16130" max="16130" width="59.85546875" style="102" hidden="1"/>
    <col min="16131" max="16135" width="11.42578125" style="102" hidden="1"/>
    <col min="16136" max="16136" width="6.28515625" style="102" hidden="1"/>
    <col min="16137" max="16384" width="1.42578125" style="102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03" t="s">
        <v>247</v>
      </c>
      <c r="C8" s="104"/>
      <c r="D8" s="104"/>
      <c r="E8" s="104"/>
      <c r="F8" s="104"/>
      <c r="G8" s="104"/>
      <c r="H8" s="104"/>
    </row>
    <row r="9" spans="2:8" ht="18" customHeight="1"/>
    <row r="10" spans="2:8" ht="18" customHeight="1">
      <c r="B10" s="105" t="s">
        <v>248</v>
      </c>
    </row>
    <row r="11" spans="2:8" ht="18" customHeight="1">
      <c r="B11" s="105" t="s">
        <v>249</v>
      </c>
    </row>
    <row r="12" spans="2:8" ht="18" customHeight="1">
      <c r="B12" s="105" t="s">
        <v>250</v>
      </c>
    </row>
    <row r="13" spans="2:8" ht="18" customHeight="1">
      <c r="B13" s="105" t="s">
        <v>251</v>
      </c>
    </row>
    <row r="14" spans="2:8" ht="18" customHeight="1">
      <c r="B14" s="105" t="s">
        <v>252</v>
      </c>
    </row>
    <row r="15" spans="2:8" ht="18" customHeight="1">
      <c r="B15" s="105" t="s">
        <v>253</v>
      </c>
    </row>
    <row r="16" spans="2:8" ht="18" customHeight="1">
      <c r="B16" s="105" t="s">
        <v>254</v>
      </c>
    </row>
    <row r="17" spans="2:2" ht="18" customHeight="1">
      <c r="B17" s="105" t="s">
        <v>255</v>
      </c>
    </row>
    <row r="18" spans="2:2" ht="18" customHeight="1">
      <c r="B18" s="105" t="s">
        <v>256</v>
      </c>
    </row>
    <row r="19" spans="2:2" ht="18" customHeight="1">
      <c r="B19" s="105" t="s">
        <v>257</v>
      </c>
    </row>
    <row r="20" spans="2:2" ht="18" customHeight="1">
      <c r="B20" s="105" t="s">
        <v>258</v>
      </c>
    </row>
    <row r="21" spans="2:2" ht="18" customHeight="1">
      <c r="B21" s="105" t="s">
        <v>259</v>
      </c>
    </row>
    <row r="22" spans="2:2" ht="18" customHeight="1"/>
    <row r="23" spans="2:2" ht="18" customHeight="1"/>
    <row r="24" spans="2:2" s="106" customFormat="1" ht="18" customHeight="1"/>
    <row r="25" spans="2:2" ht="18" customHeight="1"/>
  </sheetData>
  <hyperlinks>
    <hyperlink ref="B10" location="'8.1.1'!A1" display="8.1: Relación con la actividad de la población de 16 y más años"/>
    <hyperlink ref="B11" location="'8.2.1_8.2.2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A1" display="8.7: Empresas inscritas en la Seguridad Social"/>
    <hyperlink ref="B17" location="'8.8.1'!A1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2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7" width="11.7109375" style="5" customWidth="1"/>
    <col min="8" max="8" width="5.5703125" style="5" customWidth="1"/>
    <col min="9" max="16384" width="11.42578125" style="5"/>
  </cols>
  <sheetData>
    <row r="1" spans="1:15" ht="14.1" customHeight="1" thickBot="1">
      <c r="A1" s="1" t="s">
        <v>231</v>
      </c>
      <c r="B1" s="2"/>
      <c r="C1" s="2"/>
      <c r="D1" s="2"/>
      <c r="E1" s="2"/>
      <c r="F1" s="2"/>
      <c r="G1" s="3"/>
    </row>
    <row r="2" spans="1:15" ht="14.1" customHeight="1">
      <c r="A2" s="4"/>
      <c r="B2" s="4"/>
      <c r="C2" s="4"/>
      <c r="D2" s="4"/>
      <c r="I2" s="107" t="s">
        <v>260</v>
      </c>
    </row>
    <row r="3" spans="1:15">
      <c r="A3" s="6" t="s">
        <v>272</v>
      </c>
      <c r="B3" s="4"/>
      <c r="C3" s="4"/>
      <c r="D3" s="4"/>
    </row>
    <row r="4" spans="1:15">
      <c r="A4" s="6" t="s">
        <v>273</v>
      </c>
      <c r="B4" s="4"/>
      <c r="C4" s="4"/>
      <c r="D4" s="4"/>
    </row>
    <row r="5" spans="1:15">
      <c r="A5" s="3"/>
      <c r="B5" s="7"/>
      <c r="C5" s="7"/>
      <c r="D5" s="7"/>
      <c r="E5" s="7"/>
      <c r="F5" s="7"/>
      <c r="G5" s="7"/>
    </row>
    <row r="6" spans="1:15" ht="14.1" customHeight="1">
      <c r="A6" s="42"/>
      <c r="B6" s="42">
        <v>2018</v>
      </c>
      <c r="C6" s="42">
        <v>2019</v>
      </c>
      <c r="D6" s="42">
        <v>2021</v>
      </c>
      <c r="E6" s="42">
        <v>2022</v>
      </c>
      <c r="F6" s="42">
        <v>2023</v>
      </c>
      <c r="G6"/>
      <c r="H6"/>
      <c r="I6"/>
      <c r="J6"/>
      <c r="K6"/>
      <c r="L6"/>
      <c r="M6"/>
      <c r="N6"/>
      <c r="O6"/>
    </row>
    <row r="7" spans="1:15">
      <c r="A7" s="7"/>
      <c r="B7" s="4"/>
      <c r="C7" s="4"/>
      <c r="D7" s="4"/>
      <c r="E7" s="4"/>
      <c r="F7" s="4"/>
      <c r="G7"/>
      <c r="H7"/>
      <c r="I7"/>
      <c r="J7"/>
      <c r="K7"/>
      <c r="L7"/>
      <c r="M7"/>
      <c r="N7"/>
      <c r="O7"/>
    </row>
    <row r="8" spans="1:15">
      <c r="A8" s="24" t="s">
        <v>279</v>
      </c>
      <c r="B8" s="25">
        <v>19</v>
      </c>
      <c r="C8" s="25">
        <v>17</v>
      </c>
      <c r="D8" s="25">
        <v>1297</v>
      </c>
      <c r="E8" s="25">
        <v>68</v>
      </c>
      <c r="F8" s="25">
        <v>42</v>
      </c>
      <c r="G8"/>
      <c r="H8"/>
      <c r="I8"/>
      <c r="J8"/>
      <c r="K8"/>
      <c r="L8"/>
      <c r="M8"/>
      <c r="N8"/>
      <c r="O8"/>
    </row>
    <row r="9" spans="1:15">
      <c r="A9" s="22"/>
      <c r="B9" s="25"/>
      <c r="C9" s="25"/>
      <c r="D9" s="25"/>
      <c r="E9" s="25"/>
      <c r="F9" s="25"/>
      <c r="G9"/>
      <c r="H9"/>
      <c r="I9"/>
      <c r="J9"/>
      <c r="K9"/>
      <c r="L9"/>
      <c r="M9"/>
      <c r="N9"/>
      <c r="O9"/>
    </row>
    <row r="10" spans="1:15">
      <c r="A10" s="24" t="s">
        <v>84</v>
      </c>
      <c r="B10" s="25">
        <v>232</v>
      </c>
      <c r="C10" s="25">
        <v>143</v>
      </c>
      <c r="D10" s="25">
        <v>8506</v>
      </c>
      <c r="E10" s="25">
        <v>1808</v>
      </c>
      <c r="F10" s="25">
        <v>629</v>
      </c>
      <c r="G10"/>
      <c r="H10"/>
      <c r="I10"/>
      <c r="J10"/>
      <c r="K10"/>
      <c r="L10"/>
      <c r="M10"/>
      <c r="N10"/>
      <c r="O10"/>
    </row>
    <row r="11" spans="1:15">
      <c r="A11" s="22" t="s">
        <v>3</v>
      </c>
      <c r="B11" s="25">
        <v>92</v>
      </c>
      <c r="C11" s="25">
        <v>111</v>
      </c>
      <c r="D11" s="25">
        <v>68</v>
      </c>
      <c r="E11" s="25">
        <v>71</v>
      </c>
      <c r="F11" s="25">
        <v>166</v>
      </c>
      <c r="G11"/>
      <c r="H11"/>
      <c r="I11"/>
      <c r="J11"/>
      <c r="K11"/>
      <c r="L11"/>
      <c r="M11"/>
      <c r="N11"/>
      <c r="O11"/>
    </row>
    <row r="12" spans="1:15">
      <c r="A12" s="88" t="s">
        <v>203</v>
      </c>
      <c r="B12" s="25">
        <v>55</v>
      </c>
      <c r="C12" s="25">
        <v>111</v>
      </c>
      <c r="D12" s="25">
        <v>68</v>
      </c>
      <c r="E12" s="25">
        <v>71</v>
      </c>
      <c r="F12" s="25">
        <v>159</v>
      </c>
      <c r="G12"/>
      <c r="H12"/>
      <c r="I12"/>
      <c r="J12"/>
      <c r="K12"/>
      <c r="L12"/>
      <c r="M12"/>
      <c r="N12"/>
      <c r="O12"/>
    </row>
    <row r="13" spans="1:15">
      <c r="A13" s="88" t="s">
        <v>204</v>
      </c>
      <c r="B13" s="25">
        <v>37</v>
      </c>
      <c r="C13" s="25" t="s">
        <v>90</v>
      </c>
      <c r="D13" s="25" t="s">
        <v>90</v>
      </c>
      <c r="E13" s="25" t="s">
        <v>90</v>
      </c>
      <c r="F13" s="25">
        <v>7</v>
      </c>
      <c r="G13"/>
      <c r="H13"/>
      <c r="I13"/>
      <c r="J13"/>
      <c r="K13"/>
      <c r="L13"/>
      <c r="M13"/>
      <c r="N13"/>
      <c r="O13"/>
    </row>
    <row r="14" spans="1:15">
      <c r="A14" s="22" t="s">
        <v>4</v>
      </c>
      <c r="B14" s="25">
        <v>100</v>
      </c>
      <c r="C14" s="25">
        <v>29</v>
      </c>
      <c r="D14" s="25">
        <v>7519</v>
      </c>
      <c r="E14" s="25">
        <v>1552</v>
      </c>
      <c r="F14" s="25">
        <v>405</v>
      </c>
      <c r="G14"/>
      <c r="H14"/>
      <c r="I14"/>
      <c r="J14"/>
      <c r="K14"/>
      <c r="L14"/>
      <c r="M14"/>
      <c r="N14"/>
      <c r="O14"/>
    </row>
    <row r="15" spans="1:15">
      <c r="A15" s="88" t="s">
        <v>203</v>
      </c>
      <c r="B15" s="25">
        <v>38</v>
      </c>
      <c r="C15" s="25">
        <v>25</v>
      </c>
      <c r="D15" s="25">
        <v>6358</v>
      </c>
      <c r="E15" s="25">
        <v>1350</v>
      </c>
      <c r="F15" s="25">
        <v>236</v>
      </c>
      <c r="G15"/>
      <c r="H15"/>
      <c r="I15"/>
      <c r="J15"/>
      <c r="K15"/>
      <c r="L15"/>
      <c r="M15"/>
      <c r="N15"/>
      <c r="O15"/>
    </row>
    <row r="16" spans="1:15">
      <c r="A16" s="88" t="s">
        <v>204</v>
      </c>
      <c r="B16" s="25">
        <v>62</v>
      </c>
      <c r="C16" s="25">
        <v>4</v>
      </c>
      <c r="D16" s="25">
        <v>1125</v>
      </c>
      <c r="E16" s="25">
        <v>156</v>
      </c>
      <c r="F16" s="25">
        <v>7</v>
      </c>
      <c r="G16"/>
      <c r="H16"/>
      <c r="I16"/>
      <c r="J16"/>
      <c r="K16"/>
      <c r="L16"/>
      <c r="M16"/>
      <c r="N16"/>
      <c r="O16"/>
    </row>
    <row r="17" spans="1:15">
      <c r="A17" s="88" t="s">
        <v>419</v>
      </c>
      <c r="B17" s="25" t="s">
        <v>90</v>
      </c>
      <c r="C17" s="25" t="s">
        <v>90</v>
      </c>
      <c r="D17" s="25">
        <v>36</v>
      </c>
      <c r="E17" s="25">
        <v>46</v>
      </c>
      <c r="F17" s="25">
        <v>162</v>
      </c>
      <c r="G17"/>
      <c r="H17"/>
      <c r="I17"/>
      <c r="J17" s="312"/>
      <c r="K17" s="312"/>
      <c r="L17" s="312"/>
      <c r="M17" s="312"/>
      <c r="N17" s="312"/>
      <c r="O17" s="312"/>
    </row>
    <row r="18" spans="1:15">
      <c r="A18" s="22" t="s">
        <v>5</v>
      </c>
      <c r="B18" s="25">
        <v>40</v>
      </c>
      <c r="C18" s="25">
        <v>3</v>
      </c>
      <c r="D18" s="25">
        <v>919</v>
      </c>
      <c r="E18" s="25">
        <v>185</v>
      </c>
      <c r="F18" s="25">
        <v>58</v>
      </c>
      <c r="G18"/>
      <c r="H18"/>
      <c r="I18"/>
    </row>
    <row r="19" spans="1:15">
      <c r="A19" s="88" t="s">
        <v>203</v>
      </c>
      <c r="B19" s="25">
        <v>12</v>
      </c>
      <c r="C19" s="25">
        <v>3</v>
      </c>
      <c r="D19" s="25">
        <v>910</v>
      </c>
      <c r="E19" s="25">
        <v>185</v>
      </c>
      <c r="F19" s="25">
        <v>58</v>
      </c>
      <c r="G19"/>
      <c r="H19"/>
      <c r="I19"/>
    </row>
    <row r="20" spans="1:15">
      <c r="A20" s="88" t="s">
        <v>204</v>
      </c>
      <c r="B20" s="25">
        <v>28</v>
      </c>
      <c r="C20" s="25" t="s">
        <v>90</v>
      </c>
      <c r="D20" s="25">
        <v>5</v>
      </c>
      <c r="E20" s="25" t="s">
        <v>90</v>
      </c>
      <c r="F20" s="25" t="s">
        <v>90</v>
      </c>
      <c r="G20"/>
      <c r="H20"/>
      <c r="I20"/>
    </row>
    <row r="21" spans="1:15">
      <c r="A21" s="88" t="s">
        <v>419</v>
      </c>
      <c r="B21" s="25" t="s">
        <v>90</v>
      </c>
      <c r="C21" s="25" t="s">
        <v>90</v>
      </c>
      <c r="D21" s="25">
        <v>4</v>
      </c>
      <c r="E21" s="25" t="s">
        <v>90</v>
      </c>
      <c r="F21" s="25" t="s">
        <v>90</v>
      </c>
      <c r="G21"/>
      <c r="H21"/>
      <c r="I21"/>
    </row>
    <row r="22" spans="1:15">
      <c r="A22" s="16"/>
      <c r="B22" s="17"/>
      <c r="C22" s="17"/>
      <c r="D22" s="18"/>
      <c r="E22" s="17"/>
      <c r="F22" s="17"/>
      <c r="G22" s="10"/>
    </row>
    <row r="23" spans="1:15" ht="14.1" customHeight="1">
      <c r="A23" s="19" t="s">
        <v>385</v>
      </c>
      <c r="B23" s="20"/>
      <c r="C23" s="20"/>
      <c r="D23" s="20"/>
      <c r="E23" s="20"/>
      <c r="F23" s="20"/>
      <c r="G23" s="10"/>
    </row>
    <row r="24" spans="1:15" ht="12.95" customHeight="1">
      <c r="A24" s="46"/>
    </row>
    <row r="25" spans="1:15" ht="9.9499999999999993" customHeight="1">
      <c r="A25" s="46"/>
    </row>
    <row r="26" spans="1:15" ht="9.9499999999999993" customHeight="1">
      <c r="A26" s="46"/>
    </row>
    <row r="27" spans="1:15">
      <c r="G27" s="152"/>
    </row>
  </sheetData>
  <phoneticPr fontId="4" type="noConversion"/>
  <hyperlinks>
    <hyperlink ref="I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43"/>
  <sheetViews>
    <sheetView zoomScaleNormal="100" workbookViewId="0">
      <selection activeCell="A26" sqref="A26"/>
    </sheetView>
  </sheetViews>
  <sheetFormatPr baseColWidth="10" defaultColWidth="11.42578125" defaultRowHeight="12.75"/>
  <cols>
    <col min="1" max="1" width="33.140625" style="5" customWidth="1"/>
    <col min="2" max="5" width="11.7109375" style="5" customWidth="1"/>
    <col min="6" max="6" width="11.7109375" style="83" customWidth="1"/>
    <col min="7" max="7" width="5.5703125" style="5" customWidth="1"/>
    <col min="8" max="16384" width="11.42578125" style="5"/>
  </cols>
  <sheetData>
    <row r="1" spans="1:17" ht="14.1" customHeight="1" thickBot="1">
      <c r="A1" s="1" t="s">
        <v>231</v>
      </c>
      <c r="B1" s="2"/>
      <c r="C1" s="2"/>
      <c r="D1" s="2"/>
      <c r="E1" s="2"/>
      <c r="F1" s="290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>
      <c r="A2" s="4"/>
      <c r="B2" s="4"/>
      <c r="C2" s="4"/>
      <c r="D2" s="4"/>
      <c r="G2" s="4"/>
      <c r="H2" s="107" t="s">
        <v>260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>
      <c r="A3" s="6" t="s">
        <v>224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6" t="s">
        <v>381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6" t="s">
        <v>377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>
      <c r="A8" s="129" t="s">
        <v>290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>
      <c r="A9" s="6"/>
      <c r="B9" s="4"/>
      <c r="C9" s="4"/>
      <c r="D9" s="4"/>
      <c r="E9" s="4"/>
      <c r="F9" s="8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42"/>
      <c r="B10" s="42">
        <v>2019</v>
      </c>
      <c r="C10" s="42">
        <v>2020</v>
      </c>
      <c r="D10" s="42">
        <v>2021</v>
      </c>
      <c r="E10" s="42">
        <v>2022</v>
      </c>
      <c r="F10" s="42">
        <v>2023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11" t="s">
        <v>94</v>
      </c>
      <c r="B12" s="12">
        <v>69817.666666666672</v>
      </c>
      <c r="C12" s="12">
        <v>70181.416666999998</v>
      </c>
      <c r="D12" s="12">
        <v>71015.5</v>
      </c>
      <c r="E12" s="12">
        <v>71659.75</v>
      </c>
      <c r="F12" s="12">
        <v>72513.833333000002</v>
      </c>
      <c r="G12"/>
      <c r="H12" s="226"/>
      <c r="I12" s="228"/>
      <c r="J12" s="226"/>
      <c r="K12" s="227"/>
    </row>
    <row r="13" spans="1:17" ht="14.1" customHeight="1">
      <c r="A13" s="7" t="s">
        <v>76</v>
      </c>
      <c r="B13" s="12">
        <v>4687.083333333333</v>
      </c>
      <c r="C13" s="12">
        <v>4620.6666670000004</v>
      </c>
      <c r="D13" s="12">
        <v>4605.5833329999996</v>
      </c>
      <c r="E13" s="12">
        <v>4566.6666670000004</v>
      </c>
      <c r="F13" s="12">
        <v>4540.25</v>
      </c>
      <c r="G13" s="142"/>
      <c r="H13" s="226"/>
      <c r="I13" s="228"/>
      <c r="J13" s="226"/>
      <c r="K13" s="227"/>
    </row>
    <row r="14" spans="1:17" ht="14.1" customHeight="1">
      <c r="A14" s="7" t="s">
        <v>77</v>
      </c>
      <c r="B14" s="12">
        <v>46859.416666666664</v>
      </c>
      <c r="C14" s="12">
        <v>47391.25</v>
      </c>
      <c r="D14" s="12">
        <v>48188.416666999998</v>
      </c>
      <c r="E14" s="12">
        <v>48884.333333000002</v>
      </c>
      <c r="F14" s="12">
        <v>49803.083333000002</v>
      </c>
      <c r="G14" s="142"/>
      <c r="H14" s="226"/>
      <c r="I14" s="228"/>
      <c r="J14" s="226"/>
      <c r="K14" s="227"/>
    </row>
    <row r="15" spans="1:17" ht="14.1" customHeight="1">
      <c r="A15" s="7" t="s">
        <v>78</v>
      </c>
      <c r="B15" s="12">
        <v>16114.083333333334</v>
      </c>
      <c r="C15" s="12">
        <v>15998.75</v>
      </c>
      <c r="D15" s="12">
        <v>16005.333333</v>
      </c>
      <c r="E15" s="12">
        <v>15999.916667</v>
      </c>
      <c r="F15" s="12">
        <v>15995</v>
      </c>
      <c r="G15" s="226"/>
      <c r="H15" s="226"/>
      <c r="I15" s="228"/>
      <c r="J15" s="226"/>
      <c r="K15" s="228"/>
      <c r="L15" s="226"/>
      <c r="M15" s="228"/>
      <c r="N15" s="226"/>
    </row>
    <row r="16" spans="1:17" ht="14.1" customHeight="1">
      <c r="A16" s="7" t="s">
        <v>37</v>
      </c>
      <c r="B16" s="12">
        <v>2157.0833333333335</v>
      </c>
      <c r="C16" s="12">
        <v>2170.75</v>
      </c>
      <c r="D16" s="12">
        <v>2216.166667</v>
      </c>
      <c r="E16" s="12">
        <v>2208.833333</v>
      </c>
      <c r="F16" s="12">
        <v>2175.5</v>
      </c>
      <c r="G16" s="142"/>
      <c r="H16" s="226"/>
      <c r="I16" s="228"/>
      <c r="J16" s="226"/>
      <c r="K16" s="4"/>
      <c r="L16" s="4"/>
      <c r="M16" s="4"/>
      <c r="N16" s="4"/>
      <c r="O16" s="4"/>
      <c r="P16" s="4"/>
      <c r="Q16" s="4"/>
    </row>
    <row r="17" spans="1:19" ht="14.1" customHeight="1">
      <c r="A17" s="7"/>
      <c r="B17" s="12"/>
      <c r="C17" s="12"/>
      <c r="D17" s="12"/>
      <c r="E17" s="12"/>
      <c r="F17" s="12"/>
      <c r="G17" s="142"/>
      <c r="H17" s="91"/>
      <c r="I17" s="4"/>
      <c r="J17" s="4"/>
      <c r="K17" s="4"/>
      <c r="L17" s="4"/>
      <c r="M17" s="4"/>
      <c r="N17" s="4"/>
      <c r="O17" s="4"/>
      <c r="P17" s="4"/>
      <c r="Q17" s="4"/>
    </row>
    <row r="18" spans="1:19" ht="14.1" customHeight="1">
      <c r="A18" s="11" t="s">
        <v>291</v>
      </c>
      <c r="B18" s="124">
        <v>967.87166666666656</v>
      </c>
      <c r="C18" s="124">
        <v>990.63931773966499</v>
      </c>
      <c r="D18" s="124">
        <v>1016.25903092752</v>
      </c>
      <c r="E18" s="124">
        <v>1072.8901909603001</v>
      </c>
      <c r="F18" s="124">
        <v>1179.9595468274999</v>
      </c>
      <c r="G18" s="142"/>
      <c r="H18" s="229"/>
      <c r="I18" s="229"/>
    </row>
    <row r="19" spans="1:19" ht="14.1" customHeight="1">
      <c r="A19" s="7" t="s">
        <v>76</v>
      </c>
      <c r="B19" s="124">
        <v>985.91250000000002</v>
      </c>
      <c r="C19" s="124">
        <v>1000.4486592122699</v>
      </c>
      <c r="D19" s="124">
        <v>1015.69790442873</v>
      </c>
      <c r="E19" s="124">
        <v>1062.9185360537299</v>
      </c>
      <c r="F19" s="124">
        <v>1153.2011581593999</v>
      </c>
      <c r="G19" s="142"/>
      <c r="H19" s="229"/>
      <c r="I19" s="229"/>
      <c r="P19" s="4"/>
      <c r="Q19" s="4"/>
    </row>
    <row r="20" spans="1:19" ht="14.1" customHeight="1">
      <c r="A20" s="7" t="s">
        <v>77</v>
      </c>
      <c r="B20" s="124">
        <v>1083.5</v>
      </c>
      <c r="C20" s="124">
        <v>1109.289159655</v>
      </c>
      <c r="D20" s="124">
        <v>1139.2962707937199</v>
      </c>
      <c r="E20" s="124">
        <v>1202.4812273271</v>
      </c>
      <c r="F20" s="124">
        <v>1321.9942990733</v>
      </c>
      <c r="G20" s="142"/>
      <c r="H20" s="229"/>
      <c r="I20" s="229"/>
      <c r="N20" s="4"/>
      <c r="O20" s="4"/>
      <c r="P20" s="4"/>
      <c r="Q20" s="4"/>
    </row>
    <row r="21" spans="1:19" ht="14.1" customHeight="1">
      <c r="A21" s="7" t="s">
        <v>78</v>
      </c>
      <c r="B21" s="124">
        <v>700.87</v>
      </c>
      <c r="C21" s="124">
        <v>714.64302763234605</v>
      </c>
      <c r="D21" s="124">
        <v>728.72854326119898</v>
      </c>
      <c r="E21" s="124">
        <v>766.77294999938999</v>
      </c>
      <c r="F21" s="124">
        <v>840.42521553610004</v>
      </c>
      <c r="G21" s="142"/>
      <c r="H21" s="229"/>
      <c r="I21" s="229"/>
      <c r="L21" s="4"/>
      <c r="M21" s="4"/>
      <c r="N21" s="4"/>
      <c r="O21" s="4"/>
      <c r="P21" s="4"/>
      <c r="Q21" s="4"/>
    </row>
    <row r="22" spans="1:19" ht="14.1" customHeight="1">
      <c r="A22" s="14" t="s">
        <v>37</v>
      </c>
      <c r="B22" s="124">
        <v>411.8</v>
      </c>
      <c r="C22" s="124">
        <v>413.560256823678</v>
      </c>
      <c r="D22" s="124">
        <v>418.666716865659</v>
      </c>
      <c r="E22" s="124">
        <v>442.881657427432</v>
      </c>
      <c r="F22" s="124">
        <v>480.61355780280002</v>
      </c>
      <c r="G22" s="142"/>
      <c r="H22" s="229"/>
      <c r="I22" s="229"/>
      <c r="J22" s="4"/>
      <c r="K22" s="4"/>
      <c r="L22" s="4"/>
      <c r="M22" s="4"/>
      <c r="N22" s="4"/>
      <c r="O22" s="4"/>
      <c r="P22" s="4"/>
      <c r="Q22" s="4"/>
    </row>
    <row r="23" spans="1:19" ht="14.1" customHeight="1">
      <c r="A23" s="16"/>
      <c r="B23" s="17"/>
      <c r="C23" s="17"/>
      <c r="D23" s="18"/>
      <c r="E23" s="17"/>
      <c r="F23" s="291"/>
      <c r="G23" s="4"/>
      <c r="J23" s="4"/>
      <c r="K23" s="4"/>
      <c r="L23" s="4"/>
      <c r="M23" s="4"/>
      <c r="N23" s="4"/>
      <c r="O23" s="4"/>
      <c r="P23" s="4"/>
      <c r="Q23" s="4"/>
    </row>
    <row r="24" spans="1:19" s="21" customFormat="1" ht="14.1" customHeight="1">
      <c r="A24" s="23" t="s">
        <v>385</v>
      </c>
      <c r="B24" s="20"/>
      <c r="C24" s="20"/>
      <c r="D24" s="20"/>
      <c r="E24" s="20"/>
      <c r="F24" s="29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9" ht="9.9499999999999993" customHeight="1">
      <c r="A25" s="23"/>
      <c r="B25" s="10"/>
      <c r="C25" s="10"/>
      <c r="D25" s="10"/>
      <c r="E25" s="10"/>
      <c r="F25" s="29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9" ht="14.1" customHeight="1">
      <c r="A26" s="226"/>
      <c r="B26" s="228"/>
      <c r="C26" s="226"/>
      <c r="D26" s="227"/>
      <c r="E26" s="226"/>
      <c r="F26" s="323"/>
      <c r="G26" s="226"/>
      <c r="H26" s="227"/>
      <c r="I26" s="226"/>
      <c r="J26" s="228"/>
      <c r="K26" s="226"/>
      <c r="L26" s="227"/>
      <c r="M26" s="226"/>
      <c r="N26" s="228"/>
      <c r="O26" s="226"/>
      <c r="P26" s="228"/>
      <c r="Q26" s="226"/>
      <c r="R26" s="228"/>
      <c r="S26" s="226"/>
    </row>
    <row r="27" spans="1:19" ht="14.1" customHeight="1">
      <c r="A27" s="229"/>
      <c r="B27" s="307"/>
      <c r="C27" s="229"/>
      <c r="D27" s="307"/>
      <c r="E27" s="229"/>
      <c r="F27" s="324"/>
      <c r="G27" s="229"/>
      <c r="H27" s="307"/>
      <c r="I27" s="229"/>
      <c r="J27" s="307"/>
      <c r="K27" s="229"/>
      <c r="L27" s="307"/>
      <c r="M27" s="229"/>
      <c r="N27" s="307"/>
      <c r="O27" s="229"/>
      <c r="P27" s="307"/>
      <c r="Q27" s="229"/>
      <c r="R27" s="307"/>
      <c r="S27" s="229"/>
    </row>
    <row r="28" spans="1:19" ht="14.1" customHeight="1">
      <c r="A28" s="4"/>
      <c r="B28" s="4"/>
      <c r="C28" s="4"/>
      <c r="D28" s="4"/>
      <c r="E28" s="4"/>
      <c r="F28" s="8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9" ht="14.1" customHeight="1">
      <c r="A29" s="4"/>
      <c r="B29" s="4"/>
      <c r="C29" s="4"/>
      <c r="D29" s="4"/>
      <c r="E29" s="4"/>
      <c r="F29" s="8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9" ht="14.1" customHeight="1"/>
    <row r="31" spans="1:19" ht="14.1" customHeight="1">
      <c r="A31" s="6" t="s">
        <v>205</v>
      </c>
      <c r="B31" s="4"/>
      <c r="C31" s="4"/>
      <c r="D31" s="4"/>
    </row>
    <row r="32" spans="1:19" ht="14.1" customHeight="1">
      <c r="A32" s="53"/>
      <c r="B32" s="4"/>
      <c r="C32" s="4"/>
      <c r="D32" s="4"/>
      <c r="E32" s="4"/>
      <c r="F32" s="84"/>
    </row>
    <row r="33" spans="1:19" ht="14.1" customHeight="1">
      <c r="A33" s="42"/>
      <c r="B33" s="42">
        <v>2019</v>
      </c>
      <c r="C33" s="42">
        <v>2020</v>
      </c>
      <c r="D33" s="42">
        <v>2021</v>
      </c>
      <c r="E33" s="42">
        <v>2022</v>
      </c>
      <c r="F33" s="42">
        <v>2023</v>
      </c>
    </row>
    <row r="34" spans="1:19" ht="14.1" customHeight="1">
      <c r="A34" s="7"/>
      <c r="B34" s="4"/>
      <c r="C34" s="4"/>
      <c r="D34" s="4"/>
      <c r="E34" s="4"/>
      <c r="F34" s="4"/>
    </row>
    <row r="35" spans="1:19" ht="14.1" customHeight="1">
      <c r="A35" s="11" t="s">
        <v>113</v>
      </c>
      <c r="B35" s="12">
        <v>4687.083333333333</v>
      </c>
      <c r="C35" s="12">
        <v>4620.6666670000004</v>
      </c>
      <c r="D35" s="12">
        <v>4605.5833329999996</v>
      </c>
      <c r="E35" s="12">
        <v>4566.6666670000004</v>
      </c>
      <c r="F35" s="12">
        <v>4540.25</v>
      </c>
      <c r="G35" s="142"/>
      <c r="H35" s="230"/>
      <c r="I35" s="231"/>
      <c r="J35" s="230"/>
      <c r="K35" s="231"/>
      <c r="M35" s="231"/>
      <c r="N35" s="230"/>
      <c r="O35" s="231"/>
      <c r="Q35" s="231"/>
      <c r="R35" s="230"/>
      <c r="S35" s="231"/>
    </row>
    <row r="36" spans="1:19" ht="14.1" customHeight="1">
      <c r="A36" s="7" t="s">
        <v>170</v>
      </c>
      <c r="B36" s="12">
        <v>188.66666666666666</v>
      </c>
      <c r="C36" s="12">
        <v>192.66666699999999</v>
      </c>
      <c r="D36" s="12">
        <v>184.75</v>
      </c>
      <c r="E36" s="12">
        <v>182.91666699999999</v>
      </c>
      <c r="F36" s="12">
        <v>180.5</v>
      </c>
      <c r="G36" s="142"/>
      <c r="H36" s="230"/>
    </row>
    <row r="37" spans="1:19" ht="14.1" customHeight="1">
      <c r="A37" s="7" t="s">
        <v>171</v>
      </c>
      <c r="B37" s="12">
        <v>1597.8333333333333</v>
      </c>
      <c r="C37" s="12">
        <v>1556.833333</v>
      </c>
      <c r="D37" s="12">
        <v>1563.916667</v>
      </c>
      <c r="E37" s="12">
        <v>1552.416667</v>
      </c>
      <c r="F37" s="12">
        <v>1557.166667</v>
      </c>
      <c r="G37" s="142"/>
      <c r="H37" s="230"/>
    </row>
    <row r="38" spans="1:19" ht="14.1" customHeight="1">
      <c r="A38" s="7" t="s">
        <v>306</v>
      </c>
      <c r="B38" s="12">
        <v>2900.5833333333335</v>
      </c>
      <c r="C38" s="12">
        <v>2871.166667</v>
      </c>
      <c r="D38" s="12">
        <v>2856.916667</v>
      </c>
      <c r="E38" s="12">
        <v>2831.333333</v>
      </c>
      <c r="F38" s="12">
        <v>2802.583333</v>
      </c>
      <c r="G38" s="142"/>
      <c r="H38" s="230"/>
    </row>
    <row r="39" spans="1:19" ht="14.1" customHeight="1">
      <c r="A39" s="16"/>
      <c r="B39" s="17"/>
      <c r="C39" s="17"/>
      <c r="D39" s="18"/>
      <c r="E39" s="17"/>
      <c r="F39" s="1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9" s="21" customFormat="1" ht="14.1" customHeight="1">
      <c r="A40" s="23" t="s">
        <v>385</v>
      </c>
      <c r="B40" s="20"/>
      <c r="C40" s="20"/>
      <c r="D40" s="20"/>
      <c r="E40" s="20"/>
      <c r="F40" s="29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9.9499999999999993" customHeight="1">
      <c r="A41" s="23" t="s">
        <v>345</v>
      </c>
      <c r="B41" s="10"/>
      <c r="C41" s="10"/>
      <c r="D41" s="10"/>
      <c r="E41" s="10"/>
      <c r="F41" s="29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9" ht="14.1" customHeight="1">
      <c r="A42" s="23"/>
      <c r="B42" s="4"/>
      <c r="C42" s="4"/>
      <c r="D42" s="4"/>
      <c r="E42" s="4"/>
      <c r="F42" s="8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9">
      <c r="A43" s="230"/>
      <c r="B43" s="231"/>
      <c r="D43" s="231"/>
      <c r="E43" s="230"/>
      <c r="F43" s="325"/>
      <c r="H43" s="231"/>
      <c r="I43" s="230"/>
      <c r="J43" s="231"/>
      <c r="L43" s="231"/>
      <c r="M43" s="230"/>
      <c r="N43" s="231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" style="5" customWidth="1"/>
    <col min="2" max="6" width="11.7109375" style="5" customWidth="1"/>
    <col min="7" max="7" width="5.5703125" style="5" customWidth="1"/>
    <col min="8" max="8" width="11.42578125" style="5"/>
    <col min="9" max="9" width="16.140625" style="5" customWidth="1"/>
    <col min="10" max="10" width="27.28515625" style="5" customWidth="1"/>
    <col min="11" max="16384" width="11.42578125" style="5"/>
  </cols>
  <sheetData>
    <row r="1" spans="1:12" ht="14.1" customHeight="1" thickBot="1">
      <c r="A1" s="1" t="s">
        <v>231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>
      <c r="A2" s="4"/>
      <c r="B2" s="4"/>
      <c r="C2" s="4"/>
      <c r="D2" s="4"/>
      <c r="G2" s="4"/>
      <c r="H2" s="107" t="s">
        <v>260</v>
      </c>
      <c r="I2" s="4"/>
      <c r="J2" s="4"/>
      <c r="K2" s="4"/>
      <c r="L2" s="4"/>
    </row>
    <row r="3" spans="1:12" ht="14.1" customHeight="1">
      <c r="A3" s="6" t="s">
        <v>382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>
      <c r="A5" s="42"/>
      <c r="B5" s="42">
        <v>2019</v>
      </c>
      <c r="C5" s="42">
        <v>2020</v>
      </c>
      <c r="D5" s="42">
        <v>2021</v>
      </c>
      <c r="E5" s="42">
        <v>2022</v>
      </c>
      <c r="F5" s="42">
        <v>2023</v>
      </c>
      <c r="G5" s="4"/>
      <c r="H5" s="4"/>
      <c r="I5" s="4"/>
      <c r="J5" s="4"/>
      <c r="K5" s="4"/>
      <c r="L5" s="4"/>
    </row>
    <row r="6" spans="1:12" ht="14.1" customHeight="1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>
      <c r="A7" s="11" t="s">
        <v>113</v>
      </c>
      <c r="B7" s="12">
        <v>69817.666666666672</v>
      </c>
      <c r="C7" s="12">
        <v>70181.416666999998</v>
      </c>
      <c r="D7" s="12">
        <v>71015.5</v>
      </c>
      <c r="E7" s="12">
        <v>71659.75</v>
      </c>
      <c r="F7" s="12">
        <v>72513.833333000002</v>
      </c>
      <c r="G7" s="226"/>
      <c r="H7" s="226"/>
    </row>
    <row r="8" spans="1:12" ht="12.75" customHeight="1">
      <c r="A8" s="7" t="s">
        <v>19</v>
      </c>
      <c r="B8" s="12">
        <v>46236.833333333336</v>
      </c>
      <c r="C8" s="12">
        <v>46826.75</v>
      </c>
      <c r="D8" s="12">
        <v>47764.166666999998</v>
      </c>
      <c r="E8" s="12">
        <v>48606.333333000002</v>
      </c>
      <c r="F8" s="12">
        <v>49640.083333000002</v>
      </c>
      <c r="G8" s="226"/>
      <c r="H8" s="226"/>
      <c r="I8" s="172"/>
      <c r="J8" s="173"/>
      <c r="K8" s="4"/>
      <c r="L8" s="4"/>
    </row>
    <row r="9" spans="1:12" ht="12.75" customHeight="1">
      <c r="A9" s="7" t="s">
        <v>20</v>
      </c>
      <c r="E9" s="12"/>
      <c r="F9" s="12"/>
      <c r="G9" s="142"/>
      <c r="I9" s="174"/>
      <c r="J9" s="173"/>
      <c r="K9" s="4"/>
      <c r="L9" s="4"/>
    </row>
    <row r="10" spans="1:12" ht="12.75" customHeight="1">
      <c r="A10" s="63" t="s">
        <v>148</v>
      </c>
      <c r="B10" s="12">
        <v>18331.583333333332</v>
      </c>
      <c r="C10" s="12">
        <v>18302.5</v>
      </c>
      <c r="D10" s="12">
        <v>18401.166667000001</v>
      </c>
      <c r="E10" s="12">
        <v>18386.25</v>
      </c>
      <c r="F10" s="12">
        <v>18402.75</v>
      </c>
      <c r="G10" s="226"/>
      <c r="H10" s="226"/>
      <c r="K10" s="4"/>
      <c r="L10" s="4"/>
    </row>
    <row r="11" spans="1:12" ht="12.75" customHeight="1">
      <c r="A11" s="63" t="s">
        <v>217</v>
      </c>
      <c r="B11" s="25">
        <v>119.5</v>
      </c>
      <c r="C11" s="12">
        <v>115.5</v>
      </c>
      <c r="D11" s="12">
        <v>110</v>
      </c>
      <c r="E11" s="12">
        <v>104</v>
      </c>
      <c r="F11" s="12">
        <f>54+46</f>
        <v>100</v>
      </c>
      <c r="G11" s="226"/>
      <c r="H11" s="226"/>
      <c r="I11" s="174"/>
      <c r="J11" s="173"/>
      <c r="K11" s="4"/>
      <c r="L11" s="4"/>
    </row>
    <row r="12" spans="1:12" ht="12.75" customHeight="1">
      <c r="A12" s="24" t="s">
        <v>140</v>
      </c>
      <c r="B12" s="12"/>
      <c r="C12" s="12"/>
      <c r="D12" s="12"/>
      <c r="E12" s="12"/>
      <c r="F12" s="12"/>
      <c r="G12" s="226"/>
      <c r="H12" s="226"/>
    </row>
    <row r="13" spans="1:12" ht="12.75" customHeight="1">
      <c r="A13" s="29" t="s">
        <v>139</v>
      </c>
      <c r="B13" s="12">
        <v>1692.1666666666667</v>
      </c>
      <c r="C13" s="12">
        <v>1680.25</v>
      </c>
      <c r="D13" s="12">
        <v>1662.5</v>
      </c>
      <c r="E13" s="12">
        <v>1630.333333</v>
      </c>
      <c r="F13" s="12">
        <f>1407+206</f>
        <v>1613</v>
      </c>
      <c r="G13" s="226"/>
      <c r="H13" s="226"/>
      <c r="I13" s="34"/>
    </row>
    <row r="14" spans="1:12" ht="12.75" customHeight="1">
      <c r="A14" s="14"/>
      <c r="B14" s="12"/>
      <c r="C14" s="12"/>
      <c r="D14" s="12"/>
      <c r="E14" s="12"/>
      <c r="F14" s="12"/>
      <c r="G14" s="226"/>
      <c r="H14" s="226"/>
      <c r="K14" s="4"/>
      <c r="L14" s="4"/>
    </row>
    <row r="15" spans="1:12" ht="12.75" customHeight="1">
      <c r="A15" s="29" t="s">
        <v>91</v>
      </c>
      <c r="B15" s="12">
        <v>3437.5833333333335</v>
      </c>
      <c r="C15" s="12">
        <v>3256.416667</v>
      </c>
      <c r="D15" s="12">
        <v>3077</v>
      </c>
      <c r="E15" s="12">
        <v>3077</v>
      </c>
      <c r="F15" s="12">
        <v>2757</v>
      </c>
      <c r="G15" s="226"/>
      <c r="H15" s="226"/>
      <c r="I15" s="121"/>
      <c r="J15" s="173"/>
      <c r="K15" s="4"/>
      <c r="L15" s="4"/>
    </row>
    <row r="16" spans="1:12" ht="12.75" customHeight="1">
      <c r="A16" s="16"/>
      <c r="B16" s="17"/>
      <c r="C16" s="18"/>
      <c r="D16" s="18"/>
      <c r="E16" s="18"/>
      <c r="F16" s="18"/>
      <c r="G16" s="4"/>
      <c r="I16" s="172"/>
      <c r="J16" s="173"/>
      <c r="K16" s="4"/>
      <c r="L16" s="4"/>
    </row>
    <row r="17" spans="1:17" s="21" customFormat="1" ht="14.1" customHeight="1">
      <c r="A17" s="23" t="s">
        <v>385</v>
      </c>
      <c r="B17" s="20"/>
      <c r="C17" s="20"/>
      <c r="D17" s="20"/>
      <c r="E17" s="20"/>
      <c r="F17" s="20"/>
      <c r="G17" s="3"/>
      <c r="H17" s="3"/>
      <c r="I17" s="172"/>
      <c r="J17" s="173"/>
      <c r="K17" s="3"/>
      <c r="L17" s="3"/>
      <c r="M17" s="3"/>
      <c r="N17" s="3"/>
      <c r="O17" s="3"/>
      <c r="P17" s="3"/>
      <c r="Q17" s="3"/>
    </row>
    <row r="18" spans="1:17" ht="9.9499999999999993" customHeight="1">
      <c r="A18" s="23" t="s">
        <v>391</v>
      </c>
      <c r="B18" s="10"/>
      <c r="C18" s="10"/>
      <c r="D18" s="10"/>
      <c r="E18" s="10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75" customHeight="1">
      <c r="A19" s="4"/>
      <c r="B19" s="4"/>
      <c r="C19" s="4"/>
      <c r="D19" s="4"/>
      <c r="E19" s="4"/>
      <c r="F19" s="4"/>
      <c r="G19" s="4"/>
      <c r="J19" s="4"/>
      <c r="K19" s="4"/>
      <c r="L19" s="4"/>
      <c r="M19" s="4"/>
      <c r="N19" s="4"/>
      <c r="O19" s="4"/>
    </row>
    <row r="20" spans="1:17" customFormat="1" ht="9.9499999999999993" customHeight="1">
      <c r="F20" s="317"/>
    </row>
    <row r="21" spans="1:17" customFormat="1" ht="9.9499999999999993" customHeight="1">
      <c r="F21" s="317"/>
    </row>
    <row r="22" spans="1:17" customFormat="1" ht="9.9499999999999993" customHeight="1">
      <c r="F22" s="317"/>
    </row>
    <row r="23" spans="1:17" customFormat="1" ht="14.1" customHeight="1">
      <c r="F23" s="317"/>
    </row>
    <row r="24" spans="1:17" ht="14.1" customHeight="1">
      <c r="A24" s="34"/>
      <c r="B24" s="34"/>
      <c r="C24" s="34"/>
      <c r="D24" s="34"/>
      <c r="E24" s="34"/>
      <c r="F24" s="34"/>
    </row>
    <row r="25" spans="1:17" ht="14.1" customHeight="1"/>
    <row r="26" spans="1:17" ht="14.1" customHeight="1"/>
    <row r="27" spans="1:17" ht="14.1" customHeight="1">
      <c r="A27" s="6" t="s">
        <v>206</v>
      </c>
    </row>
    <row r="28" spans="1:17" ht="14.1" customHeight="1">
      <c r="B28" s="7"/>
      <c r="C28" s="7"/>
      <c r="D28" s="7"/>
      <c r="E28" s="7"/>
      <c r="F28" s="7"/>
    </row>
    <row r="29" spans="1:17" ht="14.1" customHeight="1">
      <c r="A29" s="42"/>
      <c r="B29" s="42">
        <v>2019</v>
      </c>
      <c r="C29" s="42">
        <v>2020</v>
      </c>
      <c r="D29" s="42">
        <v>2021</v>
      </c>
      <c r="E29" s="42">
        <v>2022</v>
      </c>
      <c r="F29" s="42">
        <v>2023</v>
      </c>
      <c r="G29" s="142"/>
      <c r="H29" s="55"/>
    </row>
    <row r="30" spans="1:17" ht="14.1" customHeight="1">
      <c r="A30" s="7"/>
      <c r="B30" s="4"/>
      <c r="C30" s="4"/>
      <c r="D30" s="4"/>
      <c r="E30" s="4"/>
      <c r="F30" s="4"/>
      <c r="G30" s="142"/>
      <c r="H30" s="55"/>
    </row>
    <row r="31" spans="1:17" ht="14.1" customHeight="1">
      <c r="A31" s="11" t="s">
        <v>390</v>
      </c>
      <c r="B31" s="25">
        <v>8677.1666666666679</v>
      </c>
      <c r="C31" s="25">
        <v>13860.249999999998</v>
      </c>
      <c r="D31" s="25">
        <v>8369.0833333333321</v>
      </c>
      <c r="E31" s="25">
        <v>7992</v>
      </c>
      <c r="F31" s="25">
        <v>8824.9166666666679</v>
      </c>
      <c r="G31" s="142"/>
      <c r="H31" s="34"/>
      <c r="I31" s="55"/>
    </row>
    <row r="32" spans="1:17" ht="12.75" customHeight="1">
      <c r="A32" s="7" t="s">
        <v>24</v>
      </c>
      <c r="G32" s="142"/>
      <c r="I32" s="55"/>
    </row>
    <row r="33" spans="1:9" ht="12.75" customHeight="1">
      <c r="A33" s="7" t="s">
        <v>141</v>
      </c>
      <c r="B33" s="25">
        <v>4814.166666666667</v>
      </c>
      <c r="C33" s="25">
        <v>9519.9166666666661</v>
      </c>
      <c r="D33" s="25">
        <v>4315.583333333333</v>
      </c>
      <c r="E33" s="25">
        <v>4227</v>
      </c>
      <c r="F33" s="25">
        <v>4885.0833333333339</v>
      </c>
      <c r="G33" s="142"/>
    </row>
    <row r="34" spans="1:9" ht="12.75" customHeight="1">
      <c r="A34" s="7" t="s">
        <v>142</v>
      </c>
      <c r="B34" s="25">
        <v>242</v>
      </c>
      <c r="C34" s="25">
        <v>232.25</v>
      </c>
      <c r="D34" s="25">
        <v>164.25</v>
      </c>
      <c r="E34" s="25">
        <v>200</v>
      </c>
      <c r="F34" s="25">
        <v>166.83333333333334</v>
      </c>
      <c r="G34" s="142"/>
      <c r="I34" s="25"/>
    </row>
    <row r="35" spans="1:9" ht="12.75" customHeight="1">
      <c r="A35" s="7" t="s">
        <v>25</v>
      </c>
      <c r="G35" s="142"/>
    </row>
    <row r="36" spans="1:9" ht="12.75" customHeight="1">
      <c r="A36" s="7" t="s">
        <v>59</v>
      </c>
      <c r="B36" s="25">
        <v>3196.4166666666665</v>
      </c>
      <c r="C36" s="25">
        <v>3773.9166666666665</v>
      </c>
      <c r="D36" s="25">
        <v>3533</v>
      </c>
      <c r="E36" s="25">
        <v>3236</v>
      </c>
      <c r="F36" s="25">
        <v>3475.9166666666665</v>
      </c>
      <c r="G36" s="142"/>
      <c r="I36" s="25"/>
    </row>
    <row r="37" spans="1:9" ht="12.75" customHeight="1">
      <c r="A37" s="7" t="s">
        <v>63</v>
      </c>
      <c r="B37" s="25">
        <v>424.58333333333331</v>
      </c>
      <c r="C37" s="25">
        <v>334.16666666666669</v>
      </c>
      <c r="D37" s="25">
        <v>356.25</v>
      </c>
      <c r="E37" s="25">
        <v>279</v>
      </c>
      <c r="F37" s="25">
        <v>297.08333333333331</v>
      </c>
      <c r="G37" s="142"/>
      <c r="I37" s="25"/>
    </row>
    <row r="38" spans="1:9" ht="12.75" customHeight="1">
      <c r="A38" s="7"/>
      <c r="B38" s="25"/>
      <c r="C38" s="25"/>
      <c r="D38" s="25"/>
      <c r="E38" s="25"/>
      <c r="F38" s="25"/>
      <c r="G38" s="197"/>
      <c r="I38" s="25"/>
    </row>
    <row r="39" spans="1:9" ht="12.75" customHeight="1">
      <c r="A39" s="11" t="s">
        <v>47</v>
      </c>
      <c r="B39" s="25"/>
      <c r="C39" s="25"/>
      <c r="D39" s="25"/>
      <c r="E39" s="25"/>
      <c r="F39" s="25"/>
      <c r="G39" s="142"/>
    </row>
    <row r="40" spans="1:9" ht="12.75" customHeight="1">
      <c r="A40" s="7" t="s">
        <v>179</v>
      </c>
      <c r="B40" s="25">
        <v>640</v>
      </c>
      <c r="C40" s="25">
        <v>462</v>
      </c>
      <c r="D40" s="25">
        <v>427</v>
      </c>
      <c r="E40" s="25">
        <v>426</v>
      </c>
      <c r="F40" s="25">
        <v>428</v>
      </c>
      <c r="G40" s="142"/>
      <c r="I40" s="25"/>
    </row>
    <row r="41" spans="1:9" ht="12.75" customHeight="1">
      <c r="A41" s="7" t="s">
        <v>60</v>
      </c>
      <c r="B41" s="25">
        <v>572</v>
      </c>
      <c r="C41" s="25">
        <v>422</v>
      </c>
      <c r="D41" s="25">
        <v>389</v>
      </c>
      <c r="E41" s="25">
        <v>383</v>
      </c>
      <c r="F41" s="25">
        <v>371</v>
      </c>
      <c r="G41" s="142"/>
      <c r="I41" s="25"/>
    </row>
    <row r="42" spans="1:9" ht="12.75" customHeight="1">
      <c r="A42" s="7" t="s">
        <v>61</v>
      </c>
      <c r="B42" s="25">
        <v>45</v>
      </c>
      <c r="C42" s="25">
        <v>22</v>
      </c>
      <c r="D42" s="25">
        <v>17</v>
      </c>
      <c r="E42" s="25">
        <v>22</v>
      </c>
      <c r="F42" s="25">
        <v>30</v>
      </c>
      <c r="G42" s="142"/>
      <c r="I42" s="25"/>
    </row>
    <row r="43" spans="1:9" ht="12.75" customHeight="1">
      <c r="A43" s="7" t="s">
        <v>62</v>
      </c>
      <c r="B43" s="25">
        <v>2</v>
      </c>
      <c r="C43" s="25">
        <v>2</v>
      </c>
      <c r="D43" s="25">
        <v>2</v>
      </c>
      <c r="E43" s="25">
        <v>2</v>
      </c>
      <c r="F43" s="25">
        <v>2</v>
      </c>
      <c r="G43" s="142"/>
      <c r="I43" s="25"/>
    </row>
    <row r="44" spans="1:9" ht="12.75" customHeight="1">
      <c r="A44" s="7" t="s">
        <v>202</v>
      </c>
      <c r="B44" s="25">
        <v>21</v>
      </c>
      <c r="C44" s="25">
        <v>16</v>
      </c>
      <c r="D44" s="25">
        <v>19</v>
      </c>
      <c r="E44" s="25">
        <v>19</v>
      </c>
      <c r="F44" s="25">
        <v>25</v>
      </c>
      <c r="G44" s="142"/>
      <c r="I44" s="25"/>
    </row>
    <row r="45" spans="1:9" ht="12.75" customHeight="1">
      <c r="A45" s="7" t="s">
        <v>180</v>
      </c>
      <c r="B45" s="25">
        <v>187</v>
      </c>
      <c r="C45" s="25">
        <v>170</v>
      </c>
      <c r="D45" s="25">
        <v>217</v>
      </c>
      <c r="E45" s="25">
        <v>229</v>
      </c>
      <c r="F45" s="25">
        <v>229</v>
      </c>
      <c r="G45" s="142"/>
      <c r="I45" s="25"/>
    </row>
    <row r="46" spans="1:9" ht="12.75" customHeight="1">
      <c r="A46" s="7" t="s">
        <v>347</v>
      </c>
      <c r="B46" s="25">
        <v>5514.09</v>
      </c>
      <c r="C46" s="25">
        <v>5069.8900000000003</v>
      </c>
      <c r="D46" s="25">
        <v>6602.79</v>
      </c>
      <c r="E46" s="25">
        <v>7092.39</v>
      </c>
      <c r="F46" s="25">
        <v>7709.47</v>
      </c>
      <c r="G46" s="142"/>
      <c r="I46" s="25"/>
    </row>
    <row r="47" spans="1:9" ht="12.75" customHeight="1">
      <c r="A47" s="16"/>
      <c r="B47" s="17"/>
      <c r="C47" s="17"/>
      <c r="D47" s="18"/>
      <c r="E47" s="17"/>
      <c r="F47" s="17"/>
      <c r="I47" s="25"/>
    </row>
    <row r="48" spans="1:9" ht="12.75" customHeight="1">
      <c r="A48" s="23" t="s">
        <v>385</v>
      </c>
      <c r="B48" s="20"/>
      <c r="C48" s="20"/>
      <c r="D48" s="20"/>
      <c r="E48" s="20"/>
      <c r="F48" s="20"/>
    </row>
    <row r="49" spans="1:12" ht="12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1" spans="1:12" customFormat="1">
      <c r="F51" s="317"/>
    </row>
    <row r="52" spans="1:12" customFormat="1">
      <c r="F52" s="317"/>
    </row>
    <row r="53" spans="1:12" customFormat="1">
      <c r="F53" s="317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26"/>
  <sheetViews>
    <sheetView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2" width="11.42578125" style="5" customWidth="1"/>
    <col min="3" max="6" width="11.7109375" style="5" customWidth="1"/>
    <col min="7" max="7" width="5.5703125" style="195" customWidth="1"/>
    <col min="8" max="16384" width="11.42578125" style="5"/>
  </cols>
  <sheetData>
    <row r="1" spans="1:11" ht="14.1" customHeight="1" thickBot="1">
      <c r="A1" s="1" t="s">
        <v>231</v>
      </c>
      <c r="B1" s="2"/>
      <c r="C1" s="2"/>
      <c r="D1" s="2"/>
      <c r="E1" s="2"/>
      <c r="F1" s="2"/>
      <c r="I1" s="4"/>
      <c r="J1" s="4"/>
      <c r="K1" s="4"/>
    </row>
    <row r="2" spans="1:11" ht="14.1" customHeight="1">
      <c r="A2" s="4"/>
      <c r="B2" s="4"/>
      <c r="C2" s="4"/>
      <c r="D2" s="4"/>
      <c r="E2" s="4"/>
      <c r="F2" s="4"/>
      <c r="H2" s="107" t="s">
        <v>260</v>
      </c>
      <c r="I2" s="4"/>
      <c r="J2" s="4"/>
      <c r="K2" s="4"/>
    </row>
    <row r="3" spans="1:11" ht="14.1" customHeight="1">
      <c r="A3" s="139" t="s">
        <v>305</v>
      </c>
      <c r="B3" s="4"/>
      <c r="C3" s="4"/>
      <c r="D3" s="4"/>
      <c r="E3" s="4"/>
      <c r="F3" s="4"/>
      <c r="H3" s="4"/>
      <c r="I3" s="4"/>
      <c r="J3" s="4"/>
      <c r="K3" s="4"/>
    </row>
    <row r="4" spans="1:11" ht="14.1" customHeight="1">
      <c r="A4" s="53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>
      <c r="A5" s="42"/>
      <c r="B5" s="42">
        <v>2019</v>
      </c>
      <c r="C5" s="42">
        <v>2020</v>
      </c>
      <c r="D5" s="42">
        <v>2021</v>
      </c>
      <c r="E5" s="42">
        <v>2022</v>
      </c>
      <c r="F5" s="42">
        <v>2023</v>
      </c>
      <c r="H5" s="4"/>
      <c r="I5" s="4"/>
      <c r="J5" s="4"/>
      <c r="K5" s="4"/>
    </row>
    <row r="6" spans="1:11" ht="14.1" customHeight="1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customFormat="1" ht="14.1" customHeight="1">
      <c r="A7" s="11" t="s">
        <v>219</v>
      </c>
      <c r="B7" s="12">
        <v>1959.1666666666667</v>
      </c>
      <c r="C7" s="12">
        <v>1965.8333333333333</v>
      </c>
      <c r="D7" s="12">
        <v>1975.5</v>
      </c>
      <c r="E7" s="12">
        <v>2001</v>
      </c>
      <c r="F7" s="12">
        <v>2054.5833333333335</v>
      </c>
      <c r="G7" s="195"/>
    </row>
    <row r="8" spans="1:11" ht="14.1" customHeight="1">
      <c r="A8" s="7" t="s">
        <v>104</v>
      </c>
      <c r="B8" s="12">
        <v>767.25</v>
      </c>
      <c r="C8" s="12">
        <v>755.41666666666663</v>
      </c>
      <c r="D8" s="12">
        <v>740.16666666666663</v>
      </c>
      <c r="E8" s="12">
        <v>734.5</v>
      </c>
      <c r="F8" s="12">
        <v>726.83333333333337</v>
      </c>
      <c r="H8" s="195"/>
      <c r="I8" s="4"/>
      <c r="J8" s="4"/>
    </row>
    <row r="9" spans="1:11" ht="14.1" customHeight="1">
      <c r="A9" s="7" t="s">
        <v>26</v>
      </c>
      <c r="B9" s="12">
        <v>1191.9166666666667</v>
      </c>
      <c r="C9" s="12">
        <v>1210.4166666666667</v>
      </c>
      <c r="D9" s="12">
        <v>1235.3333333333333</v>
      </c>
      <c r="E9" s="12">
        <v>1266.5</v>
      </c>
      <c r="F9" s="12">
        <v>1327.75</v>
      </c>
      <c r="H9" s="195"/>
      <c r="I9" s="4"/>
      <c r="J9" s="4"/>
    </row>
    <row r="10" spans="1:11" ht="14.1" customHeight="1">
      <c r="B10" s="12"/>
      <c r="C10" s="12"/>
      <c r="D10" s="12"/>
      <c r="E10" s="12"/>
      <c r="F10" s="12"/>
      <c r="H10" s="195"/>
      <c r="I10" s="4"/>
      <c r="J10" s="4"/>
      <c r="K10" s="4"/>
    </row>
    <row r="11" spans="1:11">
      <c r="B11" s="12"/>
      <c r="C11" s="12"/>
      <c r="D11" s="12"/>
      <c r="E11" s="12"/>
      <c r="F11" s="12"/>
      <c r="H11" s="195"/>
      <c r="I11" s="4"/>
    </row>
    <row r="12" spans="1:11" ht="14.1" customHeight="1">
      <c r="A12" s="62" t="s">
        <v>366</v>
      </c>
      <c r="B12" s="12">
        <v>56.583333333333336</v>
      </c>
      <c r="C12" s="12">
        <v>43</v>
      </c>
      <c r="D12" s="12">
        <v>37</v>
      </c>
      <c r="E12" s="12">
        <v>34</v>
      </c>
      <c r="F12" s="12">
        <v>31.166666666666668</v>
      </c>
      <c r="H12" s="195"/>
      <c r="I12" s="4"/>
      <c r="J12" s="4"/>
      <c r="K12" s="4"/>
    </row>
    <row r="13" spans="1:11" ht="14.1" customHeight="1">
      <c r="A13" s="15" t="s">
        <v>392</v>
      </c>
      <c r="B13" s="12">
        <v>36.833333333333336</v>
      </c>
      <c r="C13" s="12">
        <v>26</v>
      </c>
      <c r="D13" s="12">
        <v>20.583333333333332</v>
      </c>
      <c r="E13" s="12">
        <v>18</v>
      </c>
      <c r="F13" s="12">
        <v>15.5</v>
      </c>
      <c r="H13" s="195"/>
      <c r="I13" s="4"/>
      <c r="J13" s="4"/>
      <c r="K13" s="4"/>
    </row>
    <row r="14" spans="1:11" ht="14.1" customHeight="1">
      <c r="A14" s="15" t="s">
        <v>393</v>
      </c>
      <c r="B14" s="12">
        <v>2</v>
      </c>
      <c r="C14" s="25" t="s">
        <v>90</v>
      </c>
      <c r="D14" s="25" t="s">
        <v>90</v>
      </c>
      <c r="E14" s="25" t="s">
        <v>90</v>
      </c>
      <c r="F14" s="25" t="s">
        <v>90</v>
      </c>
      <c r="H14" s="195"/>
      <c r="I14" s="4"/>
      <c r="J14" s="4"/>
      <c r="K14" s="4"/>
    </row>
    <row r="15" spans="1:11" ht="14.1" customHeight="1">
      <c r="A15" s="15" t="s">
        <v>394</v>
      </c>
      <c r="B15" s="12">
        <v>2</v>
      </c>
      <c r="C15" s="12">
        <v>2</v>
      </c>
      <c r="D15" s="12">
        <v>2</v>
      </c>
      <c r="E15" s="12">
        <v>2</v>
      </c>
      <c r="F15" s="12">
        <v>2</v>
      </c>
      <c r="H15" s="195"/>
      <c r="I15" s="4"/>
      <c r="J15" s="4"/>
      <c r="K15" s="4"/>
    </row>
    <row r="16" spans="1:11" ht="14.1" customHeight="1">
      <c r="A16" s="15" t="s">
        <v>395</v>
      </c>
      <c r="B16" s="12">
        <v>18.75</v>
      </c>
      <c r="C16" s="12">
        <v>16</v>
      </c>
      <c r="D16" s="12">
        <v>14.416666666666666</v>
      </c>
      <c r="E16" s="12">
        <v>14</v>
      </c>
      <c r="F16" s="12">
        <v>14</v>
      </c>
      <c r="H16" s="195"/>
      <c r="I16" s="4"/>
      <c r="J16" s="4"/>
      <c r="K16" s="4"/>
    </row>
    <row r="17" spans="1:30" ht="14.1" customHeight="1">
      <c r="A17" s="16"/>
      <c r="B17" s="17"/>
      <c r="C17" s="17"/>
      <c r="D17" s="17"/>
      <c r="E17" s="17"/>
      <c r="F17" s="17"/>
      <c r="H17" s="195"/>
      <c r="I17" s="4"/>
      <c r="J17" s="4"/>
      <c r="K17" s="4"/>
    </row>
    <row r="18" spans="1:30" s="4" customFormat="1" ht="14.1" customHeight="1">
      <c r="A18" s="19" t="s">
        <v>385</v>
      </c>
      <c r="B18" s="20"/>
      <c r="C18" s="20"/>
      <c r="D18" s="20"/>
      <c r="E18" s="20"/>
      <c r="F18" s="20"/>
      <c r="G18" s="159"/>
      <c r="H18" s="159"/>
    </row>
    <row r="19" spans="1:30" s="4" customFormat="1" ht="12.75" customHeight="1">
      <c r="A19" s="56" t="s">
        <v>361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pans="1:30" s="4" customFormat="1" ht="9.9499999999999993" customHeight="1">
      <c r="A20" s="56" t="s">
        <v>362</v>
      </c>
      <c r="G20" s="159"/>
      <c r="H20" s="159"/>
    </row>
    <row r="21" spans="1:30">
      <c r="A21" s="56" t="s">
        <v>396</v>
      </c>
    </row>
    <row r="23" spans="1:30" customFormat="1">
      <c r="E23" s="317"/>
      <c r="F23" s="317"/>
    </row>
    <row r="24" spans="1:30" customFormat="1">
      <c r="E24" s="317"/>
      <c r="F24" s="317"/>
    </row>
    <row r="25" spans="1:30" customFormat="1">
      <c r="E25" s="317"/>
      <c r="F25" s="317"/>
    </row>
    <row r="26" spans="1:30" customFormat="1">
      <c r="E26" s="317"/>
      <c r="F26" s="317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style="197" customWidth="1"/>
    <col min="8" max="16384" width="11.42578125" style="5"/>
  </cols>
  <sheetData>
    <row r="1" spans="1:15" ht="14.1" customHeight="1" thickBot="1">
      <c r="A1" s="1" t="s">
        <v>231</v>
      </c>
      <c r="B1" s="2"/>
      <c r="C1" s="2"/>
      <c r="D1" s="2"/>
      <c r="E1" s="2"/>
      <c r="F1" s="2"/>
      <c r="H1" s="4"/>
      <c r="I1" s="4"/>
      <c r="K1" s="4"/>
    </row>
    <row r="2" spans="1:15" ht="14.1" customHeight="1">
      <c r="A2" s="4"/>
      <c r="B2" s="4"/>
      <c r="C2" s="4"/>
      <c r="D2" s="4"/>
      <c r="H2" s="107" t="s">
        <v>260</v>
      </c>
      <c r="I2" s="4"/>
      <c r="K2" s="4"/>
      <c r="L2" s="4"/>
    </row>
    <row r="3" spans="1:15" ht="14.1" customHeight="1">
      <c r="A3" s="6" t="s">
        <v>380</v>
      </c>
      <c r="B3" s="4"/>
      <c r="C3" s="4"/>
      <c r="D3" s="4"/>
      <c r="H3" s="197"/>
    </row>
    <row r="4" spans="1:15" ht="14.1" customHeight="1">
      <c r="A4" s="6" t="s">
        <v>379</v>
      </c>
      <c r="B4" s="4"/>
      <c r="C4" s="4"/>
      <c r="D4" s="4"/>
      <c r="H4" s="197"/>
    </row>
    <row r="5" spans="1:15" ht="14.1" customHeight="1">
      <c r="A5" s="6"/>
      <c r="B5" s="4"/>
      <c r="C5" s="4"/>
      <c r="D5" s="4"/>
      <c r="H5" s="197"/>
    </row>
    <row r="6" spans="1:15" ht="14.1" customHeight="1">
      <c r="A6" s="42"/>
      <c r="B6" s="8">
        <v>2019</v>
      </c>
      <c r="C6" s="8">
        <v>2020</v>
      </c>
      <c r="D6" s="8">
        <v>2021</v>
      </c>
      <c r="E6" s="8">
        <v>2022</v>
      </c>
      <c r="F6" s="8">
        <v>2023</v>
      </c>
      <c r="H6" s="197"/>
    </row>
    <row r="7" spans="1:15" ht="14.1" customHeight="1">
      <c r="A7" s="7"/>
      <c r="B7" s="4"/>
      <c r="C7" s="4"/>
      <c r="D7" s="4"/>
      <c r="E7" s="4"/>
      <c r="F7" s="4"/>
      <c r="H7" s="197"/>
    </row>
    <row r="8" spans="1:15" ht="14.1" customHeight="1">
      <c r="A8" s="11" t="s">
        <v>369</v>
      </c>
      <c r="B8" s="4"/>
      <c r="C8" s="4"/>
      <c r="D8" s="4"/>
      <c r="E8" s="4"/>
      <c r="F8" s="4"/>
      <c r="H8" s="197"/>
    </row>
    <row r="9" spans="1:15" ht="14.1" customHeight="1">
      <c r="A9" s="7" t="s">
        <v>96</v>
      </c>
      <c r="B9" s="25">
        <v>404</v>
      </c>
      <c r="C9" s="27" t="s">
        <v>90</v>
      </c>
      <c r="D9" s="27" t="s">
        <v>90</v>
      </c>
      <c r="E9" s="27" t="s">
        <v>90</v>
      </c>
      <c r="F9" s="27" t="s">
        <v>90</v>
      </c>
      <c r="H9" s="232"/>
      <c r="I9" s="233"/>
      <c r="J9" s="234"/>
      <c r="K9" s="233"/>
      <c r="L9" s="235"/>
      <c r="M9" s="233"/>
      <c r="N9" s="236"/>
      <c r="O9" s="233"/>
    </row>
    <row r="10" spans="1:15" ht="14.1" customHeight="1">
      <c r="A10" s="7" t="s">
        <v>95</v>
      </c>
      <c r="B10" s="25">
        <v>6</v>
      </c>
      <c r="C10" s="27" t="s">
        <v>90</v>
      </c>
      <c r="D10" s="27" t="s">
        <v>90</v>
      </c>
      <c r="E10" s="27" t="s">
        <v>90</v>
      </c>
      <c r="F10" s="27" t="s">
        <v>90</v>
      </c>
      <c r="H10" s="197"/>
    </row>
    <row r="11" spans="1:15" ht="14.1" customHeight="1">
      <c r="A11" s="7" t="s">
        <v>371</v>
      </c>
      <c r="B11" s="27">
        <v>1.5</v>
      </c>
      <c r="C11" s="27" t="s">
        <v>90</v>
      </c>
      <c r="D11" s="27" t="s">
        <v>90</v>
      </c>
      <c r="E11" s="27" t="s">
        <v>90</v>
      </c>
      <c r="F11" s="27" t="s">
        <v>90</v>
      </c>
      <c r="H11" s="197"/>
    </row>
    <row r="12" spans="1:15" ht="14.1" customHeight="1">
      <c r="A12" s="7"/>
      <c r="B12" s="27"/>
      <c r="C12" s="27"/>
      <c r="D12" s="27"/>
      <c r="E12" s="27"/>
      <c r="F12" s="27"/>
      <c r="H12" s="197"/>
    </row>
    <row r="13" spans="1:15" ht="14.1" customHeight="1">
      <c r="A13" s="11" t="s">
        <v>370</v>
      </c>
      <c r="B13" s="25">
        <v>514</v>
      </c>
      <c r="C13" s="27" t="s">
        <v>90</v>
      </c>
      <c r="D13" s="27" t="s">
        <v>90</v>
      </c>
      <c r="E13" s="27" t="s">
        <v>90</v>
      </c>
      <c r="F13" s="27" t="s">
        <v>90</v>
      </c>
      <c r="H13" s="197"/>
    </row>
    <row r="14" spans="1:15" ht="14.1" customHeight="1">
      <c r="A14" s="7"/>
      <c r="B14" s="27"/>
      <c r="C14" s="54"/>
      <c r="D14" s="54"/>
      <c r="E14" s="54"/>
      <c r="F14" s="54"/>
      <c r="H14" s="197"/>
    </row>
    <row r="15" spans="1:15" ht="14.1" customHeight="1">
      <c r="A15" s="11" t="s">
        <v>364</v>
      </c>
      <c r="B15" s="25"/>
      <c r="C15" s="25"/>
      <c r="D15" s="25"/>
      <c r="E15" s="25"/>
      <c r="F15" s="25"/>
      <c r="H15" s="197"/>
    </row>
    <row r="16" spans="1:15" ht="12" customHeight="1">
      <c r="A16" s="11" t="s">
        <v>365</v>
      </c>
      <c r="B16" s="25">
        <v>3242</v>
      </c>
      <c r="C16" s="25">
        <v>2987</v>
      </c>
      <c r="D16" s="25">
        <v>3871</v>
      </c>
      <c r="E16" s="25">
        <v>3224</v>
      </c>
      <c r="F16" s="25">
        <v>3047</v>
      </c>
      <c r="G16" s="237"/>
      <c r="H16" s="308"/>
      <c r="I16" s="309"/>
      <c r="J16" s="308"/>
      <c r="K16" s="309"/>
      <c r="O16" s="309"/>
    </row>
    <row r="17" spans="1:11" ht="14.1" customHeight="1">
      <c r="A17" s="63" t="s">
        <v>355</v>
      </c>
      <c r="B17" s="25">
        <v>1358</v>
      </c>
      <c r="C17" s="25">
        <v>1379</v>
      </c>
      <c r="D17" s="25">
        <v>1778</v>
      </c>
      <c r="E17" s="25">
        <v>1481</v>
      </c>
      <c r="F17" s="25">
        <v>1377</v>
      </c>
      <c r="G17" s="238"/>
      <c r="H17" s="308"/>
      <c r="I17" s="309"/>
      <c r="J17" s="308"/>
    </row>
    <row r="18" spans="1:11" ht="14.1" customHeight="1">
      <c r="A18" s="63" t="s">
        <v>363</v>
      </c>
      <c r="B18" s="25">
        <v>1884</v>
      </c>
      <c r="C18" s="25">
        <v>1608</v>
      </c>
      <c r="D18" s="25">
        <v>2093</v>
      </c>
      <c r="E18" s="25">
        <v>1743</v>
      </c>
      <c r="F18" s="25">
        <v>1670</v>
      </c>
      <c r="G18" s="238"/>
      <c r="H18" s="308"/>
      <c r="I18" s="309"/>
      <c r="J18" s="308"/>
      <c r="K18" s="309"/>
    </row>
    <row r="19" spans="1:11" ht="14.1" customHeight="1">
      <c r="A19" s="38" t="s">
        <v>383</v>
      </c>
      <c r="B19" s="25">
        <v>11813.32415</v>
      </c>
      <c r="C19" s="25">
        <v>16720.934209999999</v>
      </c>
      <c r="D19" s="25">
        <v>22430.17859</v>
      </c>
      <c r="E19" s="25">
        <v>22038.55773</v>
      </c>
      <c r="F19" s="25">
        <v>21494.989440000001</v>
      </c>
      <c r="H19" s="310"/>
      <c r="I19" s="309"/>
      <c r="J19" s="311"/>
    </row>
    <row r="20" spans="1:11" ht="14.1" customHeight="1">
      <c r="A20" s="16"/>
      <c r="B20" s="17"/>
      <c r="C20" s="17"/>
      <c r="D20" s="18"/>
      <c r="E20" s="18"/>
      <c r="F20" s="18"/>
    </row>
    <row r="21" spans="1:11" ht="14.1" customHeight="1">
      <c r="A21" s="19" t="s">
        <v>385</v>
      </c>
      <c r="B21" s="20"/>
      <c r="C21" s="20"/>
      <c r="D21" s="20"/>
      <c r="E21" s="20"/>
      <c r="F21" s="20"/>
    </row>
    <row r="22" spans="1:11" ht="9.9499999999999993" customHeight="1">
      <c r="A22" s="196" t="s">
        <v>373</v>
      </c>
    </row>
    <row r="23" spans="1:11" ht="9.9499999999999993" customHeight="1">
      <c r="A23" s="196" t="s">
        <v>374</v>
      </c>
    </row>
    <row r="24" spans="1:11" ht="9.9499999999999993" customHeight="1">
      <c r="A24" s="196" t="s">
        <v>372</v>
      </c>
    </row>
    <row r="25" spans="1:11" ht="9.9499999999999993" customHeight="1">
      <c r="A25" s="196" t="s">
        <v>367</v>
      </c>
    </row>
    <row r="26" spans="1:11" ht="9.9499999999999993" customHeight="1">
      <c r="A26" s="196" t="s">
        <v>368</v>
      </c>
    </row>
    <row r="28" spans="1:11">
      <c r="G28" s="224"/>
    </row>
    <row r="29" spans="1:11">
      <c r="G29" s="224"/>
    </row>
    <row r="30" spans="1:11">
      <c r="A30" s="6" t="s">
        <v>356</v>
      </c>
    </row>
    <row r="32" spans="1:11">
      <c r="A32" s="42"/>
      <c r="B32" s="42">
        <v>2019</v>
      </c>
      <c r="C32" s="42">
        <v>2020</v>
      </c>
      <c r="D32" s="42">
        <v>2021</v>
      </c>
      <c r="E32" s="42">
        <v>2022</v>
      </c>
      <c r="F32" s="42">
        <v>2023</v>
      </c>
    </row>
    <row r="33" spans="1:30">
      <c r="A33" s="7"/>
    </row>
    <row r="34" spans="1:30" s="197" customFormat="1">
      <c r="A34" s="7" t="s">
        <v>113</v>
      </c>
      <c r="B34" s="138">
        <v>471</v>
      </c>
      <c r="C34" s="138">
        <v>483</v>
      </c>
      <c r="D34" s="138">
        <v>449</v>
      </c>
      <c r="E34" s="138">
        <v>461</v>
      </c>
      <c r="F34" s="138">
        <v>466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197" customFormat="1">
      <c r="A35" s="63" t="s">
        <v>17</v>
      </c>
      <c r="B35" s="138">
        <v>433</v>
      </c>
      <c r="C35" s="138">
        <v>437</v>
      </c>
      <c r="D35" s="138">
        <v>394</v>
      </c>
      <c r="E35" s="138">
        <v>410</v>
      </c>
      <c r="F35" s="138">
        <v>403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197" customFormat="1">
      <c r="A36" s="63" t="s">
        <v>29</v>
      </c>
      <c r="B36" s="138">
        <v>38</v>
      </c>
      <c r="C36" s="138">
        <v>46</v>
      </c>
      <c r="D36" s="138">
        <v>55</v>
      </c>
      <c r="E36" s="138">
        <v>51</v>
      </c>
      <c r="F36" s="138">
        <f>F34-F35</f>
        <v>63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197" customFormat="1">
      <c r="A37" s="7" t="s">
        <v>357</v>
      </c>
      <c r="B37" s="138">
        <v>352</v>
      </c>
      <c r="C37" s="138">
        <v>355</v>
      </c>
      <c r="D37" s="138">
        <v>309</v>
      </c>
      <c r="E37" s="138">
        <v>336</v>
      </c>
      <c r="F37" s="138">
        <v>360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197" customFormat="1">
      <c r="A38" s="63" t="s">
        <v>17</v>
      </c>
      <c r="B38" s="138">
        <v>329</v>
      </c>
      <c r="C38" s="138">
        <v>329</v>
      </c>
      <c r="D38" s="138">
        <v>280</v>
      </c>
      <c r="E38" s="138">
        <v>301</v>
      </c>
      <c r="F38" s="138">
        <v>321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197" customFormat="1">
      <c r="A39" s="63" t="s">
        <v>29</v>
      </c>
      <c r="B39" s="138">
        <v>23</v>
      </c>
      <c r="C39" s="138">
        <v>26</v>
      </c>
      <c r="D39" s="138">
        <v>29</v>
      </c>
      <c r="E39" s="138">
        <v>35</v>
      </c>
      <c r="F39" s="138">
        <f>F37-F38</f>
        <v>39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197" customFormat="1">
      <c r="A40" s="7" t="s">
        <v>358</v>
      </c>
      <c r="B40" s="138">
        <v>119</v>
      </c>
      <c r="C40" s="138">
        <v>128</v>
      </c>
      <c r="D40" s="138">
        <v>140</v>
      </c>
      <c r="E40" s="138">
        <v>125</v>
      </c>
      <c r="F40" s="138">
        <v>106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197" customFormat="1">
      <c r="A41" s="63" t="s">
        <v>17</v>
      </c>
      <c r="B41" s="138">
        <v>104</v>
      </c>
      <c r="C41" s="138">
        <v>108</v>
      </c>
      <c r="D41" s="138">
        <v>114</v>
      </c>
      <c r="E41" s="138">
        <v>109</v>
      </c>
      <c r="F41" s="138">
        <v>82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197" customFormat="1">
      <c r="A42" s="63" t="s">
        <v>29</v>
      </c>
      <c r="B42" s="138">
        <v>15</v>
      </c>
      <c r="C42" s="138">
        <v>20</v>
      </c>
      <c r="D42" s="138">
        <v>26</v>
      </c>
      <c r="E42" s="138">
        <v>16</v>
      </c>
      <c r="F42" s="138">
        <f>F40-F41</f>
        <v>24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197" customFormat="1">
      <c r="A43" s="16"/>
      <c r="B43" s="17"/>
      <c r="C43" s="17"/>
      <c r="D43" s="18"/>
      <c r="E43" s="18"/>
      <c r="F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197" customFormat="1">
      <c r="A44" s="19" t="s">
        <v>385</v>
      </c>
      <c r="B44" s="20"/>
      <c r="C44" s="20"/>
      <c r="D44" s="20"/>
      <c r="E44" s="20"/>
      <c r="F44" s="2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>
      <selection activeCell="H9" sqref="H9"/>
    </sheetView>
  </sheetViews>
  <sheetFormatPr baseColWidth="10" defaultColWidth="11.42578125" defaultRowHeight="12.75"/>
  <cols>
    <col min="1" max="1" width="47.140625" style="5" customWidth="1"/>
    <col min="2" max="5" width="9" style="5" customWidth="1"/>
    <col min="6" max="6" width="9" style="83" customWidth="1"/>
    <col min="7" max="7" width="5.5703125" style="137" customWidth="1"/>
    <col min="8" max="16384" width="11.42578125" style="5"/>
  </cols>
  <sheetData>
    <row r="1" spans="1:18" ht="14.1" customHeight="1" thickBot="1">
      <c r="A1" s="1" t="s">
        <v>231</v>
      </c>
      <c r="B1" s="2"/>
      <c r="C1" s="2"/>
      <c r="D1" s="2"/>
      <c r="E1" s="2"/>
      <c r="F1" s="290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>
      <c r="A2" s="4"/>
      <c r="B2" s="4"/>
      <c r="C2" s="4"/>
      <c r="H2" s="107" t="s">
        <v>260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>
      <c r="A3" s="6" t="s">
        <v>225</v>
      </c>
      <c r="B3" s="4"/>
      <c r="C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>
      <c r="A4" s="4"/>
      <c r="B4" s="4"/>
      <c r="C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>
      <c r="A5" s="6" t="s">
        <v>208</v>
      </c>
      <c r="B5" s="4"/>
      <c r="C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>
      <c r="A6" s="53"/>
      <c r="B6" s="4"/>
      <c r="C6" s="4"/>
      <c r="D6" s="4"/>
      <c r="E6" s="4"/>
      <c r="F6" s="8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>
      <c r="A7" s="8"/>
      <c r="B7" s="42">
        <v>2019</v>
      </c>
      <c r="C7" s="42">
        <v>2020</v>
      </c>
      <c r="D7" s="42">
        <v>2021</v>
      </c>
      <c r="E7" s="42">
        <v>2022</v>
      </c>
      <c r="F7" s="42">
        <v>2023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>
      <c r="A9" s="11" t="s">
        <v>153</v>
      </c>
      <c r="B9" s="12">
        <v>4651</v>
      </c>
      <c r="C9" s="12">
        <v>3864</v>
      </c>
      <c r="D9" s="12">
        <f>D14+D19</f>
        <v>4995</v>
      </c>
      <c r="E9" s="12">
        <f>E14+E19</f>
        <v>5928</v>
      </c>
      <c r="F9" s="12">
        <f>F14+F19</f>
        <v>5030</v>
      </c>
      <c r="H9" s="121"/>
      <c r="I9" s="91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>
      <c r="A10" s="7" t="s">
        <v>71</v>
      </c>
      <c r="B10" s="12">
        <v>4598</v>
      </c>
      <c r="C10" s="12">
        <v>3821</v>
      </c>
      <c r="D10" s="12">
        <f t="shared" ref="D10:E10" si="0">D15+D20</f>
        <v>4943</v>
      </c>
      <c r="E10" s="12">
        <f t="shared" si="0"/>
        <v>5885</v>
      </c>
      <c r="F10" s="12">
        <f t="shared" ref="F10:F12" si="1">F15+F20</f>
        <v>4976</v>
      </c>
      <c r="H10" s="121"/>
      <c r="I10" s="91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>
      <c r="A11" s="7" t="s">
        <v>72</v>
      </c>
      <c r="B11" s="12">
        <v>47</v>
      </c>
      <c r="C11" s="12">
        <v>35</v>
      </c>
      <c r="D11" s="12">
        <f t="shared" ref="D11:E11" si="2">D16+D21</f>
        <v>45</v>
      </c>
      <c r="E11" s="12">
        <f t="shared" si="2"/>
        <v>32</v>
      </c>
      <c r="F11" s="12">
        <f t="shared" si="1"/>
        <v>40</v>
      </c>
      <c r="H11" s="121"/>
      <c r="I11" s="91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>
      <c r="A12" s="7" t="s">
        <v>73</v>
      </c>
      <c r="B12" s="12">
        <v>6</v>
      </c>
      <c r="C12" s="12">
        <v>8</v>
      </c>
      <c r="D12" s="12">
        <f t="shared" ref="D12:E12" si="3">D17+D22</f>
        <v>7</v>
      </c>
      <c r="E12" s="12">
        <f t="shared" si="3"/>
        <v>11</v>
      </c>
      <c r="F12" s="12">
        <f t="shared" si="1"/>
        <v>14</v>
      </c>
      <c r="H12" s="121"/>
      <c r="I12" s="91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>
      <c r="A13" s="7"/>
      <c r="B13" s="12"/>
      <c r="C13" s="12"/>
      <c r="D13" s="12"/>
      <c r="E13" s="12"/>
      <c r="F13" s="12"/>
      <c r="H13" s="121"/>
      <c r="I13" s="91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>
      <c r="A14" s="11" t="s">
        <v>154</v>
      </c>
      <c r="B14" s="12">
        <v>4296</v>
      </c>
      <c r="C14" s="12">
        <v>3557</v>
      </c>
      <c r="D14" s="12">
        <v>4598</v>
      </c>
      <c r="E14" s="12">
        <v>5503</v>
      </c>
      <c r="F14" s="12">
        <v>4544</v>
      </c>
      <c r="H14" s="259"/>
      <c r="I14" s="91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>
      <c r="A15" s="7" t="s">
        <v>71</v>
      </c>
      <c r="B15" s="12">
        <v>4249</v>
      </c>
      <c r="C15" s="12">
        <v>3520</v>
      </c>
      <c r="D15" s="12">
        <v>4550</v>
      </c>
      <c r="E15" s="12">
        <v>5465</v>
      </c>
      <c r="F15" s="12">
        <v>4495</v>
      </c>
      <c r="H15" s="121"/>
      <c r="I15" s="91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>
      <c r="A16" s="7" t="s">
        <v>72</v>
      </c>
      <c r="B16" s="12">
        <v>42</v>
      </c>
      <c r="C16" s="12">
        <v>30</v>
      </c>
      <c r="D16" s="12">
        <v>42</v>
      </c>
      <c r="E16" s="12">
        <v>29</v>
      </c>
      <c r="F16" s="12">
        <v>36</v>
      </c>
      <c r="H16" s="121"/>
      <c r="I16" s="91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>
      <c r="A17" s="7" t="s">
        <v>73</v>
      </c>
      <c r="B17" s="12">
        <v>5</v>
      </c>
      <c r="C17" s="12">
        <v>7</v>
      </c>
      <c r="D17" s="12">
        <v>6</v>
      </c>
      <c r="E17" s="12">
        <v>9</v>
      </c>
      <c r="F17" s="12">
        <v>13</v>
      </c>
      <c r="H17" s="121"/>
      <c r="I17" s="91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>
      <c r="A18" s="7"/>
      <c r="E18" s="12"/>
      <c r="F18" s="12"/>
      <c r="H18" s="121"/>
      <c r="I18" s="91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>
      <c r="A19" s="11" t="s">
        <v>155</v>
      </c>
      <c r="B19" s="12">
        <v>355</v>
      </c>
      <c r="C19" s="12">
        <v>307</v>
      </c>
      <c r="D19" s="12">
        <v>397</v>
      </c>
      <c r="E19" s="12">
        <v>425</v>
      </c>
      <c r="F19" s="12">
        <v>486</v>
      </c>
      <c r="H19" s="261"/>
      <c r="I19" s="91"/>
      <c r="J19" s="57"/>
      <c r="K19" s="4"/>
      <c r="L19" s="4"/>
      <c r="M19" s="4"/>
      <c r="N19" s="4"/>
      <c r="O19" s="4"/>
      <c r="P19" s="4"/>
      <c r="Q19" s="4"/>
      <c r="R19" s="4"/>
    </row>
    <row r="20" spans="1:18" ht="14.1" customHeight="1">
      <c r="A20" s="7" t="s">
        <v>71</v>
      </c>
      <c r="B20" s="12">
        <v>349</v>
      </c>
      <c r="C20" s="12">
        <v>301</v>
      </c>
      <c r="D20" s="12">
        <v>393</v>
      </c>
      <c r="E20" s="12">
        <v>420</v>
      </c>
      <c r="F20" s="12">
        <v>481</v>
      </c>
      <c r="H20" s="121"/>
      <c r="I20" s="91"/>
      <c r="J20" s="57"/>
      <c r="K20" s="4"/>
      <c r="L20" s="4"/>
      <c r="M20" s="4"/>
      <c r="N20" s="4"/>
      <c r="O20" s="4"/>
      <c r="P20" s="4"/>
      <c r="Q20" s="4"/>
      <c r="R20" s="4"/>
    </row>
    <row r="21" spans="1:18" ht="14.1" customHeight="1">
      <c r="A21" s="7" t="s">
        <v>72</v>
      </c>
      <c r="B21" s="12">
        <v>5</v>
      </c>
      <c r="C21" s="12">
        <v>5</v>
      </c>
      <c r="D21" s="12">
        <v>3</v>
      </c>
      <c r="E21" s="12">
        <v>3</v>
      </c>
      <c r="F21" s="12">
        <v>4</v>
      </c>
      <c r="H21" s="121"/>
      <c r="I21" s="91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>
      <c r="A22" s="7" t="s">
        <v>73</v>
      </c>
      <c r="B22" s="25">
        <v>1</v>
      </c>
      <c r="C22" s="25">
        <v>1</v>
      </c>
      <c r="D22" s="25">
        <v>1</v>
      </c>
      <c r="E22" s="12">
        <v>2</v>
      </c>
      <c r="F22" s="12">
        <v>1</v>
      </c>
      <c r="H22" s="121"/>
      <c r="I22" s="91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>
      <c r="A23" s="16"/>
      <c r="B23" s="17"/>
      <c r="C23" s="18"/>
      <c r="D23" s="17"/>
      <c r="E23" s="17"/>
      <c r="F23" s="291"/>
      <c r="H23" s="121"/>
      <c r="I23" s="91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>
      <c r="A24" s="19" t="s">
        <v>385</v>
      </c>
      <c r="B24" s="20"/>
      <c r="C24" s="20"/>
      <c r="D24" s="20"/>
      <c r="E24" s="20"/>
      <c r="F24" s="292"/>
      <c r="H24" s="121"/>
      <c r="I24" s="91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>
      <c r="A25" s="23"/>
      <c r="B25" s="10"/>
      <c r="C25" s="10"/>
      <c r="D25" s="10"/>
      <c r="E25" s="10"/>
      <c r="F25" s="293"/>
      <c r="H25" s="121"/>
      <c r="I25" s="91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>
      <c r="A26" s="4"/>
      <c r="B26" s="4"/>
      <c r="C26" s="4"/>
      <c r="D26" s="4"/>
      <c r="E26" s="4"/>
      <c r="F26" s="84"/>
      <c r="H26" s="121"/>
      <c r="I26" s="91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>
      <c r="A27" s="6" t="s">
        <v>220</v>
      </c>
      <c r="B27" s="4"/>
      <c r="C27" s="4"/>
      <c r="H27" s="121"/>
      <c r="I27" s="91"/>
    </row>
    <row r="28" spans="1:18" ht="14.1" customHeight="1">
      <c r="A28" s="6"/>
      <c r="B28" s="4"/>
      <c r="C28" s="4"/>
      <c r="H28" s="121"/>
      <c r="I28" s="91"/>
    </row>
    <row r="29" spans="1:18" ht="14.1" customHeight="1">
      <c r="A29" s="8"/>
      <c r="B29" s="42">
        <v>2019</v>
      </c>
      <c r="C29" s="42">
        <v>2020</v>
      </c>
      <c r="D29" s="42">
        <v>2021</v>
      </c>
      <c r="E29" s="42">
        <v>2022</v>
      </c>
      <c r="F29" s="42">
        <v>2023</v>
      </c>
      <c r="H29" s="121"/>
      <c r="I29" s="91"/>
    </row>
    <row r="30" spans="1:18" ht="12" customHeight="1">
      <c r="A30" s="7"/>
      <c r="B30" s="4"/>
      <c r="C30" s="4"/>
      <c r="D30" s="4"/>
      <c r="E30" s="4"/>
      <c r="F30" s="84"/>
      <c r="H30" s="121"/>
      <c r="I30" s="91"/>
    </row>
    <row r="31" spans="1:18" ht="14.1" customHeight="1">
      <c r="A31" s="7" t="s">
        <v>235</v>
      </c>
      <c r="B31" s="92">
        <v>3397.2110763315213</v>
      </c>
      <c r="C31" s="92">
        <v>2863.4986995111099</v>
      </c>
      <c r="D31" s="92">
        <v>3637.4544843532499</v>
      </c>
      <c r="E31" s="92">
        <v>4247.8955432991243</v>
      </c>
      <c r="F31" s="92">
        <v>3480.7749003794615</v>
      </c>
      <c r="H31" s="260"/>
      <c r="I31" s="91"/>
      <c r="J31" s="60"/>
      <c r="K31" s="59"/>
      <c r="L31" s="59"/>
    </row>
    <row r="32" spans="1:18" ht="14.1" customHeight="1">
      <c r="A32" s="7" t="s">
        <v>435</v>
      </c>
      <c r="B32" s="92">
        <v>21.255412981204699</v>
      </c>
      <c r="C32" s="92">
        <v>19.610808625696901</v>
      </c>
      <c r="D32" s="92">
        <v>23.49229914075001</v>
      </c>
      <c r="E32" s="92">
        <v>26.241778531786903</v>
      </c>
      <c r="F32" s="92">
        <v>21.873716080684684</v>
      </c>
      <c r="H32" s="121"/>
      <c r="I32" s="91"/>
      <c r="J32" s="21"/>
    </row>
    <row r="33" spans="1:18" ht="14.1" customHeight="1">
      <c r="A33" s="7" t="s">
        <v>397</v>
      </c>
      <c r="B33" s="92">
        <v>3.9539235059724409</v>
      </c>
      <c r="C33" s="92">
        <v>5.6352237550120288</v>
      </c>
      <c r="D33" s="92">
        <v>4.7465695750586123</v>
      </c>
      <c r="E33" s="92">
        <v>6.9473123550231</v>
      </c>
      <c r="F33" s="92">
        <v>9.8907264928815302</v>
      </c>
      <c r="H33" s="121"/>
      <c r="I33" s="91"/>
    </row>
    <row r="34" spans="1:18" ht="14.1" customHeight="1">
      <c r="A34" s="7" t="s">
        <v>434</v>
      </c>
      <c r="B34" s="92">
        <v>2.4738609149446802</v>
      </c>
      <c r="C34" s="92">
        <v>3.8593101034545501</v>
      </c>
      <c r="D34" s="92">
        <v>3.0655457773923458</v>
      </c>
      <c r="E34" s="92">
        <v>4.2917682497925158</v>
      </c>
      <c r="F34" s="92">
        <v>6.2154821650032979</v>
      </c>
      <c r="G34" s="176"/>
      <c r="H34" s="176"/>
      <c r="I34" s="91"/>
    </row>
    <row r="35" spans="1:18" ht="12" customHeight="1">
      <c r="A35" s="16"/>
      <c r="B35" s="17"/>
      <c r="C35" s="18"/>
      <c r="D35" s="17"/>
      <c r="E35" s="17"/>
      <c r="F35" s="291"/>
      <c r="H35" s="121"/>
      <c r="I35" s="91"/>
      <c r="J35" s="85"/>
    </row>
    <row r="36" spans="1:18" ht="14.1" customHeight="1">
      <c r="A36" s="19" t="s">
        <v>385</v>
      </c>
      <c r="B36" s="20"/>
      <c r="C36" s="20"/>
      <c r="D36" s="20"/>
      <c r="E36" s="20"/>
      <c r="F36" s="292"/>
      <c r="H36" s="121"/>
      <c r="I36" s="91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>
      <c r="A37" s="23" t="s">
        <v>289</v>
      </c>
      <c r="B37" s="110"/>
      <c r="C37" s="110"/>
      <c r="D37" s="110"/>
      <c r="E37" s="110"/>
      <c r="F37" s="326"/>
      <c r="H37" s="121"/>
      <c r="I37" s="91"/>
    </row>
    <row r="38" spans="1:18" ht="9.9499999999999993" customHeight="1">
      <c r="A38" s="23" t="s">
        <v>288</v>
      </c>
      <c r="B38" s="110"/>
      <c r="C38" s="110"/>
      <c r="D38" s="110"/>
      <c r="E38" s="110"/>
      <c r="F38" s="326"/>
      <c r="H38" s="121"/>
      <c r="I38" s="91"/>
    </row>
    <row r="39" spans="1:18" ht="14.1" customHeight="1">
      <c r="A39" s="23"/>
      <c r="B39" s="110"/>
      <c r="C39" s="110"/>
      <c r="D39" s="110"/>
      <c r="E39" s="110"/>
      <c r="F39" s="326"/>
      <c r="H39" s="121"/>
      <c r="I39" s="91"/>
    </row>
    <row r="40" spans="1:18" ht="14.1" customHeight="1">
      <c r="A40" s="23"/>
      <c r="B40" s="10"/>
      <c r="C40" s="10"/>
      <c r="D40" s="10"/>
      <c r="E40" s="10"/>
      <c r="F40" s="293"/>
      <c r="H40" s="121"/>
      <c r="I40" s="91"/>
    </row>
    <row r="41" spans="1:18" ht="14.1" customHeight="1">
      <c r="A41" s="6" t="s">
        <v>207</v>
      </c>
      <c r="B41" s="120"/>
      <c r="C41" s="120"/>
      <c r="D41" s="120"/>
      <c r="E41" s="120"/>
      <c r="F41" s="327"/>
      <c r="H41" s="121"/>
      <c r="I41" s="91"/>
    </row>
    <row r="42" spans="1:18" ht="14.1" customHeight="1">
      <c r="A42" s="6"/>
      <c r="B42" s="4"/>
      <c r="C42" s="4"/>
      <c r="H42" s="121"/>
      <c r="I42" s="91"/>
    </row>
    <row r="43" spans="1:18" ht="14.1" customHeight="1">
      <c r="A43" s="8"/>
      <c r="B43" s="42">
        <v>2019</v>
      </c>
      <c r="C43" s="42">
        <v>2020</v>
      </c>
      <c r="D43" s="42">
        <v>2021</v>
      </c>
      <c r="E43" s="42">
        <v>2022</v>
      </c>
      <c r="F43" s="42">
        <v>2023</v>
      </c>
      <c r="H43" s="121"/>
      <c r="I43" s="91"/>
    </row>
    <row r="44" spans="1:18" ht="12" customHeight="1">
      <c r="A44" s="7"/>
      <c r="B44" s="4"/>
      <c r="C44" s="4"/>
      <c r="D44" s="4"/>
      <c r="E44" s="4"/>
      <c r="F44" s="4"/>
      <c r="H44"/>
      <c r="I44"/>
      <c r="J44"/>
      <c r="K44"/>
    </row>
    <row r="45" spans="1:18" ht="14.1" customHeight="1">
      <c r="A45" s="11" t="s">
        <v>113</v>
      </c>
      <c r="B45" s="61">
        <v>613</v>
      </c>
      <c r="C45" s="61">
        <v>427</v>
      </c>
      <c r="D45" s="61">
        <v>488</v>
      </c>
      <c r="E45" s="61">
        <v>484</v>
      </c>
      <c r="F45" s="61">
        <v>542</v>
      </c>
      <c r="H45" s="254"/>
      <c r="I45"/>
      <c r="J45"/>
      <c r="K45"/>
    </row>
    <row r="46" spans="1:18" ht="14.1" customHeight="1">
      <c r="A46" s="38" t="s">
        <v>156</v>
      </c>
      <c r="B46" s="61">
        <v>214</v>
      </c>
      <c r="C46" s="61">
        <v>149</v>
      </c>
      <c r="D46" s="61">
        <v>179</v>
      </c>
      <c r="E46" s="61">
        <v>169</v>
      </c>
      <c r="F46" s="61">
        <v>200</v>
      </c>
      <c r="H46" s="254"/>
      <c r="I46"/>
      <c r="J46"/>
      <c r="K46"/>
    </row>
    <row r="47" spans="1:18" ht="14.1" customHeight="1">
      <c r="A47" s="38" t="s">
        <v>157</v>
      </c>
      <c r="B47" s="25">
        <f>B45-B46</f>
        <v>399</v>
      </c>
      <c r="C47" s="25">
        <f>C45-C46</f>
        <v>278</v>
      </c>
      <c r="D47" s="25">
        <v>309</v>
      </c>
      <c r="E47" s="61">
        <v>315</v>
      </c>
      <c r="F47" s="61">
        <v>342</v>
      </c>
      <c r="H47" s="254"/>
      <c r="I47"/>
      <c r="J47"/>
      <c r="K47"/>
    </row>
    <row r="48" spans="1:18" ht="12" customHeight="1">
      <c r="A48" s="16"/>
      <c r="B48" s="25"/>
      <c r="C48" s="25"/>
      <c r="D48" s="25"/>
      <c r="E48" s="25"/>
      <c r="F48" s="258"/>
      <c r="H48"/>
      <c r="I48"/>
      <c r="J48"/>
      <c r="K48"/>
    </row>
    <row r="49" spans="1:11" ht="14.1" customHeight="1">
      <c r="A49" s="19" t="s">
        <v>385</v>
      </c>
      <c r="B49" s="20"/>
      <c r="C49" s="20"/>
      <c r="D49" s="20"/>
      <c r="E49" s="20"/>
      <c r="F49" s="292"/>
      <c r="H49"/>
      <c r="I49"/>
      <c r="J49"/>
      <c r="K49"/>
    </row>
    <row r="50" spans="1:11" ht="14.1" customHeight="1">
      <c r="H50"/>
      <c r="I50"/>
      <c r="J50"/>
      <c r="K50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2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5703125" style="5" customWidth="1"/>
    <col min="2" max="6" width="10.7109375" style="5" customWidth="1"/>
    <col min="7" max="7" width="5.5703125" style="5" customWidth="1"/>
    <col min="8" max="16384" width="11.42578125" style="5"/>
  </cols>
  <sheetData>
    <row r="1" spans="1:16" ht="14.1" customHeight="1" thickBot="1">
      <c r="A1" s="1" t="s">
        <v>231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>
      <c r="A2" s="4"/>
      <c r="B2" s="4"/>
      <c r="C2" s="4"/>
      <c r="D2" s="4"/>
      <c r="E2" s="4"/>
      <c r="F2" s="4"/>
      <c r="G2" s="4"/>
      <c r="H2" s="107" t="s">
        <v>260</v>
      </c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6" t="s">
        <v>209</v>
      </c>
      <c r="B3" s="4"/>
      <c r="C3" s="4"/>
      <c r="D3" s="4"/>
      <c r="E3" s="4"/>
      <c r="F3" s="4"/>
    </row>
    <row r="4" spans="1:16" ht="14.1" customHeight="1">
      <c r="A4" s="6" t="s">
        <v>199</v>
      </c>
      <c r="B4" s="4"/>
      <c r="C4" s="4"/>
      <c r="D4" s="4"/>
      <c r="E4" s="4"/>
      <c r="F4" s="4"/>
    </row>
    <row r="5" spans="1:16" ht="14.1" customHeight="1">
      <c r="A5" s="6"/>
      <c r="B5" s="4"/>
      <c r="C5" s="4"/>
      <c r="D5" s="4"/>
      <c r="E5" s="4"/>
      <c r="F5" s="4"/>
    </row>
    <row r="6" spans="1:16" ht="14.1" customHeight="1">
      <c r="A6" s="42"/>
      <c r="B6" s="42">
        <v>2019</v>
      </c>
      <c r="C6" s="42">
        <v>2020</v>
      </c>
      <c r="D6" s="42">
        <v>2021</v>
      </c>
      <c r="E6" s="42">
        <v>2022</v>
      </c>
      <c r="F6" s="42">
        <v>2023</v>
      </c>
    </row>
    <row r="7" spans="1:16" ht="14.1" customHeight="1">
      <c r="A7" s="7"/>
      <c r="B7" s="10"/>
      <c r="C7" s="10"/>
      <c r="D7" s="10"/>
      <c r="E7" s="10"/>
      <c r="F7" s="293"/>
    </row>
    <row r="8" spans="1:16" ht="14.1" customHeight="1">
      <c r="A8" s="11" t="s">
        <v>280</v>
      </c>
      <c r="B8" s="10"/>
      <c r="C8" s="10"/>
      <c r="D8" s="10"/>
      <c r="E8" s="10"/>
      <c r="F8" s="293"/>
    </row>
    <row r="9" spans="1:16" ht="14.1" customHeight="1">
      <c r="A9" s="7" t="s">
        <v>221</v>
      </c>
      <c r="B9" s="12">
        <v>382</v>
      </c>
      <c r="C9" s="12">
        <v>581</v>
      </c>
      <c r="D9" s="13">
        <v>636</v>
      </c>
      <c r="E9" s="13">
        <v>3282</v>
      </c>
      <c r="F9" s="13">
        <v>4569</v>
      </c>
      <c r="G9" s="34"/>
      <c r="H9"/>
      <c r="I9"/>
      <c r="J9"/>
      <c r="K9"/>
    </row>
    <row r="10" spans="1:16" ht="14.1" customHeight="1">
      <c r="A10" s="7" t="s">
        <v>222</v>
      </c>
      <c r="B10" s="12">
        <v>631</v>
      </c>
      <c r="C10" s="12">
        <v>631</v>
      </c>
      <c r="D10" s="12">
        <v>723</v>
      </c>
      <c r="E10" s="12">
        <v>733</v>
      </c>
      <c r="F10" s="12">
        <v>770</v>
      </c>
      <c r="G10" s="34"/>
      <c r="H10"/>
      <c r="I10"/>
      <c r="J10"/>
      <c r="K10"/>
    </row>
    <row r="11" spans="1:16" ht="14.1" customHeight="1">
      <c r="A11" s="7" t="s">
        <v>398</v>
      </c>
      <c r="B11" s="12">
        <v>485</v>
      </c>
      <c r="C11" s="12">
        <v>485</v>
      </c>
      <c r="D11" s="12">
        <v>656</v>
      </c>
      <c r="E11" s="12">
        <v>635</v>
      </c>
      <c r="F11" s="12">
        <v>675</v>
      </c>
      <c r="G11" s="34"/>
      <c r="H11"/>
      <c r="I11"/>
      <c r="J11"/>
      <c r="K11"/>
    </row>
    <row r="12" spans="1:16" ht="14.1" customHeight="1">
      <c r="B12" s="10"/>
      <c r="C12" s="10"/>
      <c r="D12" s="10"/>
      <c r="E12" s="10"/>
      <c r="F12" s="10"/>
      <c r="G12" s="34"/>
      <c r="H12"/>
      <c r="I12"/>
      <c r="J12"/>
      <c r="K12"/>
    </row>
    <row r="13" spans="1:16" ht="14.1" customHeight="1">
      <c r="A13" s="11" t="s">
        <v>436</v>
      </c>
      <c r="B13" s="10"/>
      <c r="C13" s="10"/>
      <c r="D13" s="10"/>
      <c r="E13" s="10"/>
      <c r="F13" s="10"/>
      <c r="H13"/>
      <c r="I13"/>
      <c r="J13"/>
      <c r="K13"/>
    </row>
    <row r="14" spans="1:16" ht="14.1" customHeight="1">
      <c r="A14" s="7" t="s">
        <v>221</v>
      </c>
      <c r="B14" s="58">
        <v>22.69</v>
      </c>
      <c r="C14" s="58">
        <v>30.1426718547341</v>
      </c>
      <c r="D14" s="250">
        <v>34.1</v>
      </c>
      <c r="E14" s="250">
        <v>35.242574576380385</v>
      </c>
      <c r="F14" s="250">
        <v>38.24</v>
      </c>
      <c r="G14" s="34"/>
      <c r="H14"/>
      <c r="I14"/>
      <c r="J14"/>
      <c r="K14"/>
    </row>
    <row r="15" spans="1:16" ht="14.1" customHeight="1">
      <c r="A15" s="7" t="s">
        <v>222</v>
      </c>
      <c r="B15" s="58">
        <v>24.63</v>
      </c>
      <c r="C15" s="58">
        <v>24.63</v>
      </c>
      <c r="D15" s="58">
        <v>28.734946941695501</v>
      </c>
      <c r="E15" s="124">
        <v>29.540966428888083</v>
      </c>
      <c r="F15" s="124">
        <v>32.049999999999997</v>
      </c>
      <c r="G15" s="34"/>
      <c r="H15"/>
      <c r="I15"/>
      <c r="J15"/>
      <c r="K15"/>
    </row>
    <row r="16" spans="1:16" ht="14.1" customHeight="1">
      <c r="A16" s="7" t="s">
        <v>398</v>
      </c>
      <c r="B16" s="58">
        <v>3.74</v>
      </c>
      <c r="C16" s="58">
        <v>3.74</v>
      </c>
      <c r="D16" s="58">
        <v>4.9649576919001603</v>
      </c>
      <c r="E16" s="58">
        <v>4.8710887458672456</v>
      </c>
      <c r="F16" s="58">
        <v>5.07</v>
      </c>
      <c r="G16" s="34"/>
      <c r="H16"/>
      <c r="I16"/>
      <c r="J16"/>
      <c r="K16"/>
    </row>
    <row r="17" spans="1:6" ht="14.1" customHeight="1">
      <c r="A17" s="16"/>
      <c r="B17" s="17"/>
      <c r="C17" s="17"/>
      <c r="D17" s="17"/>
      <c r="E17" s="17"/>
      <c r="F17" s="17"/>
    </row>
    <row r="18" spans="1:6" ht="14.1" customHeight="1">
      <c r="A18" s="23" t="s">
        <v>348</v>
      </c>
      <c r="B18" s="20"/>
      <c r="C18" s="20"/>
      <c r="D18" s="20"/>
      <c r="E18" s="20"/>
      <c r="F18" s="20"/>
    </row>
    <row r="19" spans="1:6" ht="14.1" customHeight="1">
      <c r="A19" s="46" t="s">
        <v>352</v>
      </c>
    </row>
    <row r="20" spans="1:6" ht="9.9499999999999993" customHeight="1">
      <c r="A20" s="81" t="s">
        <v>351</v>
      </c>
    </row>
    <row r="26" spans="1:6">
      <c r="A26" s="262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R5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5" width="11.7109375" style="5" customWidth="1"/>
    <col min="6" max="6" width="11.7109375" style="83" customWidth="1"/>
    <col min="7" max="7" width="5.5703125" style="5" customWidth="1"/>
    <col min="8" max="8" width="13.42578125" style="5" customWidth="1"/>
    <col min="9" max="9" width="15" style="5" customWidth="1"/>
    <col min="10" max="16384" width="11.42578125" style="5"/>
  </cols>
  <sheetData>
    <row r="1" spans="1:18" ht="14.1" customHeight="1" thickBot="1">
      <c r="A1" s="1" t="s">
        <v>231</v>
      </c>
      <c r="B1" s="2"/>
      <c r="C1" s="2"/>
      <c r="D1" s="2"/>
      <c r="E1" s="2"/>
      <c r="F1" s="290"/>
      <c r="G1" s="4"/>
      <c r="I1" s="4"/>
      <c r="J1" s="4"/>
      <c r="K1" s="4"/>
    </row>
    <row r="2" spans="1:18" ht="14.1" customHeight="1">
      <c r="A2" s="4"/>
      <c r="B2" s="4"/>
      <c r="C2" s="4"/>
      <c r="D2" s="4"/>
      <c r="G2" s="4"/>
      <c r="H2" s="107" t="s">
        <v>260</v>
      </c>
      <c r="I2" s="4"/>
      <c r="J2" s="4"/>
      <c r="K2" s="4"/>
    </row>
    <row r="3" spans="1:18" ht="14.1" customHeight="1">
      <c r="A3" s="6" t="s">
        <v>226</v>
      </c>
      <c r="B3" s="4"/>
      <c r="C3" s="4"/>
      <c r="D3" s="4"/>
      <c r="G3" s="4"/>
      <c r="H3" s="4"/>
      <c r="I3" s="4"/>
      <c r="J3" s="4"/>
      <c r="K3" s="4"/>
    </row>
    <row r="4" spans="1:18" ht="14.1" customHeight="1">
      <c r="A4" s="4"/>
      <c r="B4" s="4"/>
      <c r="C4" s="4"/>
      <c r="D4" s="4"/>
      <c r="G4" s="4"/>
      <c r="H4" s="4"/>
      <c r="I4" s="4"/>
      <c r="J4" s="4"/>
      <c r="K4" s="4"/>
    </row>
    <row r="5" spans="1:18" ht="14.1" customHeight="1">
      <c r="A5" s="6" t="s">
        <v>301</v>
      </c>
      <c r="B5" s="4"/>
      <c r="C5" s="4"/>
      <c r="D5" s="4"/>
      <c r="G5" s="4"/>
      <c r="H5" s="4"/>
      <c r="I5" s="4"/>
      <c r="J5" s="4"/>
      <c r="K5" s="4"/>
    </row>
    <row r="6" spans="1:18" ht="14.1" customHeight="1">
      <c r="A6" s="6"/>
      <c r="B6" s="4"/>
      <c r="C6" s="4"/>
      <c r="D6" s="4"/>
      <c r="G6" s="4"/>
      <c r="H6" s="4"/>
      <c r="I6" s="4"/>
      <c r="J6" s="4"/>
      <c r="K6" s="4"/>
    </row>
    <row r="7" spans="1:18" ht="14.1" customHeight="1">
      <c r="A7" s="129" t="s">
        <v>281</v>
      </c>
      <c r="B7" s="4"/>
      <c r="C7" s="4"/>
      <c r="D7" s="4"/>
      <c r="G7" s="4"/>
      <c r="H7" s="4"/>
      <c r="I7" s="4"/>
      <c r="J7" s="4"/>
      <c r="K7" s="4"/>
    </row>
    <row r="8" spans="1:18" ht="9.9499999999999993" customHeight="1">
      <c r="A8" s="53"/>
      <c r="B8" s="4"/>
      <c r="C8" s="4"/>
      <c r="D8" s="4"/>
      <c r="E8" s="4"/>
      <c r="F8" s="84"/>
      <c r="G8" s="4"/>
      <c r="H8" s="4"/>
      <c r="I8" s="4"/>
      <c r="J8" s="4"/>
      <c r="K8" s="4"/>
    </row>
    <row r="9" spans="1:18" ht="14.1" customHeight="1">
      <c r="A9" s="42"/>
      <c r="B9" s="42">
        <v>2019</v>
      </c>
      <c r="C9" s="42">
        <v>2020</v>
      </c>
      <c r="D9" s="42">
        <v>2021</v>
      </c>
      <c r="E9" s="42">
        <v>2022</v>
      </c>
      <c r="F9" s="42">
        <v>2023</v>
      </c>
      <c r="G9" s="4"/>
      <c r="H9" s="4"/>
      <c r="I9" s="255"/>
      <c r="J9" s="4"/>
      <c r="K9" s="256"/>
    </row>
    <row r="10" spans="1:18" ht="14.1" customHeight="1">
      <c r="A10" s="7"/>
      <c r="B10" s="4"/>
      <c r="C10" s="4"/>
      <c r="D10" s="4"/>
      <c r="E10" s="4"/>
      <c r="F10" s="84"/>
      <c r="I10" s="242"/>
      <c r="K10" s="256"/>
    </row>
    <row r="11" spans="1:18" ht="14.1" customHeight="1">
      <c r="A11" s="11" t="s">
        <v>282</v>
      </c>
      <c r="B11" s="10">
        <v>93.180999999999997</v>
      </c>
      <c r="C11" s="10">
        <v>91.796999999999997</v>
      </c>
      <c r="D11" s="10">
        <v>95.918999999999997</v>
      </c>
      <c r="E11" s="10">
        <v>97.427000000000007</v>
      </c>
      <c r="F11" s="10">
        <v>100.587</v>
      </c>
      <c r="G11" s="74"/>
      <c r="H11" s="141"/>
      <c r="I11" s="272"/>
      <c r="J11" s="141"/>
      <c r="K11" s="272"/>
      <c r="L11" s="141"/>
      <c r="M11" s="272"/>
      <c r="N11" s="141"/>
      <c r="O11" s="272"/>
      <c r="P11" s="141"/>
      <c r="Q11" s="272"/>
      <c r="R11" s="141"/>
    </row>
    <row r="12" spans="1:18" ht="14.1" customHeight="1">
      <c r="A12" s="7" t="s">
        <v>92</v>
      </c>
      <c r="B12" s="10">
        <v>9.0519999999999996</v>
      </c>
      <c r="C12" s="10">
        <v>8.2690000000000001</v>
      </c>
      <c r="D12" s="10">
        <v>24.34</v>
      </c>
      <c r="E12" s="10">
        <v>8.5679999999999996</v>
      </c>
      <c r="F12" s="10">
        <v>8.3960000000000008</v>
      </c>
      <c r="H12" s="141"/>
      <c r="I12" s="272"/>
      <c r="J12" s="141"/>
    </row>
    <row r="13" spans="1:18" ht="14.1" customHeight="1">
      <c r="A13" s="7" t="s">
        <v>93</v>
      </c>
      <c r="B13" s="10">
        <v>84.129000000000005</v>
      </c>
      <c r="C13" s="10">
        <v>83.528000000000006</v>
      </c>
      <c r="D13" s="10">
        <v>71.578999999999994</v>
      </c>
      <c r="E13" s="10">
        <v>88.858999999999995</v>
      </c>
      <c r="F13" s="10">
        <v>92.191000000000003</v>
      </c>
      <c r="H13" s="10"/>
      <c r="I13" s="10"/>
      <c r="J13" s="10"/>
      <c r="K13" s="4"/>
    </row>
    <row r="14" spans="1:18" ht="14.1" customHeight="1">
      <c r="A14" s="16"/>
      <c r="B14" s="18"/>
      <c r="C14" s="17"/>
      <c r="D14" s="17"/>
      <c r="E14" s="17"/>
      <c r="F14" s="291"/>
      <c r="H14" s="4"/>
      <c r="J14" s="4"/>
      <c r="K14" s="4"/>
    </row>
    <row r="15" spans="1:18" ht="14.1" customHeight="1">
      <c r="A15" s="23" t="s">
        <v>385</v>
      </c>
      <c r="B15" s="20"/>
      <c r="C15" s="20"/>
      <c r="D15" s="20"/>
      <c r="E15" s="20"/>
      <c r="F15" s="292"/>
      <c r="H15" s="4"/>
      <c r="I15" s="4"/>
      <c r="J15" s="4"/>
      <c r="K15" s="4"/>
    </row>
    <row r="16" spans="1:18" ht="14.1" customHeight="1">
      <c r="A16" s="190" t="s">
        <v>292</v>
      </c>
      <c r="B16" s="10"/>
      <c r="C16" s="10"/>
      <c r="D16" s="10"/>
      <c r="E16" s="10"/>
      <c r="F16" s="293"/>
      <c r="H16" s="4"/>
      <c r="I16" s="4"/>
      <c r="J16" s="4"/>
      <c r="K16" s="4"/>
    </row>
    <row r="17" spans="1:15" ht="14.1" customHeight="1">
      <c r="A17" s="190"/>
      <c r="B17" s="10"/>
      <c r="C17" s="10"/>
      <c r="D17" s="10"/>
      <c r="E17" s="10"/>
      <c r="F17" s="293"/>
      <c r="H17" s="4"/>
      <c r="I17" s="4"/>
      <c r="J17" s="4"/>
      <c r="K17" s="4"/>
    </row>
    <row r="18" spans="1:15" ht="14.1" customHeight="1">
      <c r="A18" s="10"/>
      <c r="B18" s="10"/>
      <c r="C18" s="10"/>
      <c r="D18" s="10"/>
      <c r="E18" s="10"/>
      <c r="F18" s="293"/>
      <c r="H18" s="4"/>
      <c r="I18" s="4"/>
      <c r="J18" s="4"/>
      <c r="K18" s="4"/>
    </row>
    <row r="19" spans="1:15" ht="14.1" customHeight="1">
      <c r="A19" s="10"/>
      <c r="B19" s="10"/>
      <c r="C19" s="10"/>
      <c r="D19" s="10"/>
      <c r="E19" s="10"/>
      <c r="F19" s="293"/>
      <c r="G19" s="4"/>
      <c r="H19" s="48"/>
      <c r="I19" s="4"/>
      <c r="J19" s="4"/>
      <c r="K19" s="4"/>
    </row>
    <row r="20" spans="1:15" ht="14.1" customHeight="1">
      <c r="A20" s="6" t="s">
        <v>302</v>
      </c>
      <c r="B20" s="4"/>
      <c r="G20" s="4"/>
      <c r="H20" s="4"/>
      <c r="J20" s="4"/>
      <c r="K20" s="4"/>
    </row>
    <row r="21" spans="1:15" ht="14.1" customHeight="1">
      <c r="A21" s="6"/>
      <c r="B21" s="4"/>
      <c r="C21" s="4"/>
      <c r="D21" s="4"/>
      <c r="E21" s="4"/>
      <c r="F21" s="84"/>
      <c r="G21" s="4"/>
      <c r="H21" s="4"/>
      <c r="I21" s="4"/>
      <c r="J21" s="4"/>
      <c r="K21" s="4"/>
    </row>
    <row r="22" spans="1:15" ht="14.1" customHeight="1">
      <c r="A22" s="129" t="s">
        <v>281</v>
      </c>
      <c r="B22" s="4"/>
      <c r="G22" s="4"/>
      <c r="H22" s="4"/>
      <c r="J22" s="4"/>
      <c r="K22" s="4"/>
    </row>
    <row r="23" spans="1:15" ht="9.9499999999999993" customHeight="1">
      <c r="A23" s="53"/>
      <c r="B23" s="4"/>
      <c r="C23" s="4"/>
      <c r="D23" s="4"/>
      <c r="E23" s="4"/>
      <c r="F23" s="84"/>
      <c r="G23" s="4"/>
      <c r="H23" s="4"/>
      <c r="I23" s="4"/>
      <c r="J23" s="4"/>
      <c r="K23" s="4"/>
    </row>
    <row r="24" spans="1:15" ht="14.1" customHeight="1">
      <c r="A24" s="42"/>
      <c r="B24" s="42">
        <v>2019</v>
      </c>
      <c r="C24" s="42">
        <v>2020</v>
      </c>
      <c r="D24" s="42">
        <v>2021</v>
      </c>
      <c r="E24" s="42">
        <v>2022</v>
      </c>
      <c r="F24" s="42">
        <v>2023</v>
      </c>
    </row>
    <row r="25" spans="1:15" ht="14.1" customHeight="1">
      <c r="A25" s="7"/>
      <c r="B25" s="4"/>
      <c r="C25" s="4"/>
      <c r="D25" s="4"/>
      <c r="E25" s="4"/>
      <c r="F25" s="84"/>
      <c r="H25" s="240"/>
    </row>
    <row r="26" spans="1:15">
      <c r="A26" s="11" t="s">
        <v>262</v>
      </c>
      <c r="B26" s="12">
        <v>10733</v>
      </c>
      <c r="C26" s="12">
        <v>10437</v>
      </c>
      <c r="D26" s="12">
        <v>10505</v>
      </c>
      <c r="E26" s="12">
        <v>10498</v>
      </c>
      <c r="F26" s="12">
        <v>10491</v>
      </c>
      <c r="G26" s="161"/>
      <c r="I26" s="241"/>
      <c r="J26" s="242"/>
    </row>
    <row r="27" spans="1:15">
      <c r="A27" s="7" t="s">
        <v>35</v>
      </c>
      <c r="B27" s="12">
        <v>981</v>
      </c>
      <c r="C27" s="12">
        <v>1033</v>
      </c>
      <c r="D27" s="12">
        <v>976</v>
      </c>
      <c r="E27" s="12">
        <v>924</v>
      </c>
      <c r="F27" s="12">
        <v>905</v>
      </c>
      <c r="G27" s="161"/>
      <c r="I27" s="243"/>
      <c r="J27" s="243"/>
      <c r="K27" s="243"/>
      <c r="M27" s="244"/>
    </row>
    <row r="28" spans="1:15">
      <c r="A28" s="7" t="s">
        <v>69</v>
      </c>
      <c r="B28" s="12">
        <v>1498</v>
      </c>
      <c r="C28" s="12">
        <v>1446</v>
      </c>
      <c r="D28" s="12">
        <v>1436</v>
      </c>
      <c r="E28" s="12">
        <v>1420</v>
      </c>
      <c r="F28" s="12">
        <v>1429</v>
      </c>
      <c r="G28" s="161"/>
      <c r="I28" s="119"/>
    </row>
    <row r="29" spans="1:15">
      <c r="A29" s="7" t="s">
        <v>109</v>
      </c>
      <c r="B29" s="12">
        <v>909</v>
      </c>
      <c r="C29" s="12">
        <v>922</v>
      </c>
      <c r="D29" s="12">
        <v>928</v>
      </c>
      <c r="E29" s="12">
        <v>938</v>
      </c>
      <c r="F29" s="12">
        <v>943</v>
      </c>
      <c r="G29" s="161"/>
      <c r="I29" s="119"/>
    </row>
    <row r="30" spans="1:15">
      <c r="A30" s="7" t="s">
        <v>70</v>
      </c>
      <c r="B30" s="12">
        <v>7345</v>
      </c>
      <c r="C30" s="12">
        <v>7036</v>
      </c>
      <c r="D30" s="12">
        <v>7165</v>
      </c>
      <c r="E30" s="12">
        <v>7216</v>
      </c>
      <c r="F30" s="12">
        <v>7214</v>
      </c>
      <c r="G30" s="161"/>
      <c r="I30" s="119"/>
    </row>
    <row r="31" spans="1:15">
      <c r="A31" s="11" t="s">
        <v>282</v>
      </c>
      <c r="B31" s="10">
        <v>93.180999999999997</v>
      </c>
      <c r="C31" s="10">
        <v>91.796999999999997</v>
      </c>
      <c r="D31" s="10">
        <v>95.918999999999997</v>
      </c>
      <c r="E31" s="10">
        <v>97.427000000000007</v>
      </c>
      <c r="F31" s="10">
        <v>100.587</v>
      </c>
      <c r="G31" s="243"/>
      <c r="H31" s="243"/>
      <c r="I31" s="243"/>
      <c r="J31" s="243"/>
      <c r="K31" s="243"/>
      <c r="L31" s="243"/>
      <c r="M31" s="244"/>
      <c r="O31" s="244"/>
    </row>
    <row r="32" spans="1:15">
      <c r="A32" s="7" t="s">
        <v>35</v>
      </c>
      <c r="B32" s="10">
        <v>3.8359999999999999</v>
      </c>
      <c r="C32" s="10">
        <v>4.194</v>
      </c>
      <c r="D32" s="10">
        <v>3.9670000000000001</v>
      </c>
      <c r="E32" s="10">
        <v>3.8079999999999998</v>
      </c>
      <c r="F32" s="10">
        <v>3.76</v>
      </c>
      <c r="G32" s="243"/>
    </row>
    <row r="33" spans="1:9">
      <c r="A33" s="7" t="s">
        <v>69</v>
      </c>
      <c r="B33" s="10">
        <v>24.545999999999999</v>
      </c>
      <c r="C33" s="10">
        <v>23.645</v>
      </c>
      <c r="D33" s="10">
        <v>24.417000000000002</v>
      </c>
      <c r="E33" s="10">
        <v>24.489000000000001</v>
      </c>
      <c r="F33" s="10">
        <v>24.731000000000002</v>
      </c>
      <c r="G33" s="243"/>
      <c r="I33" s="10"/>
    </row>
    <row r="34" spans="1:9">
      <c r="A34" s="7" t="s">
        <v>109</v>
      </c>
      <c r="B34" s="10">
        <v>5.0750000000000002</v>
      </c>
      <c r="C34" s="10">
        <v>5.1079999999999997</v>
      </c>
      <c r="D34" s="10">
        <v>5.2889999999999997</v>
      </c>
      <c r="E34" s="10">
        <v>5.53</v>
      </c>
      <c r="F34" s="10">
        <v>5.5620000000000003</v>
      </c>
      <c r="G34" s="243"/>
      <c r="I34" s="10"/>
    </row>
    <row r="35" spans="1:9">
      <c r="A35" s="7" t="s">
        <v>70</v>
      </c>
      <c r="B35" s="10">
        <v>59.723999999999997</v>
      </c>
      <c r="C35" s="10">
        <v>58.85</v>
      </c>
      <c r="D35" s="10">
        <v>62.246000000000002</v>
      </c>
      <c r="E35" s="10">
        <v>63.6</v>
      </c>
      <c r="F35" s="10">
        <v>66.534000000000006</v>
      </c>
      <c r="G35" s="243"/>
      <c r="I35" s="10"/>
    </row>
    <row r="36" spans="1:9">
      <c r="A36" s="16"/>
      <c r="B36" s="18"/>
      <c r="C36" s="17"/>
      <c r="D36" s="17"/>
      <c r="E36" s="17"/>
      <c r="F36" s="291"/>
      <c r="I36" s="10"/>
    </row>
    <row r="37" spans="1:9">
      <c r="A37" s="23" t="s">
        <v>385</v>
      </c>
      <c r="B37" s="20"/>
      <c r="C37" s="20"/>
      <c r="D37" s="20"/>
      <c r="E37" s="20"/>
      <c r="F37" s="292"/>
      <c r="I37" s="10"/>
    </row>
    <row r="38" spans="1:9">
      <c r="A38" s="190" t="s">
        <v>263</v>
      </c>
      <c r="H38" s="136"/>
      <c r="I38" s="10"/>
    </row>
    <row r="39" spans="1:9" ht="9.9499999999999993" customHeight="1">
      <c r="A39" s="190" t="s">
        <v>264</v>
      </c>
    </row>
    <row r="40" spans="1:9" ht="9.9499999999999993" customHeight="1">
      <c r="A40" s="190" t="s">
        <v>293</v>
      </c>
    </row>
    <row r="41" spans="1:9" ht="14.1" customHeight="1">
      <c r="A41" s="190" t="s">
        <v>298</v>
      </c>
      <c r="B41" s="136"/>
      <c r="C41" s="136"/>
      <c r="D41" s="136"/>
      <c r="E41" s="136"/>
      <c r="F41" s="328"/>
      <c r="G41" s="136"/>
      <c r="H41" s="136"/>
    </row>
    <row r="42" spans="1:9" ht="14.1" customHeight="1">
      <c r="A42" s="190"/>
      <c r="B42" s="136"/>
      <c r="C42" s="136"/>
      <c r="D42" s="136"/>
      <c r="E42" s="136"/>
      <c r="F42" s="328"/>
      <c r="G42" s="136"/>
    </row>
    <row r="45" spans="1:9">
      <c r="A45" s="6" t="s">
        <v>215</v>
      </c>
      <c r="B45" s="4"/>
    </row>
    <row r="46" spans="1:9">
      <c r="A46" s="53"/>
      <c r="B46" s="4"/>
      <c r="C46" s="4"/>
      <c r="D46" s="4"/>
      <c r="E46" s="4"/>
      <c r="F46" s="84"/>
    </row>
    <row r="47" spans="1:9">
      <c r="A47" s="42"/>
      <c r="B47" s="42">
        <v>2019</v>
      </c>
      <c r="C47" s="42">
        <v>2020</v>
      </c>
      <c r="D47" s="42">
        <v>2021</v>
      </c>
      <c r="E47" s="42">
        <v>2022</v>
      </c>
      <c r="F47" s="42">
        <v>2023</v>
      </c>
    </row>
    <row r="49" spans="1:6">
      <c r="A49" s="7" t="s">
        <v>192</v>
      </c>
      <c r="B49" s="12">
        <v>6</v>
      </c>
      <c r="C49" s="12">
        <v>3</v>
      </c>
      <c r="D49" s="12">
        <v>4</v>
      </c>
      <c r="E49" s="12">
        <v>5</v>
      </c>
      <c r="F49" s="329">
        <v>0</v>
      </c>
    </row>
    <row r="50" spans="1:6">
      <c r="A50" s="7" t="s">
        <v>191</v>
      </c>
      <c r="B50" s="12">
        <v>40</v>
      </c>
      <c r="C50" s="12">
        <v>28</v>
      </c>
      <c r="D50" s="12">
        <v>49</v>
      </c>
      <c r="E50" s="12">
        <v>13</v>
      </c>
      <c r="F50" s="329">
        <v>0</v>
      </c>
    </row>
    <row r="51" spans="1:6">
      <c r="A51" s="7" t="s">
        <v>193</v>
      </c>
      <c r="B51" s="12">
        <v>6</v>
      </c>
      <c r="C51" s="12">
        <v>2</v>
      </c>
      <c r="D51" s="12">
        <v>2</v>
      </c>
      <c r="E51" s="12">
        <v>5</v>
      </c>
      <c r="F51" s="329">
        <v>0</v>
      </c>
    </row>
    <row r="52" spans="1:6">
      <c r="A52" s="7" t="s">
        <v>399</v>
      </c>
      <c r="B52" s="12">
        <v>40</v>
      </c>
      <c r="C52" s="12">
        <v>4</v>
      </c>
      <c r="D52" s="12">
        <v>5</v>
      </c>
      <c r="E52" s="12">
        <v>13</v>
      </c>
      <c r="F52" s="329">
        <v>0</v>
      </c>
    </row>
    <row r="53" spans="1:6">
      <c r="A53" s="16"/>
      <c r="B53" s="17"/>
      <c r="C53" s="18"/>
      <c r="D53" s="17"/>
      <c r="E53" s="17"/>
      <c r="F53" s="291"/>
    </row>
    <row r="54" spans="1:6">
      <c r="A54" s="23" t="s">
        <v>385</v>
      </c>
      <c r="B54" s="20"/>
      <c r="C54" s="20"/>
      <c r="D54" s="20"/>
      <c r="E54" s="20"/>
      <c r="F54" s="292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2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>
      <c r="A1" s="1" t="s">
        <v>231</v>
      </c>
      <c r="B1" s="2"/>
      <c r="C1" s="2"/>
      <c r="D1" s="2"/>
      <c r="E1" s="2"/>
      <c r="F1" s="2"/>
    </row>
    <row r="2" spans="1:9" ht="14.1" customHeight="1">
      <c r="A2" s="4"/>
      <c r="B2" s="4"/>
      <c r="C2" s="4"/>
      <c r="D2" s="4"/>
      <c r="H2" s="107" t="s">
        <v>260</v>
      </c>
    </row>
    <row r="3" spans="1:9" ht="14.1" customHeight="1">
      <c r="A3" s="6" t="s">
        <v>227</v>
      </c>
      <c r="B3" s="4"/>
      <c r="C3" s="4"/>
      <c r="D3" s="4"/>
    </row>
    <row r="4" spans="1:9" ht="14.1" customHeight="1">
      <c r="A4" s="4"/>
      <c r="B4" s="4"/>
      <c r="C4" s="4"/>
      <c r="D4" s="4"/>
    </row>
    <row r="5" spans="1:9" ht="14.1" customHeight="1">
      <c r="A5" s="6" t="s">
        <v>309</v>
      </c>
      <c r="B5" s="4"/>
      <c r="C5" s="4"/>
      <c r="D5" s="4"/>
    </row>
    <row r="6" spans="1:9" ht="14.1" customHeight="1">
      <c r="A6" s="53"/>
      <c r="B6" s="4"/>
      <c r="C6" s="4"/>
      <c r="D6" s="4"/>
      <c r="E6" s="4"/>
      <c r="F6" s="4"/>
    </row>
    <row r="7" spans="1:9" ht="14.1" customHeight="1">
      <c r="A7" s="42"/>
      <c r="B7" s="42">
        <v>2019</v>
      </c>
      <c r="C7" s="42">
        <v>2020</v>
      </c>
      <c r="D7" s="42">
        <v>2021</v>
      </c>
      <c r="E7" s="42">
        <v>2022</v>
      </c>
      <c r="F7" s="42">
        <v>2023</v>
      </c>
    </row>
    <row r="8" spans="1:9" ht="14.1" customHeight="1">
      <c r="A8" s="7"/>
      <c r="B8" s="4"/>
      <c r="C8" s="4"/>
      <c r="D8" s="4"/>
      <c r="E8" s="4"/>
      <c r="F8" s="4"/>
    </row>
    <row r="9" spans="1:9" ht="14.1" customHeight="1">
      <c r="A9" s="11" t="s">
        <v>310</v>
      </c>
      <c r="B9" s="12">
        <v>15</v>
      </c>
      <c r="C9" s="12">
        <v>16</v>
      </c>
      <c r="D9" s="12">
        <v>16</v>
      </c>
      <c r="E9" s="12">
        <v>19</v>
      </c>
      <c r="F9" s="12">
        <v>19</v>
      </c>
    </row>
    <row r="10" spans="1:9" ht="14.1" customHeight="1">
      <c r="A10" s="7"/>
      <c r="B10" s="4"/>
      <c r="C10" s="12"/>
      <c r="D10" s="12"/>
      <c r="E10" s="12"/>
      <c r="F10" s="12"/>
    </row>
    <row r="11" spans="1:9" ht="14.1" customHeight="1">
      <c r="A11" s="11" t="s">
        <v>311</v>
      </c>
      <c r="B11" s="12">
        <v>35800</v>
      </c>
      <c r="C11" s="12">
        <v>28205</v>
      </c>
      <c r="D11" s="12">
        <v>31296</v>
      </c>
      <c r="E11" s="12">
        <v>21823</v>
      </c>
      <c r="F11" s="12">
        <v>20544</v>
      </c>
      <c r="G11" s="34"/>
      <c r="H11" s="263"/>
      <c r="I11" s="34"/>
    </row>
    <row r="12" spans="1:9" ht="14.1" customHeight="1">
      <c r="A12" s="7"/>
      <c r="B12" s="12"/>
      <c r="C12" s="12"/>
      <c r="D12" s="12"/>
      <c r="E12" s="12"/>
      <c r="F12" s="12"/>
      <c r="G12" s="34"/>
      <c r="I12" s="34"/>
    </row>
    <row r="13" spans="1:9" ht="14.1" customHeight="1">
      <c r="A13" s="63" t="s">
        <v>144</v>
      </c>
      <c r="B13" s="12"/>
      <c r="C13" s="12"/>
      <c r="D13" s="12"/>
      <c r="E13" s="12"/>
      <c r="F13" s="12"/>
      <c r="H13" s="264"/>
    </row>
    <row r="14" spans="1:9" ht="14.1" customHeight="1">
      <c r="A14" s="63" t="s">
        <v>35</v>
      </c>
      <c r="B14" s="246">
        <v>1524</v>
      </c>
      <c r="C14" s="12">
        <v>1069</v>
      </c>
      <c r="D14" s="12">
        <v>1215</v>
      </c>
      <c r="E14" s="12">
        <v>1634</v>
      </c>
      <c r="F14" s="12">
        <v>1278</v>
      </c>
    </row>
    <row r="15" spans="1:9" ht="14.1" customHeight="1">
      <c r="A15" s="63" t="s">
        <v>52</v>
      </c>
      <c r="B15" s="12">
        <f>SUM(B16:B18)</f>
        <v>34276</v>
      </c>
      <c r="C15" s="12">
        <f>SUM(C16:C18)</f>
        <v>27136</v>
      </c>
      <c r="D15" s="12">
        <f>SUM(D16:D18)</f>
        <v>30081</v>
      </c>
      <c r="E15" s="12">
        <f>SUM(E16:E18)</f>
        <v>20189</v>
      </c>
      <c r="F15" s="12">
        <f>SUM(F16:F18)</f>
        <v>19266</v>
      </c>
    </row>
    <row r="16" spans="1:9" ht="14.1" customHeight="1">
      <c r="A16" s="63" t="s">
        <v>53</v>
      </c>
      <c r="B16" s="61">
        <v>29564</v>
      </c>
      <c r="C16" s="12">
        <v>23657</v>
      </c>
      <c r="D16" s="12">
        <v>26271</v>
      </c>
      <c r="E16" s="12">
        <v>16225</v>
      </c>
      <c r="F16" s="12">
        <v>15220</v>
      </c>
    </row>
    <row r="17" spans="1:8" ht="14.1" customHeight="1">
      <c r="A17" s="63" t="s">
        <v>123</v>
      </c>
      <c r="B17" s="61">
        <v>87</v>
      </c>
      <c r="C17" s="12">
        <v>91</v>
      </c>
      <c r="D17" s="12">
        <v>165</v>
      </c>
      <c r="E17" s="12">
        <v>120</v>
      </c>
      <c r="F17" s="12">
        <v>167</v>
      </c>
    </row>
    <row r="18" spans="1:8" ht="14.1" customHeight="1">
      <c r="A18" s="63" t="s">
        <v>124</v>
      </c>
      <c r="B18" s="61">
        <v>4625</v>
      </c>
      <c r="C18" s="12">
        <v>3388</v>
      </c>
      <c r="D18" s="12">
        <v>3645</v>
      </c>
      <c r="E18" s="12">
        <v>3844</v>
      </c>
      <c r="F18" s="12">
        <v>3879</v>
      </c>
      <c r="H18" s="245"/>
    </row>
    <row r="19" spans="1:8" ht="14.1" customHeight="1">
      <c r="A19" s="63"/>
      <c r="B19" s="48"/>
      <c r="C19" s="12"/>
      <c r="D19" s="12"/>
      <c r="E19" s="12"/>
      <c r="F19" s="12"/>
    </row>
    <row r="20" spans="1:8" ht="14.1" customHeight="1">
      <c r="A20" s="63" t="s">
        <v>158</v>
      </c>
      <c r="B20" s="48"/>
      <c r="C20" s="12"/>
      <c r="D20" s="12"/>
      <c r="E20" s="12"/>
      <c r="F20" s="12"/>
    </row>
    <row r="21" spans="1:8" ht="14.1" customHeight="1">
      <c r="A21" s="63" t="s">
        <v>44</v>
      </c>
      <c r="B21" s="13">
        <v>3817</v>
      </c>
      <c r="C21" s="12">
        <v>2797</v>
      </c>
      <c r="D21" s="12">
        <v>2738</v>
      </c>
      <c r="E21" s="25">
        <v>594</v>
      </c>
      <c r="F21" s="25" t="s">
        <v>90</v>
      </c>
      <c r="H21" s="263"/>
    </row>
    <row r="22" spans="1:8" ht="14.1" customHeight="1">
      <c r="A22" s="63" t="s">
        <v>194</v>
      </c>
      <c r="B22" s="13">
        <v>31413</v>
      </c>
      <c r="C22" s="12">
        <v>25087</v>
      </c>
      <c r="D22" s="12">
        <v>28333</v>
      </c>
      <c r="E22" s="25">
        <v>18913</v>
      </c>
      <c r="F22" s="25">
        <v>13577</v>
      </c>
      <c r="H22" s="263"/>
    </row>
    <row r="23" spans="1:8" ht="14.1" customHeight="1">
      <c r="A23" s="63" t="s">
        <v>437</v>
      </c>
      <c r="B23" s="25" t="s">
        <v>90</v>
      </c>
      <c r="C23" s="25" t="s">
        <v>90</v>
      </c>
      <c r="D23" s="25" t="s">
        <v>90</v>
      </c>
      <c r="E23" s="25">
        <v>1085</v>
      </c>
      <c r="F23" s="25">
        <v>6065</v>
      </c>
      <c r="H23" s="263"/>
    </row>
    <row r="24" spans="1:8" ht="14.1" customHeight="1">
      <c r="A24" s="63" t="s">
        <v>427</v>
      </c>
      <c r="B24" s="25" t="s">
        <v>90</v>
      </c>
      <c r="C24" s="25" t="s">
        <v>90</v>
      </c>
      <c r="D24" s="25" t="s">
        <v>90</v>
      </c>
      <c r="E24" s="25">
        <v>931</v>
      </c>
      <c r="F24" s="25">
        <v>800</v>
      </c>
      <c r="H24" s="263"/>
    </row>
    <row r="25" spans="1:8" ht="14.1" customHeight="1">
      <c r="A25" s="63" t="s">
        <v>308</v>
      </c>
      <c r="B25" s="13">
        <v>567</v>
      </c>
      <c r="C25" s="12">
        <v>319</v>
      </c>
      <c r="D25" s="12">
        <v>223</v>
      </c>
      <c r="E25" s="25" t="s">
        <v>90</v>
      </c>
      <c r="F25" s="25" t="s">
        <v>90</v>
      </c>
      <c r="H25" s="263"/>
    </row>
    <row r="26" spans="1:8" ht="14.1" customHeight="1">
      <c r="A26" s="63" t="s">
        <v>307</v>
      </c>
      <c r="B26" s="25">
        <v>3</v>
      </c>
      <c r="C26" s="12">
        <v>2</v>
      </c>
      <c r="D26" s="12">
        <v>2</v>
      </c>
      <c r="E26" s="25">
        <v>2</v>
      </c>
      <c r="F26" s="25">
        <v>20</v>
      </c>
      <c r="H26" s="263"/>
    </row>
    <row r="27" spans="1:8" ht="14.1" customHeight="1">
      <c r="A27" s="63" t="s">
        <v>416</v>
      </c>
      <c r="B27" s="25" t="s">
        <v>90</v>
      </c>
      <c r="C27" s="25" t="s">
        <v>90</v>
      </c>
      <c r="D27" s="25" t="s">
        <v>90</v>
      </c>
      <c r="E27" s="25">
        <v>298</v>
      </c>
      <c r="F27" s="25">
        <v>82</v>
      </c>
      <c r="H27" s="263"/>
    </row>
    <row r="28" spans="1:8" ht="14.1" customHeight="1">
      <c r="A28" s="16"/>
      <c r="B28" s="17"/>
      <c r="C28" s="17"/>
      <c r="D28" s="18"/>
      <c r="E28" s="17"/>
      <c r="F28" s="17"/>
    </row>
    <row r="29" spans="1:8" ht="14.1" customHeight="1">
      <c r="A29" s="23" t="s">
        <v>385</v>
      </c>
      <c r="B29" s="20"/>
      <c r="C29" s="20"/>
      <c r="D29" s="20"/>
      <c r="E29" s="20"/>
      <c r="F29" s="20"/>
    </row>
    <row r="30" spans="1:8" ht="14.1" customHeight="1">
      <c r="A30" s="23" t="s">
        <v>292</v>
      </c>
    </row>
    <row r="31" spans="1:8" customFormat="1" ht="14.1" customHeight="1"/>
    <row r="32" spans="1:8" customFormat="1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5" width="11.7109375" style="5" customWidth="1"/>
    <col min="6" max="6" width="11.7109375" style="331" customWidth="1"/>
    <col min="7" max="7" width="5.5703125" style="21" customWidth="1"/>
    <col min="8" max="16384" width="11.42578125" style="5"/>
  </cols>
  <sheetData>
    <row r="1" spans="1:15" ht="14.1" customHeight="1" thickBot="1">
      <c r="A1" s="1" t="s">
        <v>231</v>
      </c>
      <c r="B1" s="2"/>
      <c r="C1" s="2"/>
      <c r="D1" s="2"/>
      <c r="E1" s="2"/>
      <c r="F1" s="330"/>
      <c r="G1" s="3"/>
      <c r="I1" s="4"/>
      <c r="J1" s="4"/>
      <c r="K1" s="4"/>
    </row>
    <row r="2" spans="1:15" ht="14.1" customHeight="1">
      <c r="A2" s="4"/>
      <c r="B2" s="4"/>
      <c r="C2" s="4"/>
      <c r="D2" s="4"/>
      <c r="G2" s="3"/>
      <c r="H2" s="107" t="s">
        <v>260</v>
      </c>
      <c r="I2" s="4"/>
      <c r="J2" s="4"/>
      <c r="K2" s="4"/>
    </row>
    <row r="3" spans="1:15" ht="14.1" customHeight="1">
      <c r="A3" s="6" t="s">
        <v>228</v>
      </c>
      <c r="B3" s="4"/>
      <c r="C3" s="4"/>
      <c r="D3" s="4"/>
      <c r="G3" s="3"/>
      <c r="H3" s="4"/>
      <c r="I3" s="4"/>
      <c r="J3" s="4"/>
      <c r="K3" s="4"/>
    </row>
    <row r="4" spans="1:15" ht="14.1" customHeight="1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>
      <c r="A5" s="6" t="s">
        <v>283</v>
      </c>
      <c r="B5" s="4"/>
      <c r="C5" s="4"/>
      <c r="D5" s="4"/>
      <c r="G5" s="3"/>
      <c r="H5" s="4"/>
      <c r="I5" s="4"/>
      <c r="J5" s="4"/>
      <c r="K5" s="4"/>
    </row>
    <row r="6" spans="1:15" ht="14.1" customHeight="1">
      <c r="A6" s="6" t="s">
        <v>200</v>
      </c>
      <c r="B6" s="4"/>
      <c r="C6" s="4"/>
      <c r="D6" s="4"/>
      <c r="E6" s="4"/>
      <c r="F6" s="332"/>
      <c r="G6" s="3"/>
      <c r="H6" s="4"/>
      <c r="I6" s="4"/>
      <c r="J6" s="4"/>
      <c r="K6" s="4"/>
    </row>
    <row r="7" spans="1:15" ht="14.1" customHeight="1">
      <c r="A7" s="53"/>
      <c r="B7" s="4"/>
      <c r="C7" s="4"/>
      <c r="D7" s="4"/>
      <c r="E7" s="4"/>
      <c r="F7" s="332"/>
      <c r="G7" s="3"/>
      <c r="H7" s="4"/>
      <c r="I7" s="4"/>
      <c r="J7" s="4"/>
      <c r="K7" s="4"/>
    </row>
    <row r="8" spans="1:15" ht="14.1" customHeight="1">
      <c r="A8" s="42"/>
      <c r="B8" s="42">
        <v>2019</v>
      </c>
      <c r="C8" s="42">
        <v>2020</v>
      </c>
      <c r="D8" s="42">
        <v>2021</v>
      </c>
      <c r="E8" s="42">
        <v>2022</v>
      </c>
      <c r="F8" s="42">
        <v>2023</v>
      </c>
      <c r="G8" s="3"/>
      <c r="H8" s="4"/>
      <c r="I8" s="4"/>
      <c r="J8" s="4"/>
      <c r="K8" s="4"/>
    </row>
    <row r="9" spans="1:15" ht="14.1" customHeight="1">
      <c r="A9" s="7"/>
      <c r="B9" s="4"/>
      <c r="C9" s="4"/>
      <c r="D9" s="4"/>
      <c r="E9" s="4"/>
      <c r="F9" s="332"/>
      <c r="G9" s="3"/>
      <c r="H9" s="4"/>
      <c r="I9" s="4"/>
      <c r="J9" s="4"/>
      <c r="K9" s="4"/>
    </row>
    <row r="10" spans="1:15" ht="14.1" customHeight="1">
      <c r="A10" s="11" t="s">
        <v>36</v>
      </c>
      <c r="B10" s="12"/>
      <c r="C10" s="12"/>
      <c r="D10" s="12"/>
      <c r="E10" s="12"/>
      <c r="F10" s="333"/>
      <c r="G10" s="3"/>
      <c r="H10" s="4"/>
      <c r="I10" s="225"/>
      <c r="J10"/>
      <c r="K10"/>
    </row>
    <row r="11" spans="1:15" ht="14.1" customHeight="1">
      <c r="A11" s="7" t="s">
        <v>18</v>
      </c>
      <c r="B11" s="12">
        <v>3339</v>
      </c>
      <c r="C11" s="12">
        <v>2822</v>
      </c>
      <c r="D11" s="12">
        <v>3170</v>
      </c>
      <c r="E11" s="12">
        <v>3136</v>
      </c>
      <c r="F11" s="12">
        <v>3562</v>
      </c>
      <c r="G11" s="3"/>
      <c r="H11" s="287"/>
      <c r="I11" s="287"/>
      <c r="J11"/>
      <c r="K11"/>
      <c r="L11"/>
      <c r="M11"/>
      <c r="N11"/>
      <c r="O11"/>
    </row>
    <row r="12" spans="1:15" ht="14.1" customHeight="1">
      <c r="A12" s="7" t="s">
        <v>79</v>
      </c>
      <c r="B12" s="12">
        <v>1179</v>
      </c>
      <c r="C12" s="12">
        <v>1044</v>
      </c>
      <c r="D12" s="12">
        <v>1229</v>
      </c>
      <c r="E12" s="12">
        <v>1294</v>
      </c>
      <c r="F12" s="12">
        <v>1466</v>
      </c>
      <c r="G12" s="12"/>
      <c r="H12" s="287"/>
      <c r="I12" s="287"/>
      <c r="J12"/>
      <c r="K12"/>
      <c r="L12"/>
      <c r="M12"/>
      <c r="N12"/>
      <c r="O12"/>
    </row>
    <row r="13" spans="1:15" ht="14.1" customHeight="1">
      <c r="A13" s="7" t="s">
        <v>80</v>
      </c>
      <c r="B13" s="12">
        <v>1034</v>
      </c>
      <c r="C13" s="12">
        <v>976</v>
      </c>
      <c r="D13" s="12">
        <v>1134</v>
      </c>
      <c r="E13" s="12">
        <v>938</v>
      </c>
      <c r="F13" s="12">
        <v>1201</v>
      </c>
      <c r="G13" s="12"/>
      <c r="H13" s="287"/>
      <c r="I13" s="287"/>
      <c r="J13"/>
      <c r="K13"/>
      <c r="L13"/>
      <c r="M13"/>
      <c r="N13"/>
      <c r="O13"/>
    </row>
    <row r="14" spans="1:15" ht="14.1" customHeight="1">
      <c r="A14" s="7" t="s">
        <v>75</v>
      </c>
      <c r="B14" s="12">
        <v>1126</v>
      </c>
      <c r="C14" s="12">
        <v>802</v>
      </c>
      <c r="D14" s="12">
        <v>807</v>
      </c>
      <c r="E14" s="12">
        <v>904</v>
      </c>
      <c r="F14" s="12">
        <f>F11-F12-F13</f>
        <v>895</v>
      </c>
      <c r="G14" s="33"/>
      <c r="H14" s="33"/>
      <c r="I14" s="33"/>
      <c r="J14"/>
      <c r="K14"/>
      <c r="L14"/>
      <c r="M14"/>
      <c r="N14"/>
      <c r="O14"/>
    </row>
    <row r="15" spans="1:15" ht="14.1" customHeight="1">
      <c r="A15" s="11"/>
      <c r="B15" s="12"/>
      <c r="C15" s="12"/>
      <c r="D15" s="12"/>
      <c r="E15" s="12"/>
      <c r="F15" s="333"/>
      <c r="G15" s="3"/>
      <c r="H15" s="4"/>
      <c r="I15" s="4"/>
      <c r="J15"/>
      <c r="K15"/>
      <c r="L15"/>
      <c r="M15"/>
      <c r="N15"/>
      <c r="O15"/>
    </row>
    <row r="16" spans="1:15" ht="14.1" customHeight="1">
      <c r="A16" s="11" t="s">
        <v>88</v>
      </c>
      <c r="B16" s="12"/>
      <c r="C16" s="12"/>
      <c r="D16" s="12"/>
      <c r="E16" s="12"/>
      <c r="F16" s="333"/>
      <c r="G16" s="3"/>
      <c r="H16" s="4"/>
      <c r="I16" s="4"/>
      <c r="J16"/>
      <c r="K16"/>
      <c r="L16"/>
      <c r="M16"/>
      <c r="N16"/>
      <c r="O16"/>
    </row>
    <row r="17" spans="1:11" ht="14.1" customHeight="1">
      <c r="A17" s="7" t="s">
        <v>18</v>
      </c>
      <c r="B17" s="12">
        <v>1615</v>
      </c>
      <c r="C17" s="12">
        <v>1428</v>
      </c>
      <c r="D17" s="12">
        <v>1528</v>
      </c>
      <c r="E17" s="12">
        <v>1594</v>
      </c>
      <c r="F17" s="12">
        <v>1901</v>
      </c>
      <c r="G17" s="3"/>
      <c r="H17" s="4"/>
      <c r="I17" s="4"/>
      <c r="J17" s="4"/>
      <c r="K17" s="4"/>
    </row>
    <row r="18" spans="1:11" ht="14.1" customHeight="1">
      <c r="A18" s="7" t="s">
        <v>79</v>
      </c>
      <c r="B18" s="12">
        <v>996</v>
      </c>
      <c r="C18" s="12">
        <v>885</v>
      </c>
      <c r="D18" s="12">
        <v>965</v>
      </c>
      <c r="E18" s="12">
        <v>1078</v>
      </c>
      <c r="F18" s="12">
        <v>1255</v>
      </c>
      <c r="G18" s="86"/>
      <c r="H18" s="4"/>
      <c r="I18" s="4"/>
      <c r="J18" s="4"/>
      <c r="K18" s="4"/>
    </row>
    <row r="19" spans="1:11" ht="14.1" customHeight="1">
      <c r="A19" s="7" t="s">
        <v>80</v>
      </c>
      <c r="B19" s="12">
        <v>354</v>
      </c>
      <c r="C19" s="12">
        <v>317</v>
      </c>
      <c r="D19" s="12">
        <v>344</v>
      </c>
      <c r="E19" s="12">
        <v>305</v>
      </c>
      <c r="F19" s="12">
        <v>414</v>
      </c>
      <c r="G19" s="86"/>
      <c r="H19" s="4"/>
      <c r="I19" s="4"/>
      <c r="J19" s="4"/>
      <c r="K19" s="4"/>
    </row>
    <row r="20" spans="1:11" ht="14.1" customHeight="1">
      <c r="A20" s="7" t="s">
        <v>75</v>
      </c>
      <c r="B20" s="12">
        <v>265</v>
      </c>
      <c r="C20" s="12">
        <v>226</v>
      </c>
      <c r="D20" s="12">
        <v>219</v>
      </c>
      <c r="E20" s="12">
        <v>211</v>
      </c>
      <c r="F20" s="12">
        <f>F17-F18-F19</f>
        <v>232</v>
      </c>
      <c r="G20" s="3"/>
      <c r="H20" s="4"/>
      <c r="I20" s="4"/>
      <c r="J20" s="4"/>
      <c r="K20" s="4"/>
    </row>
    <row r="21" spans="1:11" ht="14.1" customHeight="1">
      <c r="A21" s="16"/>
      <c r="B21" s="17"/>
      <c r="C21" s="18"/>
      <c r="D21" s="17"/>
      <c r="E21" s="17"/>
      <c r="F21" s="334"/>
      <c r="G21" s="3"/>
      <c r="H21" s="4"/>
      <c r="I21" s="4"/>
      <c r="J21" s="4"/>
      <c r="K21" s="4"/>
    </row>
    <row r="22" spans="1:11" ht="14.1" customHeight="1">
      <c r="A22" s="23" t="s">
        <v>385</v>
      </c>
      <c r="B22" s="20"/>
      <c r="C22" s="20"/>
      <c r="D22" s="20"/>
      <c r="E22" s="20"/>
      <c r="F22" s="335"/>
      <c r="G22" s="3"/>
      <c r="H22" s="4"/>
      <c r="I22" s="4"/>
      <c r="J22" s="4"/>
      <c r="K22" s="4"/>
    </row>
    <row r="23" spans="1:11" ht="14.1" customHeight="1">
      <c r="A23" s="23" t="s">
        <v>294</v>
      </c>
      <c r="B23" s="4"/>
      <c r="C23" s="4"/>
      <c r="D23" s="4"/>
      <c r="E23" s="4"/>
      <c r="F23" s="332"/>
      <c r="G23" s="3"/>
      <c r="H23" s="4"/>
      <c r="I23" s="4"/>
      <c r="J23" s="4"/>
      <c r="K23" s="4"/>
    </row>
    <row r="24" spans="1:11" ht="14.1" customHeight="1">
      <c r="A24" s="23"/>
      <c r="B24" s="4"/>
      <c r="C24" s="4"/>
      <c r="D24" s="4"/>
      <c r="E24" s="4"/>
      <c r="F24" s="332"/>
      <c r="G24" s="3"/>
      <c r="H24" s="4"/>
      <c r="I24" s="4"/>
      <c r="J24" s="4"/>
      <c r="K24" s="4"/>
    </row>
    <row r="25" spans="1:11" ht="14.1" customHeight="1">
      <c r="A25" s="23"/>
    </row>
    <row r="26" spans="1:11" ht="14.1" customHeight="1">
      <c r="A26" s="23"/>
      <c r="B26" s="4"/>
      <c r="C26" s="4"/>
      <c r="D26" s="4"/>
      <c r="E26" s="4"/>
      <c r="F26" s="332"/>
      <c r="G26" s="3"/>
      <c r="H26" s="4"/>
      <c r="I26" s="4"/>
      <c r="J26" s="4"/>
      <c r="K26" s="4"/>
    </row>
    <row r="27" spans="1:11" ht="14.1" customHeight="1">
      <c r="A27" s="23"/>
      <c r="B27" s="4"/>
      <c r="C27" s="4"/>
      <c r="D27" s="4"/>
      <c r="E27" s="4"/>
      <c r="F27" s="332"/>
      <c r="G27" s="3"/>
      <c r="H27" s="4"/>
      <c r="I27" s="4"/>
      <c r="J27" s="4"/>
      <c r="K27" s="4"/>
    </row>
    <row r="28" spans="1:11" ht="14.1" customHeight="1"/>
    <row r="29" spans="1:11" ht="14.1" customHeight="1">
      <c r="A29" s="6" t="s">
        <v>210</v>
      </c>
      <c r="B29" s="4"/>
      <c r="C29" s="4"/>
    </row>
    <row r="30" spans="1:11" ht="14.1" customHeight="1">
      <c r="A30" s="6" t="s">
        <v>201</v>
      </c>
      <c r="B30" s="4"/>
      <c r="C30" s="4"/>
    </row>
    <row r="31" spans="1:11" ht="14.1" customHeight="1">
      <c r="A31" s="6"/>
      <c r="B31" s="4"/>
      <c r="C31" s="4"/>
    </row>
    <row r="32" spans="1:11" ht="14.1" customHeight="1">
      <c r="A32" s="42"/>
      <c r="B32" s="42">
        <v>2020</v>
      </c>
      <c r="C32" s="42">
        <v>2021</v>
      </c>
      <c r="D32" s="42">
        <v>2021</v>
      </c>
      <c r="E32" s="42">
        <v>2022</v>
      </c>
      <c r="F32" s="42">
        <v>2023</v>
      </c>
    </row>
    <row r="33" spans="1:11" ht="14.1" customHeight="1">
      <c r="A33" s="7"/>
      <c r="B33" s="4"/>
      <c r="C33" s="4"/>
      <c r="D33" s="4"/>
      <c r="E33" s="4"/>
      <c r="F33" s="332"/>
    </row>
    <row r="34" spans="1:11" ht="14.1" customHeight="1">
      <c r="A34" s="11" t="s">
        <v>113</v>
      </c>
      <c r="B34" s="12">
        <v>2822</v>
      </c>
      <c r="C34" s="12">
        <v>3170</v>
      </c>
      <c r="D34" s="12">
        <v>3170</v>
      </c>
      <c r="E34" s="12">
        <f>E11</f>
        <v>3136</v>
      </c>
      <c r="F34" s="12">
        <f>F11</f>
        <v>3562</v>
      </c>
      <c r="G34" s="86"/>
      <c r="H34"/>
      <c r="I34"/>
      <c r="J34"/>
    </row>
    <row r="35" spans="1:11" ht="14.1" customHeight="1">
      <c r="A35" s="11"/>
      <c r="B35" s="12"/>
      <c r="C35" s="12"/>
      <c r="D35" s="12"/>
      <c r="E35" s="12"/>
      <c r="F35" s="12"/>
      <c r="H35"/>
      <c r="I35"/>
      <c r="J35"/>
    </row>
    <row r="36" spans="1:11" ht="14.1" customHeight="1">
      <c r="A36" s="7" t="s">
        <v>121</v>
      </c>
      <c r="B36" s="12">
        <v>1428</v>
      </c>
      <c r="C36" s="12">
        <v>1528</v>
      </c>
      <c r="D36" s="12">
        <v>1528</v>
      </c>
      <c r="E36" s="12">
        <f>E17</f>
        <v>1594</v>
      </c>
      <c r="F36" s="12">
        <f>F17</f>
        <v>1901</v>
      </c>
      <c r="G36" s="86"/>
      <c r="H36"/>
      <c r="I36"/>
      <c r="J36"/>
    </row>
    <row r="37" spans="1:11" ht="14.1" customHeight="1">
      <c r="A37" s="7" t="s">
        <v>33</v>
      </c>
      <c r="B37" s="12">
        <v>920</v>
      </c>
      <c r="C37" s="12">
        <v>1098</v>
      </c>
      <c r="D37" s="12">
        <v>1098</v>
      </c>
      <c r="E37" s="12">
        <v>1003</v>
      </c>
      <c r="F37" s="12">
        <v>1121</v>
      </c>
      <c r="G37" s="86"/>
      <c r="H37"/>
      <c r="I37"/>
      <c r="J37"/>
    </row>
    <row r="38" spans="1:11" ht="14.1" customHeight="1">
      <c r="A38" s="7" t="s">
        <v>400</v>
      </c>
      <c r="B38" s="12">
        <v>474</v>
      </c>
      <c r="C38" s="12">
        <v>544</v>
      </c>
      <c r="D38" s="12">
        <v>544</v>
      </c>
      <c r="E38" s="12">
        <v>539</v>
      </c>
      <c r="F38" s="12">
        <v>540</v>
      </c>
      <c r="G38" s="86"/>
      <c r="H38"/>
      <c r="I38"/>
      <c r="J38"/>
    </row>
    <row r="39" spans="1:11" ht="14.1" customHeight="1">
      <c r="A39" s="16"/>
      <c r="B39" s="17"/>
      <c r="C39" s="17"/>
      <c r="D39" s="18"/>
      <c r="E39" s="17"/>
      <c r="F39" s="334"/>
    </row>
    <row r="40" spans="1:11" ht="14.1" customHeight="1">
      <c r="A40" s="23" t="s">
        <v>385</v>
      </c>
      <c r="B40" s="20"/>
      <c r="C40" s="20"/>
      <c r="D40" s="20"/>
      <c r="E40" s="20"/>
      <c r="F40" s="335"/>
    </row>
    <row r="41" spans="1:11" ht="14.1" customHeight="1">
      <c r="A41" s="23" t="s">
        <v>169</v>
      </c>
    </row>
    <row r="42" spans="1:11" ht="14.1" customHeight="1">
      <c r="A42" s="23"/>
    </row>
    <row r="44" spans="1:11" customFormat="1" ht="11.1" customHeight="1">
      <c r="A44" s="75"/>
      <c r="B44" s="77"/>
      <c r="C44" s="76"/>
      <c r="D44" s="5"/>
      <c r="E44" s="76"/>
      <c r="F44" s="336"/>
      <c r="G44" s="21"/>
      <c r="H44" s="76"/>
      <c r="I44" s="5"/>
      <c r="J44" s="77"/>
      <c r="K44" s="76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8" width="11.42578125" style="5"/>
    <col min="9" max="9" width="19.85546875" style="5" bestFit="1" customWidth="1"/>
    <col min="10" max="10" width="8.7109375" style="183" customWidth="1"/>
    <col min="11" max="11" width="11.42578125" style="183"/>
    <col min="12" max="13" width="11.42578125" style="5"/>
    <col min="14" max="14" width="12.85546875" style="5" customWidth="1"/>
    <col min="15" max="16384" width="11.42578125" style="5"/>
  </cols>
  <sheetData>
    <row r="1" spans="1:16" ht="14.1" customHeight="1" thickBot="1">
      <c r="A1" s="1" t="s">
        <v>231</v>
      </c>
      <c r="B1" s="2"/>
      <c r="C1" s="2"/>
      <c r="D1" s="2"/>
      <c r="E1" s="2"/>
      <c r="F1" s="2"/>
      <c r="G1" s="3"/>
      <c r="I1" s="3"/>
      <c r="J1" s="248"/>
      <c r="K1" s="248"/>
      <c r="L1" s="3"/>
      <c r="M1" s="3"/>
      <c r="N1" s="3"/>
      <c r="O1" s="4"/>
      <c r="P1" s="4"/>
    </row>
    <row r="2" spans="1:16" ht="14.1" customHeight="1">
      <c r="A2" s="4"/>
      <c r="B2" s="4"/>
      <c r="C2" s="4"/>
      <c r="D2" s="4"/>
      <c r="E2" s="4"/>
      <c r="F2" s="4"/>
      <c r="G2" s="3"/>
      <c r="H2" s="107" t="s">
        <v>260</v>
      </c>
      <c r="I2" s="3"/>
      <c r="J2" s="248"/>
      <c r="K2" s="248"/>
      <c r="L2" s="3"/>
      <c r="M2" s="3"/>
      <c r="N2" s="3"/>
      <c r="O2" s="4"/>
      <c r="P2" s="4"/>
    </row>
    <row r="3" spans="1:16" ht="14.1" customHeight="1">
      <c r="A3" s="6" t="s">
        <v>237</v>
      </c>
      <c r="B3" s="4"/>
      <c r="C3" s="4"/>
      <c r="D3" s="4"/>
      <c r="E3" s="4"/>
      <c r="F3" s="4"/>
      <c r="G3" s="3"/>
      <c r="H3" s="4"/>
      <c r="I3" s="4"/>
      <c r="J3" s="249"/>
      <c r="K3" s="249"/>
      <c r="L3" s="4"/>
      <c r="M3" s="4"/>
      <c r="N3" s="4"/>
      <c r="O3" s="4"/>
      <c r="P3" s="4"/>
    </row>
    <row r="4" spans="1:16" ht="14.1" customHeight="1">
      <c r="B4" s="4"/>
      <c r="C4" s="4"/>
      <c r="D4" s="4"/>
      <c r="E4" s="4"/>
      <c r="F4" s="4"/>
      <c r="G4" s="3"/>
      <c r="H4"/>
      <c r="I4"/>
      <c r="J4"/>
      <c r="K4"/>
      <c r="L4"/>
      <c r="M4"/>
      <c r="N4"/>
      <c r="O4"/>
      <c r="P4"/>
    </row>
    <row r="5" spans="1:16" ht="14.1" customHeight="1">
      <c r="A5" s="6" t="s">
        <v>438</v>
      </c>
      <c r="B5" s="4"/>
      <c r="C5" s="4"/>
      <c r="D5" s="4"/>
      <c r="E5" s="4"/>
      <c r="F5" s="4"/>
      <c r="G5" s="3"/>
      <c r="H5"/>
      <c r="I5"/>
      <c r="J5"/>
      <c r="K5"/>
      <c r="L5"/>
      <c r="M5"/>
      <c r="N5"/>
      <c r="O5"/>
      <c r="P5"/>
    </row>
    <row r="6" spans="1:16" ht="14.1" customHeight="1">
      <c r="A6" s="6"/>
      <c r="B6" s="4"/>
      <c r="C6" s="4"/>
      <c r="D6" s="4"/>
      <c r="E6" s="4"/>
      <c r="F6" s="4"/>
      <c r="G6" s="3"/>
      <c r="H6"/>
      <c r="I6"/>
      <c r="J6"/>
      <c r="K6"/>
      <c r="L6"/>
      <c r="M6"/>
      <c r="N6"/>
      <c r="O6"/>
      <c r="P6"/>
    </row>
    <row r="7" spans="1:16" ht="14.1" customHeight="1">
      <c r="A7" s="26" t="s">
        <v>147</v>
      </c>
      <c r="B7" s="4"/>
      <c r="C7" s="4"/>
      <c r="D7" s="4"/>
      <c r="E7" s="4"/>
      <c r="F7" s="4"/>
      <c r="G7" s="3"/>
      <c r="H7"/>
      <c r="I7"/>
      <c r="J7"/>
      <c r="K7"/>
      <c r="L7"/>
      <c r="M7"/>
      <c r="N7"/>
      <c r="O7"/>
      <c r="P7"/>
    </row>
    <row r="8" spans="1:16" ht="9.9499999999999993" customHeight="1">
      <c r="A8" s="3"/>
      <c r="B8" s="7"/>
      <c r="C8" s="7"/>
      <c r="D8" s="7"/>
      <c r="E8" s="7"/>
      <c r="F8" s="7"/>
      <c r="G8" s="3"/>
      <c r="H8"/>
      <c r="I8"/>
      <c r="J8"/>
      <c r="K8"/>
      <c r="L8"/>
      <c r="M8"/>
      <c r="N8"/>
      <c r="O8"/>
      <c r="P8"/>
    </row>
    <row r="9" spans="1:16" ht="14.1" customHeight="1">
      <c r="A9" s="8"/>
      <c r="B9" s="8">
        <v>2019</v>
      </c>
      <c r="C9" s="8">
        <v>2020</v>
      </c>
      <c r="D9" s="8">
        <v>2021</v>
      </c>
      <c r="E9" s="8">
        <v>2022</v>
      </c>
      <c r="F9" s="8">
        <v>2023</v>
      </c>
      <c r="G9" s="3"/>
      <c r="H9"/>
      <c r="I9"/>
      <c r="J9"/>
      <c r="K9"/>
      <c r="L9"/>
      <c r="M9"/>
      <c r="N9"/>
      <c r="O9"/>
      <c r="P9"/>
    </row>
    <row r="10" spans="1:16" ht="14.1" customHeight="1">
      <c r="A10" s="7"/>
      <c r="B10" s="10"/>
      <c r="C10" s="10"/>
      <c r="D10" s="10"/>
      <c r="E10" s="10"/>
      <c r="F10" s="10"/>
      <c r="G10" s="3"/>
      <c r="H10"/>
      <c r="I10"/>
      <c r="J10"/>
      <c r="K10"/>
      <c r="L10"/>
      <c r="M10"/>
      <c r="N10"/>
      <c r="O10"/>
      <c r="P10"/>
    </row>
    <row r="11" spans="1:16" ht="14.1" customHeight="1">
      <c r="A11" s="24" t="s">
        <v>49</v>
      </c>
      <c r="B11" s="180">
        <v>262.5</v>
      </c>
      <c r="C11" s="180">
        <v>264.60000000000002</v>
      </c>
      <c r="D11" s="180">
        <v>264.3</v>
      </c>
      <c r="E11" s="180">
        <v>264.8</v>
      </c>
      <c r="F11" s="180">
        <v>274.36</v>
      </c>
      <c r="G11" s="3"/>
      <c r="H11" s="269"/>
      <c r="I11"/>
      <c r="J11"/>
      <c r="K11" s="269"/>
      <c r="L11" s="269"/>
      <c r="M11"/>
      <c r="N11"/>
      <c r="O11"/>
      <c r="P11"/>
    </row>
    <row r="12" spans="1:16" ht="14.1" customHeight="1">
      <c r="A12" s="15" t="s">
        <v>29</v>
      </c>
      <c r="B12" s="180">
        <v>128.6</v>
      </c>
      <c r="C12" s="180">
        <v>129.6</v>
      </c>
      <c r="D12" s="180">
        <v>129</v>
      </c>
      <c r="E12" s="180">
        <v>129.5</v>
      </c>
      <c r="F12" s="180">
        <v>134.66</v>
      </c>
      <c r="G12" s="3"/>
      <c r="H12" s="269"/>
      <c r="I12"/>
      <c r="J12"/>
      <c r="K12" s="269"/>
      <c r="L12" s="269"/>
      <c r="M12"/>
      <c r="N12"/>
      <c r="O12"/>
      <c r="P12"/>
    </row>
    <row r="13" spans="1:16" ht="14.1" customHeight="1">
      <c r="A13" s="15" t="s">
        <v>17</v>
      </c>
      <c r="B13" s="180">
        <v>133.9</v>
      </c>
      <c r="C13" s="180">
        <v>135</v>
      </c>
      <c r="D13" s="180">
        <v>135.30000000000001</v>
      </c>
      <c r="E13" s="180">
        <v>135.30000000000001</v>
      </c>
      <c r="F13" s="180">
        <v>139.69999999999999</v>
      </c>
      <c r="G13" s="3"/>
      <c r="H13" s="269"/>
      <c r="I13"/>
      <c r="J13"/>
      <c r="K13" s="269"/>
      <c r="L13" s="269"/>
      <c r="M13"/>
      <c r="N13"/>
      <c r="O13"/>
      <c r="P13"/>
    </row>
    <row r="14" spans="1:16" ht="14.1" customHeight="1">
      <c r="A14" s="14"/>
      <c r="B14" s="180"/>
      <c r="C14" s="180"/>
      <c r="D14" s="180"/>
      <c r="E14" s="180"/>
      <c r="F14" s="180"/>
      <c r="G14" s="3"/>
      <c r="H14"/>
      <c r="I14"/>
      <c r="J14"/>
      <c r="K14"/>
      <c r="L14"/>
      <c r="M14"/>
      <c r="N14"/>
      <c r="O14"/>
      <c r="P14"/>
    </row>
    <row r="15" spans="1:16" ht="14.1" customHeight="1">
      <c r="A15" s="29" t="s">
        <v>14</v>
      </c>
      <c r="B15" s="180">
        <v>156.19999999999999</v>
      </c>
      <c r="C15" s="180">
        <v>154.5</v>
      </c>
      <c r="D15" s="180">
        <v>158.4</v>
      </c>
      <c r="E15" s="180">
        <v>158.5</v>
      </c>
      <c r="F15" s="180">
        <v>161.78</v>
      </c>
      <c r="G15" s="3"/>
      <c r="H15"/>
      <c r="I15"/>
      <c r="J15"/>
      <c r="K15"/>
      <c r="L15"/>
      <c r="M15"/>
      <c r="N15"/>
      <c r="O15"/>
      <c r="P15"/>
    </row>
    <row r="16" spans="1:16" ht="14.1" customHeight="1">
      <c r="A16" s="15" t="s">
        <v>29</v>
      </c>
      <c r="B16" s="180">
        <v>82.5</v>
      </c>
      <c r="C16" s="180">
        <v>82.5</v>
      </c>
      <c r="D16" s="180">
        <v>83.5</v>
      </c>
      <c r="E16" s="180">
        <v>83.9</v>
      </c>
      <c r="F16" s="180">
        <v>86.79</v>
      </c>
      <c r="G16" s="3"/>
      <c r="H16"/>
      <c r="I16"/>
      <c r="J16"/>
      <c r="K16"/>
      <c r="L16"/>
      <c r="M16"/>
      <c r="N16"/>
      <c r="O16"/>
      <c r="P16"/>
    </row>
    <row r="17" spans="1:16" ht="14.1" customHeight="1">
      <c r="A17" s="15" t="s">
        <v>17</v>
      </c>
      <c r="B17" s="180">
        <v>73.7</v>
      </c>
      <c r="C17" s="180">
        <v>72</v>
      </c>
      <c r="D17" s="180">
        <v>74.900000000000006</v>
      </c>
      <c r="E17" s="180">
        <v>74.599999999999994</v>
      </c>
      <c r="F17" s="180">
        <v>74.989999999999995</v>
      </c>
      <c r="G17" s="3"/>
      <c r="H17"/>
      <c r="I17"/>
      <c r="J17"/>
      <c r="K17"/>
      <c r="L17"/>
      <c r="M17"/>
      <c r="N17"/>
      <c r="O17"/>
      <c r="P17"/>
    </row>
    <row r="18" spans="1:16" ht="14.1" customHeight="1">
      <c r="B18" s="180"/>
      <c r="C18" s="180"/>
      <c r="D18" s="180"/>
      <c r="E18" s="180"/>
      <c r="F18" s="180"/>
      <c r="G18" s="3"/>
      <c r="H18"/>
      <c r="I18"/>
      <c r="J18"/>
      <c r="K18"/>
      <c r="L18"/>
      <c r="M18"/>
      <c r="N18"/>
      <c r="O18"/>
      <c r="P18"/>
    </row>
    <row r="19" spans="1:16" ht="14.1" customHeight="1">
      <c r="A19" s="132" t="s">
        <v>108</v>
      </c>
      <c r="B19" s="180">
        <v>137.80000000000001</v>
      </c>
      <c r="C19" s="180">
        <v>140.19999999999999</v>
      </c>
      <c r="D19" s="180">
        <v>137.80000000000001</v>
      </c>
      <c r="E19" s="180">
        <v>143.4</v>
      </c>
      <c r="F19" s="180">
        <v>146.62</v>
      </c>
      <c r="G19" s="3"/>
      <c r="H19"/>
      <c r="I19"/>
      <c r="J19"/>
      <c r="K19"/>
      <c r="L19"/>
      <c r="M19"/>
      <c r="N19"/>
      <c r="O19"/>
      <c r="P19"/>
    </row>
    <row r="20" spans="1:16" ht="14.1" customHeight="1">
      <c r="A20" s="133" t="s">
        <v>29</v>
      </c>
      <c r="B20" s="180">
        <v>74.900000000000006</v>
      </c>
      <c r="C20" s="180">
        <v>76.3</v>
      </c>
      <c r="D20" s="180">
        <v>74.900000000000006</v>
      </c>
      <c r="E20" s="180">
        <v>76.5</v>
      </c>
      <c r="F20" s="180">
        <v>79.97</v>
      </c>
      <c r="G20" s="3"/>
      <c r="H20"/>
      <c r="I20"/>
      <c r="J20"/>
      <c r="K20"/>
      <c r="L20"/>
      <c r="M20"/>
      <c r="N20"/>
      <c r="O20"/>
      <c r="P20"/>
    </row>
    <row r="21" spans="1:16" ht="14.1" customHeight="1">
      <c r="A21" s="133" t="s">
        <v>17</v>
      </c>
      <c r="B21" s="180">
        <v>63</v>
      </c>
      <c r="C21" s="180">
        <v>63.9</v>
      </c>
      <c r="D21" s="180">
        <v>63</v>
      </c>
      <c r="E21" s="180">
        <v>66.900000000000006</v>
      </c>
      <c r="F21" s="180">
        <v>66.64</v>
      </c>
      <c r="G21" s="3"/>
      <c r="H21"/>
      <c r="I21"/>
      <c r="J21"/>
      <c r="K21"/>
      <c r="L21"/>
      <c r="M21"/>
      <c r="N21"/>
      <c r="O21"/>
      <c r="P21"/>
    </row>
    <row r="22" spans="1:16" ht="14.1" customHeight="1">
      <c r="A22" s="133"/>
      <c r="B22" s="180"/>
      <c r="C22" s="180"/>
      <c r="D22" s="180"/>
      <c r="E22" s="180"/>
      <c r="F22" s="180"/>
      <c r="G22" s="3"/>
      <c r="H22"/>
      <c r="I22"/>
      <c r="J22"/>
      <c r="K22"/>
      <c r="L22"/>
      <c r="M22"/>
      <c r="N22"/>
      <c r="O22"/>
      <c r="P22"/>
    </row>
    <row r="23" spans="1:16" ht="14.1" customHeight="1">
      <c r="A23" s="154" t="s">
        <v>278</v>
      </c>
      <c r="B23" s="180"/>
      <c r="C23" s="180"/>
      <c r="D23" s="180"/>
      <c r="E23" s="180"/>
      <c r="F23" s="180"/>
      <c r="G23" s="3"/>
      <c r="H23"/>
      <c r="I23"/>
      <c r="J23"/>
      <c r="K23"/>
      <c r="L23"/>
      <c r="M23"/>
      <c r="N23"/>
      <c r="O23"/>
      <c r="P23"/>
    </row>
    <row r="24" spans="1:16" ht="14.1" customHeight="1">
      <c r="A24" s="15" t="s">
        <v>65</v>
      </c>
      <c r="B24" s="180">
        <v>6.8</v>
      </c>
      <c r="C24" s="180">
        <v>8.8000000000000007</v>
      </c>
      <c r="D24" s="180">
        <v>8.6</v>
      </c>
      <c r="E24" s="180">
        <v>7.6</v>
      </c>
      <c r="F24" s="180">
        <v>7.7</v>
      </c>
      <c r="G24" s="3"/>
      <c r="H24"/>
      <c r="I24"/>
      <c r="J24"/>
      <c r="K24"/>
      <c r="L24"/>
      <c r="M24"/>
      <c r="N24"/>
      <c r="O24"/>
      <c r="P24"/>
    </row>
    <row r="25" spans="1:16" ht="14.1" customHeight="1">
      <c r="A25" s="15" t="s">
        <v>66</v>
      </c>
      <c r="B25" s="180">
        <v>34.9</v>
      </c>
      <c r="C25" s="180">
        <v>34.1</v>
      </c>
      <c r="D25" s="180">
        <v>37.9</v>
      </c>
      <c r="E25" s="180">
        <v>40.9</v>
      </c>
      <c r="F25" s="180">
        <v>40.299999999999997</v>
      </c>
      <c r="G25" s="3"/>
      <c r="H25"/>
      <c r="I25"/>
      <c r="J25"/>
      <c r="K25"/>
      <c r="L25"/>
      <c r="M25"/>
      <c r="N25"/>
      <c r="O25"/>
      <c r="P25"/>
    </row>
    <row r="26" spans="1:16" ht="14.1" customHeight="1">
      <c r="A26" s="15" t="s">
        <v>67</v>
      </c>
      <c r="B26" s="180">
        <v>8.5</v>
      </c>
      <c r="C26" s="180">
        <v>7.5</v>
      </c>
      <c r="D26" s="180">
        <v>7.5</v>
      </c>
      <c r="E26" s="180">
        <v>10</v>
      </c>
      <c r="F26" s="180">
        <v>12.1</v>
      </c>
      <c r="G26" s="3"/>
      <c r="H26"/>
      <c r="I26"/>
      <c r="J26"/>
      <c r="K26"/>
      <c r="L26"/>
      <c r="M26"/>
      <c r="N26"/>
      <c r="O26"/>
      <c r="P26"/>
    </row>
    <row r="27" spans="1:16" ht="14.1" customHeight="1">
      <c r="A27" s="15" t="s">
        <v>68</v>
      </c>
      <c r="B27" s="180">
        <v>90.5</v>
      </c>
      <c r="C27" s="180">
        <v>87.4</v>
      </c>
      <c r="D27" s="180">
        <v>86.1</v>
      </c>
      <c r="E27" s="180">
        <v>84.9</v>
      </c>
      <c r="F27" s="180">
        <v>86.6</v>
      </c>
      <c r="G27" s="3"/>
      <c r="H27"/>
      <c r="I27"/>
      <c r="J27"/>
      <c r="K27"/>
      <c r="L27"/>
      <c r="M27"/>
      <c r="N27"/>
      <c r="O27"/>
      <c r="P27"/>
    </row>
    <row r="28" spans="1:16" ht="14.1" customHeight="1">
      <c r="A28" s="15"/>
      <c r="B28" s="180"/>
      <c r="C28" s="180"/>
      <c r="D28" s="180"/>
      <c r="E28" s="180"/>
      <c r="F28" s="180"/>
      <c r="G28" s="3"/>
      <c r="H28"/>
      <c r="I28"/>
      <c r="J28"/>
      <c r="K28"/>
      <c r="L28"/>
      <c r="M28"/>
      <c r="N28"/>
      <c r="O28"/>
      <c r="P28"/>
    </row>
    <row r="29" spans="1:16" ht="14.1" customHeight="1">
      <c r="A29" s="132" t="s">
        <v>286</v>
      </c>
      <c r="B29" s="180">
        <v>15.6</v>
      </c>
      <c r="C29" s="180">
        <v>16.7</v>
      </c>
      <c r="D29" s="180">
        <v>18.3</v>
      </c>
      <c r="E29" s="180">
        <v>15.1</v>
      </c>
      <c r="F29" s="180">
        <v>15.17</v>
      </c>
      <c r="G29" s="30"/>
      <c r="H29"/>
      <c r="I29"/>
      <c r="J29"/>
      <c r="K29"/>
      <c r="L29"/>
      <c r="M29"/>
      <c r="N29"/>
      <c r="O29"/>
      <c r="P29"/>
    </row>
    <row r="30" spans="1:16" ht="14.1" customHeight="1">
      <c r="A30" s="133" t="s">
        <v>29</v>
      </c>
      <c r="B30" s="180">
        <v>8.4</v>
      </c>
      <c r="C30" s="180">
        <v>7.6</v>
      </c>
      <c r="D30" s="180">
        <v>7.2</v>
      </c>
      <c r="E30" s="180">
        <v>7.4</v>
      </c>
      <c r="F30" s="180">
        <v>6.82</v>
      </c>
      <c r="G30" s="30"/>
      <c r="H30"/>
      <c r="I30"/>
      <c r="J30"/>
      <c r="K30"/>
      <c r="L30"/>
      <c r="M30"/>
      <c r="N30"/>
      <c r="O30"/>
      <c r="P30"/>
    </row>
    <row r="31" spans="1:16" ht="14.1" customHeight="1">
      <c r="A31" s="134" t="s">
        <v>17</v>
      </c>
      <c r="B31" s="180">
        <v>7.2</v>
      </c>
      <c r="C31" s="180">
        <v>9.1</v>
      </c>
      <c r="D31" s="180">
        <v>11</v>
      </c>
      <c r="E31" s="180">
        <v>7.7</v>
      </c>
      <c r="F31" s="180">
        <v>8.35</v>
      </c>
      <c r="G31" s="30"/>
      <c r="H31"/>
      <c r="I31"/>
      <c r="J31"/>
      <c r="K31"/>
      <c r="L31"/>
      <c r="M31"/>
      <c r="N31"/>
      <c r="O31"/>
      <c r="P31"/>
    </row>
    <row r="32" spans="1:16" ht="14.1" customHeight="1">
      <c r="A32" s="14"/>
      <c r="B32" s="180"/>
      <c r="C32" s="180"/>
      <c r="D32" s="180"/>
      <c r="E32" s="180"/>
      <c r="F32" s="180"/>
      <c r="G32" s="30"/>
      <c r="H32"/>
      <c r="I32"/>
      <c r="J32"/>
      <c r="K32"/>
      <c r="L32"/>
      <c r="M32"/>
      <c r="N32"/>
      <c r="O32"/>
      <c r="P32"/>
    </row>
    <row r="33" spans="1:16" ht="14.1" customHeight="1">
      <c r="A33" s="29" t="s">
        <v>8</v>
      </c>
      <c r="B33" s="180">
        <v>106.3</v>
      </c>
      <c r="C33" s="180">
        <v>110.1</v>
      </c>
      <c r="D33" s="180">
        <v>105.9</v>
      </c>
      <c r="E33" s="180">
        <v>106.4</v>
      </c>
      <c r="F33" s="180">
        <v>112.58</v>
      </c>
      <c r="G33" s="30"/>
      <c r="H33"/>
      <c r="I33"/>
      <c r="J33"/>
      <c r="K33"/>
      <c r="L33"/>
      <c r="M33"/>
      <c r="N33"/>
      <c r="O33"/>
      <c r="P33"/>
    </row>
    <row r="34" spans="1:16" ht="14.1" customHeight="1">
      <c r="A34" s="15" t="s">
        <v>29</v>
      </c>
      <c r="B34" s="180">
        <v>46.1</v>
      </c>
      <c r="C34" s="180">
        <v>47.1</v>
      </c>
      <c r="D34" s="180">
        <v>45.5</v>
      </c>
      <c r="E34" s="180">
        <v>45.7</v>
      </c>
      <c r="F34" s="180">
        <v>47.87</v>
      </c>
      <c r="G34" s="30"/>
      <c r="H34"/>
      <c r="I34"/>
      <c r="J34"/>
      <c r="K34"/>
      <c r="L34"/>
      <c r="M34"/>
      <c r="N34"/>
      <c r="O34"/>
      <c r="P34"/>
    </row>
    <row r="35" spans="1:16" ht="14.1" customHeight="1">
      <c r="A35" s="15" t="s">
        <v>17</v>
      </c>
      <c r="B35" s="180">
        <v>60.2</v>
      </c>
      <c r="C35" s="180">
        <v>62.9</v>
      </c>
      <c r="D35" s="180">
        <v>60.4</v>
      </c>
      <c r="E35" s="180">
        <v>60.7</v>
      </c>
      <c r="F35" s="180">
        <v>64.709999999999994</v>
      </c>
      <c r="G35" s="30"/>
      <c r="H35"/>
      <c r="I35"/>
      <c r="J35"/>
      <c r="K35"/>
      <c r="L35"/>
      <c r="M35"/>
      <c r="N35"/>
      <c r="O35"/>
      <c r="P35"/>
    </row>
    <row r="36" spans="1:16" ht="14.1" customHeight="1">
      <c r="A36" s="16"/>
      <c r="B36" s="17"/>
      <c r="C36" s="17"/>
      <c r="D36" s="17"/>
      <c r="E36" s="17"/>
      <c r="F36" s="17"/>
      <c r="G36" s="3"/>
      <c r="H36"/>
      <c r="I36"/>
      <c r="J36"/>
      <c r="K36"/>
      <c r="L36"/>
      <c r="M36"/>
      <c r="N36"/>
      <c r="O36"/>
      <c r="P36"/>
    </row>
    <row r="37" spans="1:16" ht="14.1" customHeight="1">
      <c r="A37" s="187" t="s">
        <v>337</v>
      </c>
      <c r="B37" s="188"/>
      <c r="C37" s="188"/>
      <c r="D37" s="188"/>
      <c r="E37" s="188"/>
      <c r="F37" s="188"/>
      <c r="G37" s="3"/>
      <c r="H37"/>
      <c r="I37"/>
      <c r="J37"/>
      <c r="K37"/>
      <c r="L37"/>
      <c r="M37"/>
      <c r="N37"/>
      <c r="O37"/>
      <c r="P37"/>
    </row>
    <row r="38" spans="1:16" ht="14.1" customHeight="1">
      <c r="A38" s="23"/>
      <c r="B38" s="130"/>
      <c r="C38" s="130"/>
      <c r="D38" s="130"/>
      <c r="E38" s="130"/>
      <c r="F38" s="130"/>
      <c r="G38" s="3"/>
      <c r="H38"/>
      <c r="I38"/>
      <c r="J38"/>
      <c r="K38"/>
      <c r="L38"/>
      <c r="M38"/>
      <c r="N38"/>
      <c r="O38"/>
      <c r="P38"/>
    </row>
    <row r="39" spans="1:16" ht="14.1" customHeight="1">
      <c r="B39" s="148"/>
      <c r="C39" s="148"/>
      <c r="D39" s="148"/>
      <c r="E39" s="148"/>
      <c r="F39" s="148"/>
      <c r="G39" s="3"/>
      <c r="H39"/>
      <c r="I39"/>
      <c r="J39"/>
      <c r="K39"/>
      <c r="L39"/>
      <c r="M39"/>
      <c r="N39"/>
      <c r="O39"/>
      <c r="P39"/>
    </row>
    <row r="40" spans="1:16" ht="14.1" customHeight="1">
      <c r="G40" s="3"/>
      <c r="H40"/>
      <c r="I40"/>
      <c r="J40"/>
      <c r="K40"/>
      <c r="L40"/>
      <c r="M40"/>
      <c r="N40"/>
      <c r="O40"/>
      <c r="P40"/>
    </row>
    <row r="41" spans="1:16" ht="14.1" customHeight="1">
      <c r="G41" s="3"/>
      <c r="H41"/>
      <c r="I41"/>
      <c r="J41"/>
      <c r="K41"/>
      <c r="L41"/>
      <c r="M41"/>
      <c r="N41"/>
      <c r="O41"/>
      <c r="P41"/>
    </row>
    <row r="42" spans="1:16" ht="14.1" customHeight="1">
      <c r="G42" s="3"/>
      <c r="H42"/>
      <c r="I42"/>
      <c r="J42"/>
      <c r="K42"/>
      <c r="L42"/>
      <c r="M42"/>
      <c r="N42"/>
      <c r="O42"/>
      <c r="P42"/>
    </row>
    <row r="43" spans="1:16">
      <c r="A43" s="4"/>
      <c r="G43" s="5"/>
    </row>
    <row r="44" spans="1:16">
      <c r="A44" s="4"/>
      <c r="G44" s="5"/>
    </row>
    <row r="45" spans="1:16">
      <c r="A45" s="4"/>
      <c r="G45" s="5"/>
    </row>
    <row r="46" spans="1:16">
      <c r="A46" s="4"/>
      <c r="G46" s="5"/>
    </row>
    <row r="47" spans="1:16">
      <c r="A47" s="4"/>
      <c r="G47" s="5"/>
    </row>
    <row r="48" spans="1:16">
      <c r="A48" s="4"/>
      <c r="G48" s="5"/>
    </row>
    <row r="49" spans="7:7">
      <c r="G49" s="5"/>
    </row>
    <row r="50" spans="7:7">
      <c r="G50" s="5"/>
    </row>
    <row r="51" spans="7:7">
      <c r="G51" s="5"/>
    </row>
    <row r="52" spans="7:7">
      <c r="G52" s="5"/>
    </row>
    <row r="53" spans="7:7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Y6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8" ht="14.1" customHeight="1" thickBot="1">
      <c r="A1" s="1" t="s">
        <v>231</v>
      </c>
      <c r="B1" s="2"/>
      <c r="C1" s="2"/>
      <c r="D1" s="2"/>
      <c r="E1" s="2"/>
      <c r="F1" s="2"/>
      <c r="G1" s="3"/>
    </row>
    <row r="2" spans="1:8" ht="14.1" customHeight="1">
      <c r="A2" s="4"/>
      <c r="B2" s="4"/>
      <c r="C2" s="4"/>
      <c r="D2" s="4"/>
      <c r="G2" s="3"/>
      <c r="H2" s="107" t="s">
        <v>260</v>
      </c>
    </row>
    <row r="3" spans="1:8" ht="14.1" customHeight="1">
      <c r="A3" s="6" t="s">
        <v>211</v>
      </c>
      <c r="B3" s="4"/>
      <c r="C3" s="4"/>
      <c r="D3" s="4"/>
      <c r="G3" s="3"/>
      <c r="H3" s="4"/>
    </row>
    <row r="4" spans="1:8" ht="14.1" customHeight="1">
      <c r="A4" s="6" t="s">
        <v>189</v>
      </c>
      <c r="B4" s="4"/>
      <c r="C4" s="4"/>
      <c r="D4" s="4"/>
      <c r="E4" s="4"/>
      <c r="F4" s="4"/>
      <c r="G4" s="3"/>
      <c r="H4" s="4"/>
    </row>
    <row r="5" spans="1:8" ht="14.1" customHeight="1">
      <c r="A5" s="53"/>
      <c r="B5" s="4"/>
      <c r="C5" s="4"/>
      <c r="D5" s="4"/>
      <c r="E5" s="4"/>
      <c r="F5" s="4"/>
      <c r="G5" s="3"/>
      <c r="H5" s="4"/>
    </row>
    <row r="6" spans="1:8" ht="14.1" customHeight="1">
      <c r="A6" s="42"/>
      <c r="B6" s="42">
        <v>2019</v>
      </c>
      <c r="C6" s="42">
        <v>2020</v>
      </c>
      <c r="D6" s="42">
        <v>2021</v>
      </c>
      <c r="E6" s="42">
        <v>2022</v>
      </c>
      <c r="F6" s="42">
        <v>2023</v>
      </c>
      <c r="G6" s="3"/>
      <c r="H6" s="225"/>
    </row>
    <row r="7" spans="1:8" ht="14.1" customHeight="1">
      <c r="A7" s="7"/>
      <c r="B7" s="4"/>
      <c r="C7" s="4"/>
      <c r="D7" s="4"/>
      <c r="E7" s="4"/>
      <c r="F7" s="4"/>
      <c r="G7" s="3"/>
      <c r="H7" s="225"/>
    </row>
    <row r="8" spans="1:8" ht="14.1" customHeight="1">
      <c r="A8" s="11" t="s">
        <v>36</v>
      </c>
      <c r="B8" s="4"/>
      <c r="C8" s="4"/>
      <c r="D8" s="4"/>
      <c r="E8" s="4"/>
      <c r="F8" s="4"/>
      <c r="G8" s="3"/>
      <c r="H8" s="225"/>
    </row>
    <row r="9" spans="1:8" ht="14.1" customHeight="1">
      <c r="A9" s="11"/>
      <c r="B9" s="48"/>
      <c r="C9" s="48"/>
      <c r="D9" s="48"/>
      <c r="E9" s="48"/>
      <c r="F9" s="48"/>
      <c r="G9" s="3"/>
      <c r="H9" s="225"/>
    </row>
    <row r="10" spans="1:8" ht="14.1" customHeight="1">
      <c r="A10" s="7" t="s">
        <v>22</v>
      </c>
      <c r="B10" s="12">
        <v>3339</v>
      </c>
      <c r="C10" s="12">
        <v>2822</v>
      </c>
      <c r="D10" s="12">
        <v>3170</v>
      </c>
      <c r="E10" s="12">
        <f>'8.9.1-8.9.2'!E11</f>
        <v>3136</v>
      </c>
      <c r="F10" s="12">
        <f>'8.9.1-8.9.2'!F11</f>
        <v>3562</v>
      </c>
      <c r="G10" s="337"/>
      <c r="H10" s="225"/>
    </row>
    <row r="11" spans="1:8" ht="14.1" customHeight="1">
      <c r="A11" s="7"/>
      <c r="B11" s="12"/>
      <c r="C11" s="12"/>
      <c r="D11" s="12"/>
      <c r="E11" s="12"/>
      <c r="F11" s="12"/>
      <c r="G11" s="3"/>
      <c r="H11" s="225"/>
    </row>
    <row r="12" spans="1:8" ht="14.1" customHeight="1">
      <c r="A12" s="7" t="s">
        <v>35</v>
      </c>
      <c r="B12" s="12">
        <v>156</v>
      </c>
      <c r="C12" s="12">
        <v>84</v>
      </c>
      <c r="D12" s="12">
        <v>74</v>
      </c>
      <c r="E12" s="12">
        <v>56</v>
      </c>
      <c r="F12" s="347">
        <v>67</v>
      </c>
      <c r="G12" s="337"/>
      <c r="H12" s="247"/>
    </row>
    <row r="13" spans="1:8" ht="14.1" customHeight="1">
      <c r="A13" s="7" t="s">
        <v>41</v>
      </c>
      <c r="B13" s="12"/>
      <c r="C13" s="12"/>
      <c r="D13" s="12"/>
      <c r="E13" s="12"/>
      <c r="F13" s="12"/>
      <c r="G13" s="3"/>
      <c r="H13" s="225"/>
    </row>
    <row r="14" spans="1:8" ht="14.1" customHeight="1">
      <c r="A14" s="7" t="s">
        <v>42</v>
      </c>
      <c r="B14" s="12">
        <f>SUM(B15:B17)</f>
        <v>3183</v>
      </c>
      <c r="C14" s="12">
        <f>SUM(C15:C17)</f>
        <v>2738</v>
      </c>
      <c r="D14" s="12">
        <f>SUM(D15:D17)</f>
        <v>3096</v>
      </c>
      <c r="E14" s="12">
        <f>SUM(E15:E17)</f>
        <v>3080</v>
      </c>
      <c r="F14" s="12">
        <f>SUM(F15:F17)</f>
        <v>3484</v>
      </c>
      <c r="G14" s="3"/>
      <c r="H14" s="225"/>
    </row>
    <row r="15" spans="1:8" ht="14.1" customHeight="1">
      <c r="A15" s="7" t="s">
        <v>53</v>
      </c>
      <c r="B15" s="12">
        <v>906</v>
      </c>
      <c r="C15" s="12">
        <v>832</v>
      </c>
      <c r="D15" s="12">
        <v>881</v>
      </c>
      <c r="E15" s="12">
        <v>819</v>
      </c>
      <c r="F15" s="12">
        <v>932</v>
      </c>
      <c r="G15" s="338"/>
      <c r="H15" s="225"/>
    </row>
    <row r="16" spans="1:8" ht="14.1" customHeight="1">
      <c r="A16" s="7" t="s">
        <v>123</v>
      </c>
      <c r="B16" s="12">
        <v>397</v>
      </c>
      <c r="C16" s="12">
        <v>215</v>
      </c>
      <c r="D16" s="12">
        <v>311</v>
      </c>
      <c r="E16" s="12">
        <v>213</v>
      </c>
      <c r="F16" s="12">
        <v>300</v>
      </c>
      <c r="G16" s="338"/>
      <c r="H16" s="225"/>
    </row>
    <row r="17" spans="1:8" ht="14.1" customHeight="1">
      <c r="A17" s="7" t="s">
        <v>124</v>
      </c>
      <c r="B17" s="12">
        <v>1880</v>
      </c>
      <c r="C17" s="12">
        <v>1691</v>
      </c>
      <c r="D17" s="12">
        <v>1904</v>
      </c>
      <c r="E17" s="12">
        <v>2048</v>
      </c>
      <c r="F17" s="12">
        <v>2252</v>
      </c>
      <c r="G17" s="338"/>
      <c r="H17" s="225"/>
    </row>
    <row r="18" spans="1:8" ht="14.1" customHeight="1">
      <c r="A18" s="7" t="s">
        <v>430</v>
      </c>
      <c r="B18" s="25" t="s">
        <v>90</v>
      </c>
      <c r="C18" s="25" t="s">
        <v>90</v>
      </c>
      <c r="D18" s="25" t="s">
        <v>90</v>
      </c>
      <c r="E18" s="25" t="s">
        <v>90</v>
      </c>
      <c r="F18" s="12">
        <v>11</v>
      </c>
      <c r="G18" s="338"/>
      <c r="H18" s="225"/>
    </row>
    <row r="19" spans="1:8" ht="14.1" customHeight="1">
      <c r="A19" s="7"/>
      <c r="B19" s="12"/>
      <c r="C19" s="12"/>
      <c r="D19" s="12"/>
      <c r="E19" s="12"/>
      <c r="F19" s="338"/>
      <c r="G19" s="338"/>
      <c r="H19" s="317"/>
    </row>
    <row r="20" spans="1:8" ht="14.1" customHeight="1">
      <c r="A20" s="11" t="s">
        <v>88</v>
      </c>
      <c r="B20" s="317"/>
      <c r="C20" s="317"/>
      <c r="D20" s="317"/>
      <c r="E20" s="317"/>
      <c r="F20" s="271"/>
      <c r="G20"/>
      <c r="H20"/>
    </row>
    <row r="21" spans="1:8" ht="14.1" customHeight="1">
      <c r="A21" s="7"/>
      <c r="B21" s="12"/>
      <c r="C21" s="12"/>
      <c r="D21" s="12"/>
      <c r="E21" s="12"/>
      <c r="F21" s="12"/>
      <c r="G21" s="3"/>
      <c r="H21" s="225"/>
    </row>
    <row r="22" spans="1:8" ht="14.1" customHeight="1">
      <c r="A22" s="7" t="s">
        <v>22</v>
      </c>
      <c r="B22" s="12">
        <v>1615</v>
      </c>
      <c r="C22" s="12">
        <v>1428</v>
      </c>
      <c r="D22" s="12">
        <v>1528</v>
      </c>
      <c r="E22" s="12">
        <f>'8.9.1-8.9.2'!E17</f>
        <v>1594</v>
      </c>
      <c r="F22" s="12">
        <f>'8.9.1-8.9.2'!F17</f>
        <v>1901</v>
      </c>
      <c r="G22" s="3"/>
      <c r="H22" s="225"/>
    </row>
    <row r="23" spans="1:8" ht="14.1" customHeight="1">
      <c r="A23" s="7"/>
      <c r="B23" s="12"/>
      <c r="C23" s="12"/>
      <c r="D23" s="12"/>
      <c r="E23" s="12"/>
      <c r="F23" s="12"/>
      <c r="G23" s="3"/>
      <c r="H23" s="225"/>
    </row>
    <row r="24" spans="1:8" ht="14.1" customHeight="1">
      <c r="A24" s="7" t="s">
        <v>35</v>
      </c>
      <c r="B24" s="12">
        <v>89</v>
      </c>
      <c r="C24" s="12">
        <v>45</v>
      </c>
      <c r="D24" s="12">
        <v>33</v>
      </c>
      <c r="E24" s="12">
        <v>35</v>
      </c>
      <c r="F24" s="12">
        <v>41</v>
      </c>
      <c r="G24" s="3"/>
      <c r="H24" s="225"/>
    </row>
    <row r="25" spans="1:8" ht="14.1" customHeight="1">
      <c r="A25" s="7" t="s">
        <v>41</v>
      </c>
      <c r="B25" s="12"/>
      <c r="C25" s="12"/>
      <c r="D25" s="12"/>
      <c r="E25" s="12"/>
      <c r="F25" s="12"/>
      <c r="G25" s="3"/>
      <c r="H25" s="225"/>
    </row>
    <row r="26" spans="1:8" ht="14.1" customHeight="1">
      <c r="A26" s="7" t="s">
        <v>159</v>
      </c>
      <c r="B26" s="12">
        <f>SUM(B27:B29)</f>
        <v>1526</v>
      </c>
      <c r="C26" s="12">
        <f>SUM(C27:C29)</f>
        <v>1383</v>
      </c>
      <c r="D26" s="12">
        <f>SUM(D27:D29)</f>
        <v>1495</v>
      </c>
      <c r="E26" s="12">
        <f>SUM(E27:E29)</f>
        <v>1559</v>
      </c>
      <c r="F26" s="12">
        <f>SUM(F27:F29)</f>
        <v>1860</v>
      </c>
      <c r="G26" s="3"/>
      <c r="H26" s="225"/>
    </row>
    <row r="27" spans="1:8" ht="14.1" customHeight="1">
      <c r="A27" s="7" t="s">
        <v>53</v>
      </c>
      <c r="B27" s="12">
        <v>494</v>
      </c>
      <c r="C27" s="12">
        <v>465</v>
      </c>
      <c r="D27" s="12">
        <v>477</v>
      </c>
      <c r="E27" s="12">
        <v>488</v>
      </c>
      <c r="F27" s="12">
        <v>576</v>
      </c>
      <c r="G27" s="3"/>
      <c r="H27" s="225"/>
    </row>
    <row r="28" spans="1:8" ht="14.1" customHeight="1">
      <c r="A28" s="7" t="s">
        <v>123</v>
      </c>
      <c r="B28" s="12">
        <v>115</v>
      </c>
      <c r="C28" s="12">
        <v>103</v>
      </c>
      <c r="D28" s="12">
        <v>108</v>
      </c>
      <c r="E28" s="12">
        <v>107</v>
      </c>
      <c r="F28" s="12">
        <v>137</v>
      </c>
      <c r="G28" s="3"/>
      <c r="H28" s="225"/>
    </row>
    <row r="29" spans="1:8" ht="14.1" customHeight="1">
      <c r="A29" s="7" t="s">
        <v>124</v>
      </c>
      <c r="B29" s="12">
        <v>917</v>
      </c>
      <c r="C29" s="12">
        <v>815</v>
      </c>
      <c r="D29" s="12">
        <v>910</v>
      </c>
      <c r="E29" s="12">
        <v>964</v>
      </c>
      <c r="F29" s="12">
        <v>1147</v>
      </c>
      <c r="G29" s="109"/>
      <c r="H29" s="225"/>
    </row>
    <row r="30" spans="1:8" ht="14.1" customHeight="1">
      <c r="A30" s="16"/>
      <c r="B30" s="17"/>
      <c r="C30" s="17"/>
      <c r="D30" s="18"/>
      <c r="E30" s="17"/>
      <c r="F30" s="12"/>
      <c r="G30" s="3"/>
      <c r="H30" s="225"/>
    </row>
    <row r="31" spans="1:8" ht="14.1" customHeight="1">
      <c r="A31" s="23" t="s">
        <v>385</v>
      </c>
      <c r="B31" s="20"/>
      <c r="C31" s="20"/>
      <c r="D31" s="20"/>
      <c r="E31" s="20"/>
      <c r="F31" s="20"/>
      <c r="G31" s="3"/>
      <c r="H31" s="225"/>
    </row>
    <row r="32" spans="1:8" ht="14.1" customHeight="1">
      <c r="A32" s="4"/>
      <c r="B32" s="4"/>
      <c r="C32" s="4"/>
      <c r="D32" s="4"/>
      <c r="E32" s="4"/>
      <c r="F32" s="4"/>
      <c r="G32" s="3"/>
      <c r="H32" s="4"/>
    </row>
    <row r="33" spans="1:25" ht="14.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88"/>
    </row>
    <row r="34" spans="1:25" ht="14.1" customHeight="1">
      <c r="A34" s="4"/>
      <c r="B34" s="4"/>
      <c r="C34" s="4"/>
      <c r="D34" s="4"/>
      <c r="E34" s="4"/>
      <c r="F34" s="4"/>
      <c r="G34" s="3"/>
      <c r="H34" s="4"/>
    </row>
    <row r="35" spans="1:25" ht="14.1" customHeight="1">
      <c r="A35" s="4"/>
      <c r="B35" s="4"/>
      <c r="C35" s="4"/>
      <c r="D35" s="4"/>
      <c r="E35" s="4"/>
      <c r="F35" s="4"/>
      <c r="G35" s="3"/>
      <c r="H35" s="4"/>
    </row>
    <row r="36" spans="1:25" ht="14.1" customHeight="1">
      <c r="A36" s="4"/>
    </row>
    <row r="37" spans="1:25" ht="14.1" customHeight="1">
      <c r="A37" s="6" t="s">
        <v>212</v>
      </c>
      <c r="B37" s="4"/>
      <c r="C37" s="4"/>
      <c r="D37" s="4"/>
      <c r="H37" s="4"/>
    </row>
    <row r="38" spans="1:25" ht="14.1" customHeight="1">
      <c r="A38" s="6" t="s">
        <v>190</v>
      </c>
      <c r="B38" s="4"/>
      <c r="C38" s="4"/>
      <c r="D38" s="4"/>
      <c r="H38" s="4"/>
    </row>
    <row r="39" spans="1:25" ht="14.1" customHeight="1">
      <c r="A39" s="6"/>
      <c r="B39" s="4"/>
      <c r="C39" s="4"/>
      <c r="D39" s="4"/>
      <c r="H39" s="4"/>
    </row>
    <row r="40" spans="1:25" ht="14.1" customHeight="1">
      <c r="A40" s="42"/>
      <c r="B40" s="42">
        <v>2019</v>
      </c>
      <c r="C40" s="42">
        <v>2020</v>
      </c>
      <c r="D40" s="42">
        <v>2021</v>
      </c>
      <c r="E40" s="42">
        <v>2022</v>
      </c>
      <c r="F40" s="42">
        <v>2023</v>
      </c>
      <c r="H40"/>
    </row>
    <row r="41" spans="1:25" ht="14.1" customHeight="1">
      <c r="A41" s="7"/>
      <c r="B41" s="4"/>
      <c r="C41" s="4"/>
      <c r="D41" s="4"/>
      <c r="E41" s="4"/>
      <c r="F41" s="4"/>
      <c r="H41"/>
    </row>
    <row r="42" spans="1:25" ht="14.1" customHeight="1">
      <c r="A42" s="7" t="s">
        <v>15</v>
      </c>
      <c r="B42" s="140">
        <v>3</v>
      </c>
      <c r="C42" s="140">
        <v>11</v>
      </c>
      <c r="D42" s="140">
        <v>8</v>
      </c>
      <c r="E42" s="140">
        <v>11</v>
      </c>
      <c r="F42" s="140">
        <v>10</v>
      </c>
      <c r="H42" s="289"/>
      <c r="I42" s="289"/>
      <c r="J42" s="289"/>
      <c r="K42" s="289"/>
      <c r="L42" s="289"/>
    </row>
    <row r="43" spans="1:25" ht="14.1" customHeight="1">
      <c r="A43" s="7" t="s">
        <v>125</v>
      </c>
      <c r="B43" s="141">
        <v>349</v>
      </c>
      <c r="C43" s="141">
        <v>1898</v>
      </c>
      <c r="D43" s="140">
        <v>365</v>
      </c>
      <c r="E43" s="140">
        <v>940</v>
      </c>
      <c r="F43" s="140">
        <v>498</v>
      </c>
      <c r="H43"/>
    </row>
    <row r="44" spans="1:25" ht="14.1" customHeight="1">
      <c r="A44" s="7" t="s">
        <v>110</v>
      </c>
      <c r="B44" s="141">
        <v>3</v>
      </c>
      <c r="C44" s="140">
        <v>11</v>
      </c>
      <c r="D44" s="140">
        <v>8</v>
      </c>
      <c r="E44" s="140">
        <v>11</v>
      </c>
      <c r="F44" s="140">
        <v>10</v>
      </c>
      <c r="H44"/>
    </row>
    <row r="45" spans="1:25" ht="14.1" customHeight="1">
      <c r="A45" s="16"/>
      <c r="B45" s="17"/>
      <c r="C45" s="18"/>
      <c r="D45" s="17"/>
      <c r="E45" s="17"/>
      <c r="F45" s="17"/>
      <c r="H45"/>
    </row>
    <row r="46" spans="1:25" ht="14.1" customHeight="1">
      <c r="A46" s="23" t="s">
        <v>385</v>
      </c>
      <c r="B46" s="20"/>
      <c r="C46" s="20"/>
      <c r="D46" s="20"/>
      <c r="E46" s="20"/>
      <c r="F46" s="20"/>
      <c r="H46"/>
    </row>
    <row r="47" spans="1:25" ht="14.1" customHeight="1"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</row>
    <row r="54" spans="1:8" customFormat="1">
      <c r="A54" s="225"/>
      <c r="B54" s="225"/>
      <c r="C54" s="225"/>
      <c r="D54" s="225"/>
      <c r="E54" s="225"/>
      <c r="F54" s="225"/>
      <c r="G54" s="225"/>
      <c r="H54" s="225"/>
    </row>
    <row r="55" spans="1:8" customFormat="1">
      <c r="A55" s="225"/>
      <c r="B55" s="225"/>
      <c r="C55" s="225"/>
      <c r="D55" s="225"/>
      <c r="E55" s="225"/>
      <c r="F55" s="225"/>
      <c r="G55" s="225"/>
      <c r="H55" s="225"/>
    </row>
    <row r="56" spans="1:8" customFormat="1"/>
    <row r="57" spans="1:8" customFormat="1"/>
    <row r="58" spans="1:8" customFormat="1"/>
    <row r="59" spans="1:8" customFormat="1"/>
    <row r="60" spans="1:8" customFormat="1"/>
    <row r="61" spans="1:8" customFormat="1"/>
    <row r="62" spans="1:8" customFormat="1"/>
    <row r="63" spans="1:8" customFormat="1"/>
    <row r="64" spans="1:8" customFormat="1"/>
    <row r="65" customFormat="1"/>
    <row r="66" customFormat="1"/>
    <row r="67" customFormat="1"/>
    <row r="68" customFormat="1"/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6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140625" style="5" customWidth="1"/>
    <col min="2" max="5" width="11.7109375" style="5" customWidth="1"/>
    <col min="6" max="6" width="11.7109375" style="83" customWidth="1"/>
    <col min="7" max="7" width="5.5703125" style="21" customWidth="1"/>
    <col min="8" max="16384" width="11.42578125" style="5"/>
  </cols>
  <sheetData>
    <row r="1" spans="1:23" ht="14.1" customHeight="1" thickBot="1">
      <c r="A1" s="1" t="s">
        <v>231</v>
      </c>
      <c r="B1" s="2"/>
      <c r="C1" s="2"/>
      <c r="D1" s="2"/>
      <c r="E1" s="2"/>
      <c r="F1" s="290"/>
      <c r="G1" s="3"/>
    </row>
    <row r="2" spans="1:23" ht="14.1" customHeight="1">
      <c r="A2" s="4"/>
      <c r="B2" s="4"/>
      <c r="C2" s="4"/>
      <c r="D2" s="4"/>
      <c r="G2" s="3"/>
      <c r="H2" s="107" t="s">
        <v>260</v>
      </c>
    </row>
    <row r="3" spans="1:23" ht="14.1" customHeight="1">
      <c r="A3" s="6" t="s">
        <v>229</v>
      </c>
      <c r="B3" s="4"/>
      <c r="C3" s="4"/>
      <c r="D3" s="4"/>
      <c r="G3" s="3"/>
    </row>
    <row r="4" spans="1:23" ht="14.1" customHeight="1">
      <c r="A4" s="4"/>
      <c r="B4" s="4"/>
      <c r="C4" s="4"/>
      <c r="D4" s="4"/>
      <c r="G4" s="3"/>
    </row>
    <row r="5" spans="1:23" ht="14.1" customHeight="1">
      <c r="A5" s="6" t="s">
        <v>328</v>
      </c>
      <c r="B5" s="4"/>
      <c r="C5" s="4"/>
      <c r="D5" s="4"/>
      <c r="G5" s="3"/>
    </row>
    <row r="6" spans="1:23" ht="14.1" customHeight="1">
      <c r="A6" s="6"/>
      <c r="B6" s="4"/>
      <c r="C6" s="4"/>
      <c r="D6" s="4"/>
      <c r="G6" s="3"/>
    </row>
    <row r="7" spans="1:23" ht="14.1" customHeight="1">
      <c r="A7" s="42"/>
      <c r="B7" s="42">
        <v>2019</v>
      </c>
      <c r="C7" s="42">
        <v>2020</v>
      </c>
      <c r="D7" s="42">
        <v>2021</v>
      </c>
      <c r="E7" s="42">
        <v>2022</v>
      </c>
      <c r="F7" s="42">
        <v>2023</v>
      </c>
      <c r="G7" s="3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23" ht="12.75" customHeight="1">
      <c r="A8" s="7"/>
      <c r="B8" s="10"/>
      <c r="G8" s="3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 ht="12.75" customHeight="1">
      <c r="A9" s="38" t="s">
        <v>160</v>
      </c>
      <c r="B9" s="12">
        <v>1950</v>
      </c>
      <c r="C9" s="12">
        <v>1579</v>
      </c>
      <c r="D9" s="12">
        <v>2009</v>
      </c>
      <c r="E9" s="12">
        <v>2008</v>
      </c>
      <c r="F9" s="12">
        <v>1486</v>
      </c>
      <c r="G9" s="87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ht="6" customHeight="1">
      <c r="A10" s="38"/>
      <c r="B10" s="12"/>
      <c r="C10" s="12"/>
      <c r="D10" s="12"/>
      <c r="E10" s="12"/>
      <c r="F10" s="12"/>
      <c r="G10" s="87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</row>
    <row r="11" spans="1:23" ht="12.75" customHeight="1">
      <c r="A11" s="38" t="s">
        <v>321</v>
      </c>
      <c r="B11" s="12">
        <v>24</v>
      </c>
      <c r="C11" s="12">
        <v>33</v>
      </c>
      <c r="D11" s="12">
        <v>31</v>
      </c>
      <c r="E11" s="12">
        <v>35</v>
      </c>
      <c r="F11" s="12">
        <v>19</v>
      </c>
      <c r="G11" s="87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 ht="12.75" customHeight="1">
      <c r="A12" s="38" t="s">
        <v>320</v>
      </c>
      <c r="B12" s="12">
        <v>1459</v>
      </c>
      <c r="C12" s="12">
        <v>1195</v>
      </c>
      <c r="D12" s="12">
        <v>1453</v>
      </c>
      <c r="E12" s="12">
        <v>1307</v>
      </c>
      <c r="F12" s="12">
        <v>1047</v>
      </c>
      <c r="G12" s="87"/>
      <c r="H12" s="343"/>
      <c r="I12" s="343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 ht="12.75" customHeight="1">
      <c r="A13" s="38" t="s">
        <v>322</v>
      </c>
      <c r="B13" s="12">
        <v>467</v>
      </c>
      <c r="C13" s="12">
        <v>351</v>
      </c>
      <c r="D13" s="12">
        <v>525</v>
      </c>
      <c r="E13" s="12">
        <v>666</v>
      </c>
      <c r="F13" s="12">
        <v>420</v>
      </c>
      <c r="G13" s="87"/>
      <c r="H13" s="144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3" ht="12.75" customHeight="1">
      <c r="A14" s="16"/>
      <c r="B14" s="18"/>
      <c r="C14" s="17"/>
      <c r="D14" s="17"/>
      <c r="E14" s="291"/>
      <c r="F14" s="291"/>
    </row>
    <row r="15" spans="1:23" ht="12.75" customHeight="1">
      <c r="A15" s="23" t="s">
        <v>385</v>
      </c>
      <c r="B15" s="20"/>
      <c r="C15" s="20"/>
      <c r="D15" s="20"/>
      <c r="E15" s="292"/>
      <c r="F15" s="292"/>
    </row>
    <row r="16" spans="1:23" ht="12.75" customHeight="1">
      <c r="A16" s="257"/>
      <c r="B16" s="257"/>
      <c r="C16" s="257"/>
      <c r="D16" s="257"/>
      <c r="E16" s="257"/>
      <c r="F16" s="339"/>
      <c r="G16" s="257"/>
      <c r="H16" s="257"/>
      <c r="I16" s="257"/>
      <c r="J16" s="257"/>
      <c r="K16" s="257"/>
      <c r="L16" s="257"/>
      <c r="M16" s="257"/>
      <c r="N16" s="257"/>
      <c r="O16" s="257"/>
    </row>
    <row r="17" spans="1:17" ht="12.75" customHeight="1">
      <c r="A17" s="10"/>
      <c r="B17" s="10"/>
      <c r="C17" s="10"/>
      <c r="D17" s="10"/>
      <c r="E17" s="293"/>
      <c r="F17" s="293"/>
    </row>
    <row r="18" spans="1:17" ht="12.75" customHeight="1">
      <c r="A18" s="10"/>
      <c r="B18" s="10"/>
      <c r="C18" s="10"/>
      <c r="D18" s="10"/>
      <c r="E18" s="293"/>
      <c r="F18" s="293"/>
    </row>
    <row r="19" spans="1:17" ht="11.1" customHeight="1">
      <c r="A19" s="10"/>
      <c r="B19" s="10"/>
      <c r="C19" s="10"/>
      <c r="D19" s="10"/>
      <c r="E19" s="293"/>
      <c r="F19" s="293"/>
    </row>
    <row r="20" spans="1:17" ht="14.1" customHeight="1">
      <c r="A20" s="6" t="s">
        <v>325</v>
      </c>
      <c r="B20" s="4"/>
      <c r="E20" s="83"/>
    </row>
    <row r="21" spans="1:17" ht="14.1" customHeight="1">
      <c r="A21" s="6" t="s">
        <v>326</v>
      </c>
      <c r="B21" s="4"/>
      <c r="E21" s="83"/>
    </row>
    <row r="22" spans="1:17" ht="14.1" customHeight="1">
      <c r="A22" s="6"/>
      <c r="B22" s="4"/>
      <c r="E22" s="83"/>
    </row>
    <row r="23" spans="1:17" ht="14.1" customHeight="1">
      <c r="A23" s="160" t="s">
        <v>284</v>
      </c>
      <c r="B23" s="4"/>
      <c r="E23" s="83"/>
    </row>
    <row r="24" spans="1:17" ht="9.9499999999999993" customHeight="1">
      <c r="A24" s="53"/>
      <c r="B24" s="4"/>
      <c r="C24" s="4"/>
      <c r="D24" s="4"/>
      <c r="E24" s="84"/>
      <c r="F24" s="84"/>
    </row>
    <row r="25" spans="1:17" ht="14.1" customHeight="1">
      <c r="A25" s="42"/>
      <c r="B25" s="42">
        <v>2019</v>
      </c>
      <c r="C25" s="42">
        <v>2020</v>
      </c>
      <c r="D25" s="42">
        <v>2021</v>
      </c>
      <c r="E25" s="42">
        <v>2022</v>
      </c>
      <c r="F25" s="42">
        <v>2023</v>
      </c>
      <c r="I25"/>
    </row>
    <row r="26" spans="1:17" ht="12.75" customHeight="1">
      <c r="A26" s="7"/>
      <c r="B26" s="10"/>
      <c r="C26" s="10"/>
      <c r="D26" s="10"/>
      <c r="E26" s="10"/>
      <c r="F26" s="293"/>
      <c r="I26"/>
    </row>
    <row r="27" spans="1:17" ht="12.75" customHeight="1">
      <c r="A27" s="38" t="s">
        <v>324</v>
      </c>
      <c r="B27" s="130">
        <v>6114.5709999999999</v>
      </c>
      <c r="C27" s="130">
        <v>4531.3710000000001</v>
      </c>
      <c r="D27" s="130">
        <v>6472.4529999999995</v>
      </c>
      <c r="E27" s="130">
        <v>5357.0069999999996</v>
      </c>
      <c r="F27" s="130">
        <f>F31+F35</f>
        <v>5012.3758200000002</v>
      </c>
      <c r="H27" s="294"/>
      <c r="I27" s="295"/>
      <c r="K27" s="295"/>
      <c r="M27" s="297"/>
      <c r="O27" s="294"/>
      <c r="Q27" s="297"/>
    </row>
    <row r="28" spans="1:17" ht="12.75" customHeight="1">
      <c r="A28" s="63" t="s">
        <v>186</v>
      </c>
      <c r="B28" s="130">
        <v>3398.9679999999998</v>
      </c>
      <c r="C28" s="130">
        <v>1899.749</v>
      </c>
      <c r="D28" s="130">
        <v>2684.7539999999999</v>
      </c>
      <c r="E28" s="130">
        <v>2195.1460000000002</v>
      </c>
      <c r="F28" s="130">
        <v>1438.47172</v>
      </c>
      <c r="H28" s="296"/>
      <c r="I28"/>
    </row>
    <row r="29" spans="1:17" ht="12.75" customHeight="1">
      <c r="A29" s="63" t="s">
        <v>187</v>
      </c>
      <c r="B29" s="130">
        <v>2715.6030000000001</v>
      </c>
      <c r="C29" s="130">
        <v>2631.6219999999998</v>
      </c>
      <c r="D29" s="130">
        <v>3787.6990000000001</v>
      </c>
      <c r="E29" s="130">
        <v>3161.8609999999999</v>
      </c>
      <c r="F29" s="130">
        <v>3573.9042300000001</v>
      </c>
      <c r="H29" s="295"/>
      <c r="I29"/>
    </row>
    <row r="30" spans="1:17" ht="6" customHeight="1">
      <c r="A30" s="63"/>
      <c r="B30" s="130"/>
      <c r="C30" s="130"/>
      <c r="D30" s="130"/>
      <c r="E30" s="130"/>
      <c r="F30" s="130"/>
      <c r="I30" s="266"/>
    </row>
    <row r="31" spans="1:17" ht="12.75" customHeight="1">
      <c r="A31" s="38" t="s">
        <v>121</v>
      </c>
      <c r="B31" s="130">
        <v>4149.1239999999998</v>
      </c>
      <c r="C31" s="130">
        <v>3174.7510000000002</v>
      </c>
      <c r="D31" s="130">
        <v>3561.1559999999999</v>
      </c>
      <c r="E31" s="130">
        <v>4124.41</v>
      </c>
      <c r="F31" s="130">
        <v>4347.19877</v>
      </c>
      <c r="H31" s="295"/>
      <c r="I31"/>
    </row>
    <row r="32" spans="1:17" ht="12.75" customHeight="1">
      <c r="A32" s="63" t="s">
        <v>186</v>
      </c>
      <c r="B32" s="130">
        <v>2185.3090000000002</v>
      </c>
      <c r="C32" s="130">
        <v>1135.557</v>
      </c>
      <c r="D32" s="130">
        <v>1439.0329999999999</v>
      </c>
      <c r="E32" s="130">
        <v>1458.836</v>
      </c>
      <c r="F32" s="130">
        <v>1247.54359</v>
      </c>
      <c r="G32" s="343"/>
      <c r="H32" s="295"/>
      <c r="I32"/>
    </row>
    <row r="33" spans="1:11" ht="12.75" customHeight="1">
      <c r="A33" s="63" t="s">
        <v>187</v>
      </c>
      <c r="B33" s="130">
        <v>1963.8150000000001</v>
      </c>
      <c r="C33" s="130">
        <v>2039.194</v>
      </c>
      <c r="D33" s="130">
        <v>2122.123</v>
      </c>
      <c r="E33" s="130">
        <v>2665.5740000000001</v>
      </c>
      <c r="F33" s="130">
        <v>3099.6551800000002</v>
      </c>
      <c r="G33" s="343"/>
      <c r="H33" s="295"/>
      <c r="I33" s="295"/>
    </row>
    <row r="34" spans="1:11" ht="6" customHeight="1">
      <c r="A34" s="63"/>
      <c r="B34" s="130"/>
      <c r="C34" s="130"/>
      <c r="D34" s="130"/>
      <c r="E34" s="130"/>
      <c r="F34" s="130"/>
      <c r="I34" s="266"/>
    </row>
    <row r="35" spans="1:11" ht="12.75" customHeight="1">
      <c r="A35" s="38" t="s">
        <v>285</v>
      </c>
      <c r="B35" s="130">
        <v>1965.4480000000001</v>
      </c>
      <c r="C35" s="130">
        <v>1356.62</v>
      </c>
      <c r="D35" s="130">
        <v>2911.297</v>
      </c>
      <c r="E35" s="130">
        <v>1232.597</v>
      </c>
      <c r="F35" s="130">
        <f>F36+F37</f>
        <v>665.17705000000001</v>
      </c>
      <c r="G35" s="344"/>
      <c r="H35" s="295"/>
      <c r="I35" s="295"/>
      <c r="K35" s="295"/>
    </row>
    <row r="36" spans="1:11" ht="12.75" customHeight="1">
      <c r="A36" s="63" t="s">
        <v>186</v>
      </c>
      <c r="B36" s="130">
        <v>1213.6590000000001</v>
      </c>
      <c r="C36" s="130">
        <v>764.19200000000001</v>
      </c>
      <c r="D36" s="130">
        <v>1245.721</v>
      </c>
      <c r="E36" s="130">
        <v>736.31</v>
      </c>
      <c r="F36" s="130">
        <v>190.928</v>
      </c>
      <c r="G36" s="344"/>
      <c r="H36" s="295"/>
    </row>
    <row r="37" spans="1:11" ht="12.75" customHeight="1">
      <c r="A37" s="63" t="s">
        <v>187</v>
      </c>
      <c r="B37" s="130">
        <v>751.78899999999999</v>
      </c>
      <c r="C37" s="130">
        <v>592.428</v>
      </c>
      <c r="D37" s="130">
        <v>1665.576</v>
      </c>
      <c r="E37" s="130">
        <v>496.28699999999998</v>
      </c>
      <c r="F37" s="130">
        <v>474.24905000000001</v>
      </c>
      <c r="G37" s="343"/>
      <c r="H37" s="295"/>
    </row>
    <row r="38" spans="1:11" ht="12.75" customHeight="1">
      <c r="A38" s="16"/>
      <c r="B38" s="18"/>
      <c r="C38" s="17"/>
      <c r="D38" s="17"/>
      <c r="E38" s="291"/>
      <c r="F38" s="291"/>
    </row>
    <row r="39" spans="1:11" ht="12.75" customHeight="1">
      <c r="A39" s="23" t="s">
        <v>385</v>
      </c>
      <c r="B39" s="20"/>
      <c r="C39" s="20"/>
      <c r="D39" s="20"/>
      <c r="E39" s="292"/>
      <c r="F39" s="292"/>
    </row>
    <row r="40" spans="1:11" ht="12.75" customHeight="1">
      <c r="A40" s="10"/>
      <c r="B40" s="10"/>
      <c r="C40" s="10"/>
      <c r="D40" s="10"/>
      <c r="E40" s="293"/>
      <c r="F40" s="293"/>
    </row>
    <row r="41" spans="1:11" ht="12.75" customHeight="1">
      <c r="A41" s="10"/>
      <c r="B41" s="10"/>
      <c r="C41" s="10"/>
      <c r="D41" s="10"/>
      <c r="E41" s="293"/>
      <c r="F41" s="293"/>
    </row>
    <row r="42" spans="1:11" ht="12.75" customHeight="1">
      <c r="A42" s="10"/>
      <c r="B42" s="10"/>
      <c r="C42" s="10"/>
      <c r="D42" s="10"/>
      <c r="E42" s="293"/>
      <c r="F42" s="293"/>
    </row>
    <row r="43" spans="1:11" ht="11.1" customHeight="1">
      <c r="A43" s="10"/>
      <c r="B43" s="10"/>
      <c r="C43" s="10"/>
      <c r="D43" s="10"/>
      <c r="E43" s="293"/>
      <c r="F43" s="293"/>
    </row>
    <row r="44" spans="1:11" ht="14.1" customHeight="1">
      <c r="A44" s="6" t="s">
        <v>323</v>
      </c>
      <c r="E44" s="83"/>
    </row>
    <row r="45" spans="1:11" ht="14.1" customHeight="1">
      <c r="A45" s="6"/>
      <c r="E45" s="83"/>
    </row>
    <row r="46" spans="1:11" ht="14.1" customHeight="1">
      <c r="A46" s="42"/>
      <c r="B46" s="42">
        <v>2019</v>
      </c>
      <c r="C46" s="42">
        <v>2020</v>
      </c>
      <c r="D46" s="42">
        <v>2021</v>
      </c>
      <c r="E46" s="42">
        <v>2022</v>
      </c>
      <c r="F46" s="42">
        <v>2023</v>
      </c>
    </row>
    <row r="47" spans="1:11" ht="12.75" customHeight="1">
      <c r="A47" s="7"/>
    </row>
    <row r="48" spans="1:11" ht="12.75" customHeight="1">
      <c r="A48" s="156" t="s">
        <v>22</v>
      </c>
      <c r="B48" s="153">
        <v>485</v>
      </c>
      <c r="C48" s="153">
        <v>407</v>
      </c>
      <c r="D48" s="153">
        <v>409</v>
      </c>
      <c r="E48" s="153">
        <v>413</v>
      </c>
      <c r="F48" s="153">
        <v>381</v>
      </c>
    </row>
    <row r="49" spans="1:16" ht="6" customHeight="1">
      <c r="A49" s="156"/>
      <c r="B49" s="153"/>
      <c r="C49" s="153"/>
      <c r="D49" s="153"/>
      <c r="E49" s="153"/>
      <c r="F49" s="153"/>
    </row>
    <row r="50" spans="1:16" ht="12.75" customHeight="1">
      <c r="A50" s="157" t="s">
        <v>161</v>
      </c>
      <c r="B50" s="153">
        <v>87</v>
      </c>
      <c r="C50" s="153">
        <v>75</v>
      </c>
      <c r="D50" s="153">
        <v>93</v>
      </c>
      <c r="E50" s="153">
        <v>68</v>
      </c>
      <c r="F50" s="153">
        <v>56</v>
      </c>
    </row>
    <row r="51" spans="1:16" ht="12.75" customHeight="1">
      <c r="A51" s="157" t="s">
        <v>162</v>
      </c>
      <c r="B51" s="153">
        <v>46</v>
      </c>
      <c r="C51" s="153">
        <v>43</v>
      </c>
      <c r="D51" s="153">
        <v>34</v>
      </c>
      <c r="E51" s="153">
        <v>54</v>
      </c>
      <c r="F51" s="153">
        <v>28</v>
      </c>
    </row>
    <row r="52" spans="1:16" ht="12.75" customHeight="1">
      <c r="A52" s="157" t="s">
        <v>163</v>
      </c>
      <c r="B52" s="153">
        <v>36</v>
      </c>
      <c r="C52" s="153">
        <v>43</v>
      </c>
      <c r="D52" s="153">
        <v>35</v>
      </c>
      <c r="E52" s="153">
        <v>31</v>
      </c>
      <c r="F52" s="153">
        <v>38</v>
      </c>
      <c r="I52" s="257"/>
    </row>
    <row r="53" spans="1:16" ht="6" customHeight="1">
      <c r="A53" s="157"/>
      <c r="B53" s="153"/>
      <c r="C53" s="153"/>
      <c r="D53" s="153"/>
      <c r="E53" s="153"/>
      <c r="F53" s="153"/>
      <c r="I53" s="257"/>
    </row>
    <row r="54" spans="1:16" ht="12.75" customHeight="1">
      <c r="A54" s="157" t="s">
        <v>177</v>
      </c>
      <c r="B54" s="153">
        <v>225</v>
      </c>
      <c r="C54" s="153">
        <v>188</v>
      </c>
      <c r="D54" s="153">
        <v>199</v>
      </c>
      <c r="E54" s="153">
        <v>206</v>
      </c>
      <c r="F54" s="153">
        <v>202</v>
      </c>
      <c r="I54" s="257"/>
    </row>
    <row r="55" spans="1:16" ht="12.75" customHeight="1">
      <c r="A55" s="157" t="s">
        <v>178</v>
      </c>
      <c r="B55" s="153">
        <v>86</v>
      </c>
      <c r="C55" s="153">
        <v>51</v>
      </c>
      <c r="D55" s="153">
        <v>43</v>
      </c>
      <c r="E55" s="153">
        <v>50</v>
      </c>
      <c r="F55" s="153">
        <v>51</v>
      </c>
      <c r="I55" s="257"/>
    </row>
    <row r="56" spans="1:16" ht="12.75" customHeight="1">
      <c r="A56" s="157" t="s">
        <v>164</v>
      </c>
      <c r="B56" s="153">
        <v>5</v>
      </c>
      <c r="C56" s="153">
        <v>7</v>
      </c>
      <c r="D56" s="153">
        <v>5</v>
      </c>
      <c r="E56" s="153">
        <v>4</v>
      </c>
      <c r="F56" s="153">
        <v>6</v>
      </c>
    </row>
    <row r="57" spans="1:16" ht="12.75" customHeight="1">
      <c r="A57" s="158"/>
      <c r="B57" s="158"/>
      <c r="C57" s="158"/>
      <c r="D57" s="158"/>
      <c r="E57" s="158"/>
      <c r="F57" s="340"/>
    </row>
    <row r="58" spans="1:16" ht="12.75" customHeight="1">
      <c r="A58" s="23" t="s">
        <v>385</v>
      </c>
    </row>
    <row r="59" spans="1:16" ht="14.1" customHeight="1"/>
    <row r="60" spans="1:16">
      <c r="A60" s="298"/>
      <c r="B60" s="299"/>
      <c r="C60" s="298"/>
      <c r="D60" s="299"/>
      <c r="E60" s="299"/>
      <c r="F60" s="341"/>
      <c r="G60" s="300"/>
      <c r="H60" s="301"/>
      <c r="I60" s="300"/>
      <c r="J60" s="299"/>
      <c r="K60" s="300"/>
      <c r="L60" s="300"/>
      <c r="M60" s="301"/>
      <c r="N60" s="302"/>
      <c r="O60" s="301"/>
      <c r="P60" s="301"/>
    </row>
    <row r="61" spans="1:16">
      <c r="A61" s="87"/>
      <c r="B61" s="87"/>
      <c r="C61" s="87"/>
      <c r="D61" s="303"/>
      <c r="E61" s="87"/>
      <c r="F61" s="342"/>
      <c r="G61" s="87"/>
      <c r="H61" s="304"/>
      <c r="I61" s="87"/>
      <c r="J61" s="87"/>
      <c r="K61" s="87"/>
      <c r="L61" s="305"/>
      <c r="M61" s="87"/>
      <c r="N61" s="87"/>
      <c r="O61" s="87"/>
      <c r="P61" s="303"/>
    </row>
    <row r="63" spans="1:16">
      <c r="A63" s="301"/>
      <c r="G63" s="5"/>
    </row>
    <row r="64" spans="1:16">
      <c r="A64" s="87"/>
      <c r="B64" s="87"/>
      <c r="C64" s="87"/>
      <c r="D64" s="303"/>
      <c r="E64" s="87"/>
      <c r="F64" s="342"/>
      <c r="G64" s="87"/>
      <c r="H64" s="306"/>
      <c r="I64" s="87"/>
      <c r="J64" s="87"/>
      <c r="K64" s="87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8.5703125" style="201" customWidth="1"/>
    <col min="2" max="6" width="8.7109375" style="201" customWidth="1"/>
    <col min="7" max="7" width="5.5703125" style="201" customWidth="1"/>
    <col min="8" max="11" width="11.42578125" style="201"/>
    <col min="13" max="16384" width="11.42578125" style="201"/>
  </cols>
  <sheetData>
    <row r="1" spans="1:18" ht="14.1" customHeight="1" thickBot="1">
      <c r="A1" s="198" t="s">
        <v>231</v>
      </c>
      <c r="B1" s="199"/>
      <c r="C1" s="199"/>
      <c r="D1" s="199"/>
      <c r="E1" s="199"/>
      <c r="F1" s="199"/>
      <c r="G1" s="200"/>
      <c r="H1" s="200"/>
      <c r="I1" s="200"/>
    </row>
    <row r="2" spans="1:18" ht="14.1" customHeight="1">
      <c r="A2" s="200"/>
      <c r="B2" s="200"/>
      <c r="C2" s="200"/>
      <c r="D2" s="200"/>
      <c r="G2" s="200"/>
      <c r="H2" s="107" t="s">
        <v>260</v>
      </c>
      <c r="I2" s="200"/>
    </row>
    <row r="3" spans="1:18" ht="14.1" customHeight="1">
      <c r="A3" s="202" t="s">
        <v>230</v>
      </c>
      <c r="B3" s="200"/>
      <c r="C3" s="200"/>
      <c r="D3" s="200"/>
      <c r="G3" s="200"/>
      <c r="H3" s="200"/>
      <c r="I3" s="200"/>
    </row>
    <row r="4" spans="1:18" ht="14.1" customHeight="1">
      <c r="A4" s="200"/>
      <c r="B4" s="200"/>
      <c r="C4" s="200"/>
      <c r="D4" s="200"/>
      <c r="G4" s="200"/>
      <c r="H4" s="200"/>
      <c r="I4" s="200"/>
    </row>
    <row r="5" spans="1:18" ht="14.1" customHeight="1">
      <c r="A5" s="202" t="s">
        <v>274</v>
      </c>
      <c r="B5" s="200"/>
      <c r="C5" s="200"/>
      <c r="D5" s="200"/>
      <c r="G5" s="200"/>
      <c r="H5" s="200"/>
      <c r="I5" s="200"/>
    </row>
    <row r="6" spans="1:18" ht="14.1" customHeight="1">
      <c r="A6" s="203" t="s">
        <v>378</v>
      </c>
      <c r="B6" s="200"/>
      <c r="C6" s="200"/>
      <c r="D6" s="200"/>
      <c r="G6" s="200"/>
      <c r="H6" s="200"/>
      <c r="I6" s="200"/>
    </row>
    <row r="7" spans="1:18" ht="14.1" customHeight="1">
      <c r="A7" s="203"/>
      <c r="B7" s="200"/>
      <c r="C7" s="200"/>
      <c r="D7" s="200"/>
      <c r="E7" s="200"/>
      <c r="F7" s="200"/>
      <c r="G7" s="200"/>
      <c r="H7" s="200"/>
      <c r="I7" s="200"/>
    </row>
    <row r="8" spans="1:18" ht="14.1" customHeight="1">
      <c r="A8" s="204"/>
      <c r="B8" s="204">
        <v>2019</v>
      </c>
      <c r="C8" s="204">
        <v>2020</v>
      </c>
      <c r="D8" s="204">
        <v>2021</v>
      </c>
      <c r="E8" s="204">
        <v>2022</v>
      </c>
      <c r="F8" s="204">
        <v>2023</v>
      </c>
      <c r="G8" s="200"/>
      <c r="H8" s="200"/>
      <c r="I8" s="200"/>
    </row>
    <row r="9" spans="1:18" ht="14.1" customHeight="1">
      <c r="A9" s="205"/>
      <c r="B9" s="206"/>
      <c r="C9" s="206"/>
      <c r="D9" s="206"/>
      <c r="E9" s="206"/>
      <c r="F9" s="206"/>
      <c r="G9" s="207"/>
      <c r="H9" s="208"/>
      <c r="I9" s="200"/>
    </row>
    <row r="10" spans="1:18" ht="14.1" customHeight="1">
      <c r="A10" s="209" t="s">
        <v>85</v>
      </c>
      <c r="B10" s="268">
        <v>484</v>
      </c>
      <c r="C10" s="268">
        <v>610</v>
      </c>
      <c r="D10" s="268">
        <v>789</v>
      </c>
      <c r="E10" s="268">
        <v>1109</v>
      </c>
      <c r="F10" s="268">
        <v>1541</v>
      </c>
      <c r="G10" s="211"/>
      <c r="H10" s="273"/>
      <c r="I10" s="274"/>
      <c r="J10" s="273"/>
      <c r="K10" s="274"/>
      <c r="L10" s="273"/>
      <c r="M10" s="274"/>
      <c r="N10" s="273"/>
      <c r="O10" s="274"/>
      <c r="P10" s="273"/>
      <c r="Q10" s="275"/>
      <c r="R10" s="273"/>
    </row>
    <row r="11" spans="1:18" ht="6" customHeight="1">
      <c r="A11" s="205"/>
      <c r="B11" s="268"/>
      <c r="C11" s="268"/>
      <c r="D11" s="268"/>
      <c r="E11" s="268"/>
      <c r="F11" s="268"/>
      <c r="G11" s="210"/>
      <c r="H11" s="210"/>
      <c r="I11" s="200"/>
    </row>
    <row r="12" spans="1:18" ht="14.1" customHeight="1">
      <c r="A12" s="209" t="s">
        <v>418</v>
      </c>
      <c r="B12" s="268"/>
      <c r="C12" s="268"/>
      <c r="D12" s="268"/>
      <c r="E12" s="268"/>
      <c r="F12" s="268"/>
      <c r="G12" s="210"/>
      <c r="H12" s="210"/>
      <c r="I12" s="200"/>
    </row>
    <row r="13" spans="1:18" ht="14.1" customHeight="1">
      <c r="A13" s="205" t="s">
        <v>48</v>
      </c>
      <c r="B13" s="268">
        <v>446</v>
      </c>
      <c r="C13" s="268">
        <v>554</v>
      </c>
      <c r="D13" s="268">
        <v>750</v>
      </c>
      <c r="E13" s="268">
        <v>1009</v>
      </c>
      <c r="F13" s="268">
        <v>1420</v>
      </c>
      <c r="G13" s="211"/>
      <c r="H13" s="276"/>
      <c r="I13" s="276"/>
      <c r="J13" s="276"/>
      <c r="K13" s="276"/>
      <c r="L13" s="276"/>
      <c r="M13" s="276"/>
      <c r="N13" s="276"/>
    </row>
    <row r="14" spans="1:18" ht="14.1" customHeight="1">
      <c r="A14" s="205" t="s">
        <v>16</v>
      </c>
      <c r="B14" s="268">
        <v>15</v>
      </c>
      <c r="C14" s="268">
        <v>14</v>
      </c>
      <c r="D14" s="268">
        <v>18</v>
      </c>
      <c r="E14" s="268">
        <v>16</v>
      </c>
      <c r="F14" s="268">
        <v>15</v>
      </c>
      <c r="G14" s="211"/>
      <c r="H14" s="212"/>
      <c r="I14" s="200"/>
    </row>
    <row r="15" spans="1:18" ht="6" customHeight="1">
      <c r="A15" s="205"/>
      <c r="B15" s="268"/>
      <c r="C15" s="268"/>
      <c r="D15" s="268"/>
      <c r="E15" s="268"/>
      <c r="F15" s="268"/>
      <c r="G15" s="210"/>
      <c r="H15" s="210"/>
      <c r="I15" s="200"/>
    </row>
    <row r="16" spans="1:18" ht="14.1" customHeight="1">
      <c r="A16" s="209" t="s">
        <v>107</v>
      </c>
      <c r="B16" s="268"/>
      <c r="C16" s="268"/>
      <c r="D16" s="268"/>
      <c r="E16" s="268"/>
      <c r="F16" s="268"/>
      <c r="G16" s="210"/>
      <c r="H16" s="210"/>
      <c r="I16" s="200"/>
    </row>
    <row r="17" spans="1:44" ht="14.1" customHeight="1">
      <c r="A17" s="205" t="s">
        <v>35</v>
      </c>
      <c r="B17" s="268">
        <v>96</v>
      </c>
      <c r="C17" s="268">
        <v>109</v>
      </c>
      <c r="D17" s="268">
        <v>130</v>
      </c>
      <c r="E17" s="268">
        <v>139</v>
      </c>
      <c r="F17" s="268">
        <v>211</v>
      </c>
      <c r="H17" s="276"/>
      <c r="I17" s="276"/>
      <c r="J17" s="276"/>
      <c r="K17" s="276"/>
      <c r="M17" s="276"/>
      <c r="O17" s="276"/>
      <c r="Q17" s="276"/>
    </row>
    <row r="18" spans="1:44" ht="14.1" customHeight="1">
      <c r="A18" s="205" t="s">
        <v>69</v>
      </c>
      <c r="B18" s="268">
        <v>107</v>
      </c>
      <c r="C18" s="268">
        <v>105</v>
      </c>
      <c r="D18" s="268">
        <v>116</v>
      </c>
      <c r="E18" s="268">
        <v>170</v>
      </c>
      <c r="F18" s="268">
        <v>173</v>
      </c>
      <c r="H18" s="276"/>
      <c r="I18" s="276"/>
    </row>
    <row r="19" spans="1:44" ht="14.1" customHeight="1">
      <c r="A19" s="205" t="s">
        <v>151</v>
      </c>
      <c r="B19" s="268">
        <v>35</v>
      </c>
      <c r="C19" s="268">
        <v>59</v>
      </c>
      <c r="D19" s="268">
        <v>75</v>
      </c>
      <c r="E19" s="268">
        <v>90</v>
      </c>
      <c r="F19" s="268">
        <v>101</v>
      </c>
      <c r="H19" s="276"/>
      <c r="I19" s="276"/>
      <c r="K19" s="276"/>
      <c r="O19" s="276"/>
      <c r="S19" s="276"/>
    </row>
    <row r="20" spans="1:44" ht="14.1" customHeight="1">
      <c r="A20" s="205" t="s">
        <v>70</v>
      </c>
      <c r="B20" s="268">
        <v>218</v>
      </c>
      <c r="C20" s="268">
        <v>274</v>
      </c>
      <c r="D20" s="268">
        <v>412</v>
      </c>
      <c r="E20" s="268">
        <v>594</v>
      </c>
      <c r="F20" s="268">
        <v>844</v>
      </c>
      <c r="H20" s="276"/>
      <c r="I20" s="276"/>
    </row>
    <row r="21" spans="1:44" ht="14.1" customHeight="1">
      <c r="A21" s="205" t="s">
        <v>51</v>
      </c>
      <c r="B21" s="268">
        <v>28</v>
      </c>
      <c r="C21" s="268">
        <v>63</v>
      </c>
      <c r="D21" s="268">
        <v>56</v>
      </c>
      <c r="E21" s="268">
        <v>116</v>
      </c>
      <c r="F21" s="268">
        <v>212</v>
      </c>
      <c r="G21" s="213"/>
      <c r="H21" s="276"/>
      <c r="I21" s="276"/>
    </row>
    <row r="22" spans="1:44" ht="6" customHeight="1">
      <c r="A22" s="205"/>
      <c r="B22" s="268"/>
      <c r="C22" s="268"/>
      <c r="D22" s="268"/>
      <c r="E22" s="268"/>
      <c r="F22" s="268"/>
      <c r="G22" s="213"/>
      <c r="H22" s="276"/>
      <c r="I22" s="276"/>
      <c r="L22" s="266"/>
    </row>
    <row r="23" spans="1:44" ht="14.1" customHeight="1">
      <c r="A23" s="209" t="s">
        <v>150</v>
      </c>
      <c r="B23" s="268"/>
      <c r="C23" s="268"/>
      <c r="D23" s="268"/>
      <c r="E23" s="268"/>
      <c r="F23" s="268"/>
      <c r="G23" s="210"/>
      <c r="H23" s="106"/>
      <c r="I23" s="106"/>
      <c r="J23" s="106"/>
      <c r="K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ht="14.1" customHeight="1">
      <c r="A24" s="205" t="s">
        <v>0</v>
      </c>
      <c r="B24" s="268">
        <v>4</v>
      </c>
      <c r="C24" s="268">
        <v>2</v>
      </c>
      <c r="D24" s="268">
        <v>3</v>
      </c>
      <c r="E24" s="268">
        <v>6</v>
      </c>
      <c r="F24" s="348">
        <v>6</v>
      </c>
      <c r="H24" s="106"/>
      <c r="I24" s="106"/>
      <c r="J24" s="106"/>
      <c r="K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ht="14.1" customHeight="1">
      <c r="A25" s="205" t="s">
        <v>401</v>
      </c>
      <c r="B25" s="268">
        <v>24</v>
      </c>
      <c r="C25" s="268">
        <v>25</v>
      </c>
      <c r="D25" s="268">
        <v>42</v>
      </c>
      <c r="E25" s="268">
        <v>60</v>
      </c>
      <c r="F25" s="268">
        <v>66</v>
      </c>
      <c r="H25" s="106"/>
      <c r="I25" s="106"/>
      <c r="J25" s="106"/>
      <c r="K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ht="14.1" customHeight="1">
      <c r="A26" s="205" t="s">
        <v>402</v>
      </c>
      <c r="B26" s="268">
        <v>23</v>
      </c>
      <c r="C26" s="268">
        <v>16</v>
      </c>
      <c r="D26" s="268">
        <v>34</v>
      </c>
      <c r="E26" s="268">
        <v>35</v>
      </c>
      <c r="F26" s="268">
        <v>47</v>
      </c>
      <c r="H26" s="106"/>
      <c r="I26" s="106"/>
      <c r="J26" s="106"/>
      <c r="K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ht="14.1" customHeight="1">
      <c r="A27" s="214" t="s">
        <v>403</v>
      </c>
      <c r="B27" s="268">
        <v>7</v>
      </c>
      <c r="C27" s="268">
        <v>12</v>
      </c>
      <c r="D27" s="268">
        <v>13</v>
      </c>
      <c r="E27" s="268">
        <v>12</v>
      </c>
      <c r="F27" s="268">
        <v>21</v>
      </c>
      <c r="G27" s="215"/>
      <c r="H27" s="106"/>
      <c r="I27" s="106"/>
      <c r="J27" s="106"/>
      <c r="K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ht="14.1" customHeight="1">
      <c r="A28" s="214" t="s">
        <v>375</v>
      </c>
      <c r="B28" s="268">
        <v>41</v>
      </c>
      <c r="C28" s="268">
        <v>46</v>
      </c>
      <c r="D28" s="268">
        <v>36</v>
      </c>
      <c r="E28" s="268">
        <v>74</v>
      </c>
      <c r="F28" s="268">
        <v>146</v>
      </c>
    </row>
    <row r="29" spans="1:44" ht="14.1" customHeight="1">
      <c r="A29" s="214" t="s">
        <v>404</v>
      </c>
      <c r="B29" s="268">
        <v>18</v>
      </c>
      <c r="C29" s="268">
        <v>16</v>
      </c>
      <c r="D29" s="268">
        <v>22</v>
      </c>
      <c r="E29" s="268">
        <v>19</v>
      </c>
      <c r="F29" s="268">
        <v>42</v>
      </c>
      <c r="J29" s="216"/>
    </row>
    <row r="30" spans="1:44" ht="27.95" customHeight="1">
      <c r="A30" s="267" t="s">
        <v>411</v>
      </c>
      <c r="B30" s="268">
        <v>6</v>
      </c>
      <c r="C30" s="268">
        <v>6</v>
      </c>
      <c r="D30" s="268">
        <v>9</v>
      </c>
      <c r="E30" s="268">
        <v>7</v>
      </c>
      <c r="F30" s="268">
        <v>26</v>
      </c>
      <c r="G30" s="216"/>
      <c r="H30" s="210"/>
      <c r="I30" s="216"/>
      <c r="J30" s="216"/>
      <c r="L30" s="266"/>
    </row>
    <row r="31" spans="1:44" ht="27.95" customHeight="1">
      <c r="A31" s="267" t="s">
        <v>405</v>
      </c>
      <c r="B31" s="268" t="s">
        <v>90</v>
      </c>
      <c r="C31" s="268">
        <v>1</v>
      </c>
      <c r="D31" s="268">
        <v>3</v>
      </c>
      <c r="E31" s="268">
        <v>7</v>
      </c>
      <c r="F31" s="268">
        <v>10</v>
      </c>
      <c r="G31" s="216"/>
      <c r="H31" s="210"/>
      <c r="I31" s="216"/>
      <c r="J31" s="216"/>
      <c r="L31" s="266"/>
    </row>
    <row r="32" spans="1:44" ht="27.95" customHeight="1">
      <c r="A32" s="267" t="s">
        <v>410</v>
      </c>
      <c r="B32" s="268">
        <v>9</v>
      </c>
      <c r="C32" s="268">
        <v>15</v>
      </c>
      <c r="D32" s="268">
        <v>12</v>
      </c>
      <c r="E32" s="268">
        <v>21</v>
      </c>
      <c r="F32" s="268">
        <v>40</v>
      </c>
      <c r="G32" s="216"/>
      <c r="H32" s="210"/>
      <c r="I32" s="216"/>
      <c r="J32" s="216"/>
      <c r="L32" s="266"/>
    </row>
    <row r="33" spans="1:12" ht="27.95" customHeight="1">
      <c r="A33" s="267" t="s">
        <v>409</v>
      </c>
      <c r="B33" s="268">
        <v>13</v>
      </c>
      <c r="C33" s="268">
        <v>11</v>
      </c>
      <c r="D33" s="268">
        <v>34</v>
      </c>
      <c r="E33" s="268">
        <v>74</v>
      </c>
      <c r="F33" s="268">
        <v>77</v>
      </c>
      <c r="G33" s="216"/>
      <c r="H33" s="210"/>
      <c r="I33" s="216"/>
      <c r="J33" s="216"/>
    </row>
    <row r="34" spans="1:12" ht="14.1" customHeight="1">
      <c r="A34" s="214" t="s">
        <v>406</v>
      </c>
      <c r="B34" s="268">
        <v>31</v>
      </c>
      <c r="C34" s="268">
        <v>27</v>
      </c>
      <c r="D34" s="268">
        <v>44</v>
      </c>
      <c r="E34" s="268">
        <v>62</v>
      </c>
      <c r="F34" s="268">
        <v>70</v>
      </c>
      <c r="G34" s="216"/>
      <c r="H34" s="210"/>
      <c r="I34" s="216"/>
      <c r="J34" s="216"/>
    </row>
    <row r="35" spans="1:12" ht="14.1" customHeight="1">
      <c r="A35" s="214" t="s">
        <v>407</v>
      </c>
      <c r="B35" s="268">
        <v>87</v>
      </c>
      <c r="C35" s="268">
        <v>143</v>
      </c>
      <c r="D35" s="268">
        <v>234</v>
      </c>
      <c r="E35" s="268">
        <v>327</v>
      </c>
      <c r="F35" s="268">
        <v>428</v>
      </c>
      <c r="G35" s="216"/>
      <c r="H35" s="210"/>
      <c r="I35" s="216"/>
      <c r="J35" s="216"/>
    </row>
    <row r="36" spans="1:12" ht="14.1" customHeight="1">
      <c r="A36" s="214" t="s">
        <v>408</v>
      </c>
      <c r="B36" s="268">
        <v>91</v>
      </c>
      <c r="C36" s="268">
        <v>108</v>
      </c>
      <c r="D36" s="268">
        <v>138</v>
      </c>
      <c r="E36" s="268">
        <v>162</v>
      </c>
      <c r="F36" s="268">
        <v>237</v>
      </c>
      <c r="G36" s="216"/>
      <c r="H36" s="210"/>
      <c r="I36" s="216"/>
      <c r="J36" s="216"/>
    </row>
    <row r="37" spans="1:12" ht="27.95" customHeight="1">
      <c r="A37" s="267" t="s">
        <v>412</v>
      </c>
      <c r="B37" s="268">
        <v>97</v>
      </c>
      <c r="C37" s="268">
        <v>121</v>
      </c>
      <c r="D37" s="268">
        <v>127</v>
      </c>
      <c r="E37" s="268">
        <v>166</v>
      </c>
      <c r="F37" s="268">
        <v>207</v>
      </c>
      <c r="G37" s="216"/>
      <c r="H37" s="210"/>
      <c r="I37" s="216"/>
      <c r="J37" s="216"/>
      <c r="L37" s="266"/>
    </row>
    <row r="38" spans="1:12" ht="14.1" customHeight="1">
      <c r="A38" s="214" t="s">
        <v>376</v>
      </c>
      <c r="B38" s="268">
        <v>4</v>
      </c>
      <c r="C38" s="268" t="s">
        <v>90</v>
      </c>
      <c r="D38" s="268">
        <v>4</v>
      </c>
      <c r="E38" s="268">
        <v>3</v>
      </c>
      <c r="F38" s="268">
        <v>9</v>
      </c>
      <c r="G38" s="216"/>
      <c r="H38" s="210"/>
      <c r="I38" s="216"/>
      <c r="J38" s="216"/>
    </row>
    <row r="39" spans="1:12" ht="14.1" customHeight="1">
      <c r="A39" s="214" t="s">
        <v>89</v>
      </c>
      <c r="B39" s="268">
        <v>29</v>
      </c>
      <c r="C39" s="268">
        <v>61</v>
      </c>
      <c r="D39" s="268">
        <v>34</v>
      </c>
      <c r="E39" s="268">
        <v>74</v>
      </c>
      <c r="F39" s="268">
        <f>42+67</f>
        <v>109</v>
      </c>
      <c r="G39" s="216"/>
      <c r="I39" s="200"/>
    </row>
    <row r="40" spans="1:12" ht="14.1" customHeight="1">
      <c r="A40" s="217"/>
      <c r="B40" s="210"/>
      <c r="C40" s="210"/>
      <c r="D40" s="210"/>
      <c r="E40" s="210"/>
      <c r="F40" s="210"/>
      <c r="G40" s="218"/>
      <c r="H40" s="200"/>
      <c r="I40" s="200"/>
    </row>
    <row r="41" spans="1:12" ht="14.1" customHeight="1">
      <c r="A41" s="23" t="s">
        <v>385</v>
      </c>
      <c r="B41" s="220"/>
      <c r="C41" s="220"/>
      <c r="D41" s="221"/>
      <c r="E41" s="221"/>
      <c r="F41" s="221"/>
      <c r="G41" s="216"/>
      <c r="I41" s="200"/>
    </row>
    <row r="42" spans="1:12" ht="14.1" customHeight="1">
      <c r="A42" s="219" t="s">
        <v>232</v>
      </c>
      <c r="D42" s="222"/>
      <c r="E42" s="222"/>
      <c r="F42" s="222"/>
      <c r="G42" s="218"/>
    </row>
    <row r="43" spans="1:12" ht="14.1" customHeight="1">
      <c r="A43" s="219" t="s">
        <v>431</v>
      </c>
      <c r="H43" s="223"/>
    </row>
    <row r="44" spans="1:12">
      <c r="A44" s="219" t="s">
        <v>417</v>
      </c>
    </row>
    <row r="46" spans="1:12">
      <c r="A46" s="276"/>
      <c r="B46" s="276"/>
      <c r="C46" s="276"/>
      <c r="D46" s="276"/>
    </row>
    <row r="47" spans="1:12">
      <c r="A47" s="276"/>
      <c r="B47" s="276"/>
      <c r="D47" s="276"/>
    </row>
    <row r="48" spans="1:12">
      <c r="A48" s="276"/>
      <c r="B48" s="276"/>
      <c r="D48" s="276"/>
    </row>
    <row r="49" spans="1:12">
      <c r="A49" s="276"/>
      <c r="B49" s="276"/>
      <c r="D49" s="276"/>
    </row>
    <row r="50" spans="1:12">
      <c r="A50" s="276"/>
      <c r="B50" s="276"/>
      <c r="D50" s="276"/>
    </row>
    <row r="51" spans="1:12">
      <c r="A51" s="276"/>
      <c r="B51" s="276"/>
      <c r="D51" s="276"/>
    </row>
    <row r="52" spans="1:12">
      <c r="A52" s="276"/>
      <c r="B52" s="276"/>
      <c r="D52" s="276"/>
    </row>
    <row r="53" spans="1:12">
      <c r="A53" s="276"/>
      <c r="B53" s="276"/>
      <c r="D53" s="276"/>
      <c r="L53" s="201"/>
    </row>
    <row r="54" spans="1:12">
      <c r="A54" s="276"/>
      <c r="B54" s="276"/>
    </row>
    <row r="55" spans="1:12">
      <c r="A55" s="276"/>
      <c r="B55" s="276"/>
      <c r="D55" s="276"/>
    </row>
    <row r="56" spans="1:12">
      <c r="A56" s="276"/>
      <c r="B56" s="276"/>
      <c r="D56" s="276"/>
    </row>
    <row r="57" spans="1:12">
      <c r="A57" s="276"/>
      <c r="B57" s="276"/>
      <c r="D57" s="276"/>
    </row>
    <row r="58" spans="1:12">
      <c r="A58" s="276"/>
      <c r="B58" s="276"/>
      <c r="D58" s="276"/>
    </row>
    <row r="59" spans="1:12">
      <c r="A59" s="276"/>
      <c r="B59" s="276"/>
      <c r="D59" s="276"/>
    </row>
    <row r="60" spans="1:12">
      <c r="A60" s="276"/>
      <c r="B60" s="276"/>
      <c r="D60" s="276"/>
    </row>
    <row r="61" spans="1:12">
      <c r="A61" s="276"/>
      <c r="B61" s="276"/>
      <c r="D61" s="276"/>
    </row>
    <row r="62" spans="1:12">
      <c r="A62" s="276"/>
      <c r="B62" s="276"/>
      <c r="D62" s="276"/>
      <c r="L62" s="201"/>
    </row>
    <row r="63" spans="1:12">
      <c r="A63" s="276"/>
      <c r="B63" s="276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topLeftCell="A25"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1" ht="14.1" customHeight="1" thickBot="1">
      <c r="A1" s="1" t="s">
        <v>231</v>
      </c>
      <c r="B1" s="2"/>
      <c r="C1" s="2"/>
      <c r="D1" s="2"/>
      <c r="E1" s="2"/>
      <c r="F1" s="2"/>
      <c r="G1" s="3"/>
    </row>
    <row r="2" spans="1:11" ht="14.1" customHeight="1">
      <c r="A2" s="4"/>
      <c r="B2" s="4"/>
      <c r="C2" s="4"/>
      <c r="D2" s="4"/>
      <c r="E2" s="4"/>
      <c r="F2" s="4"/>
      <c r="G2" s="3"/>
      <c r="H2" s="107" t="s">
        <v>260</v>
      </c>
    </row>
    <row r="3" spans="1:11" ht="14.1" customHeight="1">
      <c r="A3" s="28" t="s">
        <v>313</v>
      </c>
      <c r="B3" s="4"/>
      <c r="C3" s="4"/>
      <c r="D3" s="4"/>
      <c r="E3" s="4"/>
      <c r="F3" s="4"/>
      <c r="H3" s="34"/>
    </row>
    <row r="4" spans="1:11" ht="14.1" customHeight="1">
      <c r="A4" s="6"/>
      <c r="B4" s="4"/>
      <c r="C4" s="4"/>
      <c r="D4" s="4"/>
      <c r="E4" s="4"/>
      <c r="F4" s="4"/>
      <c r="H4" s="34"/>
    </row>
    <row r="5" spans="1:11" ht="14.1" customHeight="1">
      <c r="A5" s="8"/>
      <c r="B5" s="8">
        <v>2019</v>
      </c>
      <c r="C5" s="8">
        <v>2020</v>
      </c>
      <c r="D5" s="8">
        <v>2021</v>
      </c>
      <c r="E5" s="8">
        <v>2022</v>
      </c>
      <c r="F5" s="8">
        <v>2023</v>
      </c>
    </row>
    <row r="6" spans="1:11" ht="14.1" customHeight="1">
      <c r="A6" s="7"/>
      <c r="B6" s="10"/>
      <c r="C6" s="10"/>
      <c r="D6" s="10"/>
      <c r="E6" s="10"/>
      <c r="F6" s="10"/>
    </row>
    <row r="7" spans="1:11" ht="14.1" customHeight="1">
      <c r="A7" s="7"/>
      <c r="B7" s="25"/>
      <c r="C7" s="25"/>
      <c r="D7" s="25"/>
      <c r="E7" s="25"/>
      <c r="F7" s="25"/>
      <c r="H7" s="89"/>
      <c r="I7" s="89"/>
      <c r="J7" s="89"/>
      <c r="K7" s="89"/>
    </row>
    <row r="8" spans="1:11" ht="14.1" customHeight="1">
      <c r="A8" s="11" t="s">
        <v>64</v>
      </c>
      <c r="B8" s="25">
        <v>3155</v>
      </c>
      <c r="C8" s="25">
        <v>4159</v>
      </c>
      <c r="D8" s="25">
        <v>2921</v>
      </c>
      <c r="E8" s="314">
        <v>2753</v>
      </c>
      <c r="F8" s="314">
        <f>F9+F10</f>
        <v>2564</v>
      </c>
      <c r="G8" s="25"/>
      <c r="H8" s="175"/>
      <c r="I8" s="89"/>
      <c r="J8" s="89"/>
      <c r="K8" s="89"/>
    </row>
    <row r="9" spans="1:11" ht="14.1" customHeight="1">
      <c r="A9" s="7" t="s">
        <v>29</v>
      </c>
      <c r="B9" s="25">
        <v>1333</v>
      </c>
      <c r="C9" s="25">
        <v>1683</v>
      </c>
      <c r="D9" s="25">
        <v>1230</v>
      </c>
      <c r="E9" s="314">
        <v>974</v>
      </c>
      <c r="F9" s="314">
        <v>912</v>
      </c>
      <c r="G9" s="25"/>
      <c r="H9" s="93"/>
      <c r="I9" s="89"/>
      <c r="J9" s="89"/>
      <c r="K9" s="89"/>
    </row>
    <row r="10" spans="1:11" ht="14.1" customHeight="1">
      <c r="A10" s="7" t="s">
        <v>17</v>
      </c>
      <c r="B10" s="25">
        <v>1822</v>
      </c>
      <c r="C10" s="25">
        <v>2476</v>
      </c>
      <c r="D10" s="25">
        <v>1691</v>
      </c>
      <c r="E10" s="314">
        <v>1779</v>
      </c>
      <c r="F10" s="314">
        <v>1652</v>
      </c>
      <c r="G10" s="25"/>
      <c r="H10" s="93"/>
      <c r="I10" s="89"/>
      <c r="J10" s="89"/>
      <c r="K10" s="89"/>
    </row>
    <row r="11" spans="1:11" ht="14.1" customHeight="1">
      <c r="A11" s="7"/>
      <c r="B11" s="25"/>
      <c r="C11" s="25"/>
      <c r="D11" s="258"/>
      <c r="E11" s="313"/>
      <c r="F11" s="313"/>
      <c r="G11" s="25"/>
      <c r="H11" s="93"/>
      <c r="I11" s="89"/>
      <c r="J11" s="89"/>
      <c r="K11" s="89"/>
    </row>
    <row r="12" spans="1:11" ht="14.1" customHeight="1">
      <c r="A12" s="37" t="s">
        <v>174</v>
      </c>
      <c r="B12" s="108">
        <v>58272</v>
      </c>
      <c r="C12" s="25">
        <v>44016</v>
      </c>
      <c r="D12" s="25">
        <f>SUM(D13:D15)</f>
        <v>49657</v>
      </c>
      <c r="E12" s="314">
        <v>46987</v>
      </c>
      <c r="F12" s="314">
        <f>F13+F14</f>
        <v>42988</v>
      </c>
      <c r="G12" s="25"/>
      <c r="H12" s="93"/>
      <c r="I12" s="89"/>
      <c r="J12" s="89"/>
      <c r="K12" s="89"/>
    </row>
    <row r="13" spans="1:11" ht="14.1" customHeight="1">
      <c r="A13" s="38" t="s">
        <v>29</v>
      </c>
      <c r="B13" s="25">
        <v>40912</v>
      </c>
      <c r="C13" s="25">
        <v>31648</v>
      </c>
      <c r="D13" s="25">
        <f>(D17+D21)</f>
        <v>33509</v>
      </c>
      <c r="E13" s="314">
        <v>31848</v>
      </c>
      <c r="F13" s="314">
        <f>F17+F21</f>
        <v>28534</v>
      </c>
      <c r="G13" s="25"/>
      <c r="H13" s="93"/>
      <c r="I13" s="89"/>
      <c r="J13" s="89"/>
      <c r="K13" s="89"/>
    </row>
    <row r="14" spans="1:11" ht="14.1" customHeight="1">
      <c r="A14" s="38" t="s">
        <v>17</v>
      </c>
      <c r="B14" s="25">
        <v>17360</v>
      </c>
      <c r="C14" s="25">
        <v>12368</v>
      </c>
      <c r="D14" s="25">
        <f>(D18+D22)</f>
        <v>16148</v>
      </c>
      <c r="E14" s="314">
        <v>15139</v>
      </c>
      <c r="F14" s="314">
        <f>F18+F22</f>
        <v>14454</v>
      </c>
      <c r="G14" s="25"/>
      <c r="H14" s="93"/>
      <c r="I14" s="89"/>
      <c r="J14" s="90"/>
      <c r="K14" s="90"/>
    </row>
    <row r="15" spans="1:11" ht="14.1" customHeight="1">
      <c r="A15" s="37"/>
      <c r="B15" s="25"/>
      <c r="D15" s="83"/>
      <c r="E15" s="313"/>
      <c r="F15" s="313"/>
      <c r="G15" s="39"/>
      <c r="H15" s="93"/>
      <c r="I15" s="89"/>
      <c r="J15" s="89"/>
      <c r="K15" s="89"/>
    </row>
    <row r="16" spans="1:11" ht="14.1" customHeight="1">
      <c r="A16" s="40" t="s">
        <v>175</v>
      </c>
      <c r="B16" s="25">
        <v>3276</v>
      </c>
      <c r="C16" s="25">
        <f>C17+C18</f>
        <v>2458</v>
      </c>
      <c r="D16" s="25">
        <f>D17+D18</f>
        <v>3548</v>
      </c>
      <c r="E16" s="314">
        <v>15844</v>
      </c>
      <c r="F16" s="314">
        <f>F17+F18</f>
        <v>15005</v>
      </c>
      <c r="G16" s="25"/>
      <c r="H16" s="93"/>
      <c r="I16" s="89"/>
      <c r="J16" s="89"/>
      <c r="K16" s="89"/>
    </row>
    <row r="17" spans="1:11" ht="14.1" customHeight="1">
      <c r="A17" s="40" t="s">
        <v>172</v>
      </c>
      <c r="B17" s="25">
        <v>1800</v>
      </c>
      <c r="C17" s="25">
        <v>1368</v>
      </c>
      <c r="D17" s="25">
        <v>2073</v>
      </c>
      <c r="E17" s="314">
        <v>10641</v>
      </c>
      <c r="F17" s="314">
        <v>9617</v>
      </c>
      <c r="G17" s="25"/>
      <c r="H17" s="93"/>
      <c r="I17" s="89"/>
      <c r="J17" s="89"/>
      <c r="K17" s="89"/>
    </row>
    <row r="18" spans="1:11" ht="14.1" customHeight="1">
      <c r="A18" s="40" t="s">
        <v>173</v>
      </c>
      <c r="B18" s="25">
        <v>1476</v>
      </c>
      <c r="C18" s="25">
        <v>1090</v>
      </c>
      <c r="D18" s="25">
        <v>1475</v>
      </c>
      <c r="E18" s="314">
        <v>5203</v>
      </c>
      <c r="F18" s="314">
        <v>5388</v>
      </c>
      <c r="G18" s="25"/>
      <c r="H18" s="93"/>
      <c r="I18" s="89"/>
      <c r="J18" s="89"/>
      <c r="K18" s="89"/>
    </row>
    <row r="19" spans="1:11" ht="14.1" customHeight="1">
      <c r="A19" s="40"/>
      <c r="B19" s="25"/>
      <c r="C19" s="25"/>
      <c r="D19" s="25"/>
      <c r="E19" s="313"/>
      <c r="F19" s="313"/>
      <c r="G19" s="25"/>
      <c r="H19" s="93"/>
      <c r="I19" s="89"/>
      <c r="J19" s="89" t="s">
        <v>327</v>
      </c>
      <c r="K19" s="89"/>
    </row>
    <row r="20" spans="1:11" ht="14.1" customHeight="1">
      <c r="A20" s="40" t="s">
        <v>176</v>
      </c>
      <c r="B20" s="25">
        <v>54996</v>
      </c>
      <c r="C20" s="25">
        <f t="shared" ref="C20:C22" si="0">C12-C16</f>
        <v>41558</v>
      </c>
      <c r="D20" s="25">
        <f>D21+D22</f>
        <v>46109</v>
      </c>
      <c r="E20" s="314">
        <v>31143</v>
      </c>
      <c r="F20" s="314">
        <f>F21+F22</f>
        <v>27983</v>
      </c>
      <c r="G20" s="25"/>
      <c r="H20" s="93"/>
      <c r="I20" s="89"/>
      <c r="J20" s="89"/>
      <c r="K20" s="89"/>
    </row>
    <row r="21" spans="1:11" ht="14.1" customHeight="1">
      <c r="A21" s="40" t="s">
        <v>172</v>
      </c>
      <c r="B21" s="25">
        <v>39112</v>
      </c>
      <c r="C21" s="25">
        <f t="shared" si="0"/>
        <v>30280</v>
      </c>
      <c r="D21" s="25">
        <v>31436</v>
      </c>
      <c r="E21" s="314">
        <v>21207</v>
      </c>
      <c r="F21" s="314">
        <v>18917</v>
      </c>
      <c r="G21" s="25"/>
      <c r="H21" s="93"/>
      <c r="I21" s="89"/>
      <c r="J21" s="89"/>
      <c r="K21" s="89"/>
    </row>
    <row r="22" spans="1:11" ht="14.1" customHeight="1">
      <c r="A22" s="40" t="s">
        <v>173</v>
      </c>
      <c r="B22" s="25">
        <v>15884</v>
      </c>
      <c r="C22" s="25">
        <f t="shared" si="0"/>
        <v>11278</v>
      </c>
      <c r="D22" s="25">
        <v>14673</v>
      </c>
      <c r="E22" s="314">
        <v>9936</v>
      </c>
      <c r="F22" s="314">
        <v>9066</v>
      </c>
      <c r="G22" s="25"/>
      <c r="H22" s="93"/>
    </row>
    <row r="23" spans="1:11" ht="14.1" customHeight="1">
      <c r="A23" s="16"/>
      <c r="B23" s="17"/>
      <c r="C23" s="17"/>
      <c r="D23" s="17"/>
      <c r="E23" s="17"/>
      <c r="F23" s="17"/>
    </row>
    <row r="24" spans="1:11" ht="14.1" customHeight="1">
      <c r="A24" s="23" t="s">
        <v>415</v>
      </c>
      <c r="B24" s="10"/>
      <c r="C24" s="54"/>
      <c r="D24" s="10"/>
      <c r="E24" s="10"/>
      <c r="F24" s="10"/>
      <c r="G24" s="163"/>
    </row>
    <row r="25" spans="1:11" ht="9.9499999999999993" customHeight="1">
      <c r="A25" s="23"/>
      <c r="B25" s="10"/>
      <c r="C25" s="54"/>
      <c r="D25" s="10"/>
      <c r="E25" s="10"/>
      <c r="F25" s="10"/>
      <c r="G25" s="163"/>
    </row>
    <row r="26" spans="1:11">
      <c r="B26" s="21"/>
      <c r="C26" s="21"/>
      <c r="D26" s="21"/>
      <c r="E26" s="21"/>
      <c r="F26" s="21"/>
      <c r="H26" s="21"/>
    </row>
    <row r="27" spans="1:11">
      <c r="B27" s="21"/>
      <c r="C27" s="21"/>
      <c r="D27" s="21"/>
      <c r="E27" s="21"/>
      <c r="F27" s="21"/>
      <c r="H27" s="21"/>
    </row>
    <row r="28" spans="1:11" ht="15">
      <c r="A28" s="359" t="s">
        <v>317</v>
      </c>
      <c r="B28" s="361"/>
      <c r="C28" s="361"/>
      <c r="D28" s="361"/>
      <c r="E28" s="361"/>
      <c r="F28" s="361"/>
      <c r="H28" s="21"/>
    </row>
    <row r="29" spans="1:11">
      <c r="B29" s="21"/>
      <c r="C29" s="21"/>
      <c r="D29" s="21"/>
      <c r="E29" s="21"/>
      <c r="F29" s="21"/>
      <c r="H29" s="21"/>
    </row>
  </sheetData>
  <mergeCells count="1">
    <mergeCell ref="A28:F28"/>
  </mergeCells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zoomScaleNormal="100" zoomScaleSheetLayoutView="75" workbookViewId="0">
      <selection activeCell="J31" sqref="J31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customWidth="1"/>
    <col min="8" max="8" width="32.28515625" style="5" bestFit="1" customWidth="1"/>
    <col min="9" max="9" width="10.7109375" style="5" customWidth="1"/>
    <col min="10" max="16384" width="11.42578125" style="5"/>
  </cols>
  <sheetData>
    <row r="1" spans="1:16" ht="14.1" customHeight="1" thickBot="1">
      <c r="A1" s="1" t="s">
        <v>231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>
      <c r="A2" s="4"/>
      <c r="B2" s="4"/>
      <c r="C2" s="4"/>
      <c r="D2" s="4"/>
      <c r="H2" s="107" t="s">
        <v>260</v>
      </c>
      <c r="J2" s="4"/>
      <c r="K2" s="4"/>
      <c r="L2" s="4"/>
      <c r="M2" s="4"/>
      <c r="N2" s="4"/>
      <c r="O2" s="4"/>
      <c r="P2" s="4"/>
    </row>
    <row r="3" spans="1:16" ht="14.1" customHeight="1">
      <c r="A3" s="6" t="s">
        <v>314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>
      <c r="A5" s="42"/>
      <c r="B5" s="42">
        <v>2019</v>
      </c>
      <c r="C5" s="42">
        <v>2020</v>
      </c>
      <c r="D5" s="42">
        <v>2021</v>
      </c>
      <c r="E5" s="42">
        <v>2022</v>
      </c>
      <c r="F5" s="42">
        <v>2023</v>
      </c>
      <c r="J5" s="4"/>
      <c r="K5" s="4"/>
      <c r="L5" s="4"/>
      <c r="M5" s="4"/>
      <c r="N5" s="4"/>
      <c r="O5" s="4"/>
      <c r="P5" s="4"/>
    </row>
    <row r="6" spans="1:16" ht="14.1" customHeight="1">
      <c r="A6" s="7"/>
      <c r="B6" s="4"/>
      <c r="C6" s="4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>
      <c r="A7" s="11" t="s">
        <v>22</v>
      </c>
      <c r="B7" s="12">
        <v>16472.573333333334</v>
      </c>
      <c r="C7" s="12">
        <v>16378.321</v>
      </c>
      <c r="D7" s="12">
        <v>16928.610833333336</v>
      </c>
      <c r="E7" s="12">
        <f>E9+E10</f>
        <v>17205.349999999999</v>
      </c>
      <c r="F7" s="12">
        <f>F9+F10</f>
        <v>19641.333333333336</v>
      </c>
      <c r="H7" s="34"/>
      <c r="J7" s="4"/>
      <c r="K7" s="4"/>
      <c r="L7" s="4"/>
      <c r="M7" s="4"/>
      <c r="N7" s="4"/>
      <c r="O7" s="4"/>
      <c r="P7" s="4"/>
    </row>
    <row r="8" spans="1:16" ht="14.1" customHeight="1">
      <c r="A8" s="64" t="s">
        <v>6</v>
      </c>
      <c r="B8" s="34"/>
      <c r="C8" s="34"/>
      <c r="D8" s="34"/>
      <c r="E8" s="34"/>
      <c r="F8" s="12"/>
      <c r="J8" s="50"/>
      <c r="K8" s="4"/>
      <c r="L8" s="4"/>
      <c r="M8" s="4"/>
      <c r="N8" s="4"/>
      <c r="O8" s="4"/>
      <c r="P8" s="4"/>
    </row>
    <row r="9" spans="1:16" ht="14.1" customHeight="1">
      <c r="A9" s="50" t="s">
        <v>29</v>
      </c>
      <c r="B9" s="12">
        <v>9389.934166666666</v>
      </c>
      <c r="C9" s="12">
        <v>9384.5869999999995</v>
      </c>
      <c r="D9" s="12">
        <v>9722.7324999999983</v>
      </c>
      <c r="E9" s="12">
        <v>9775.0999999999985</v>
      </c>
      <c r="F9" s="12">
        <v>10792.611111111111</v>
      </c>
      <c r="H9" s="277"/>
      <c r="I9" s="278"/>
      <c r="J9" s="277"/>
      <c r="K9" s="4"/>
      <c r="L9" s="4"/>
      <c r="M9" s="4"/>
      <c r="N9" s="4"/>
      <c r="O9" s="4"/>
      <c r="P9" s="4"/>
    </row>
    <row r="10" spans="1:16" ht="14.1" customHeight="1">
      <c r="A10" s="50" t="s">
        <v>17</v>
      </c>
      <c r="B10" s="12">
        <v>7082.6391666666677</v>
      </c>
      <c r="C10" s="12">
        <v>6993.7340000000004</v>
      </c>
      <c r="D10" s="12">
        <v>7205.8783333333331</v>
      </c>
      <c r="E10" s="12">
        <v>7430.25</v>
      </c>
      <c r="F10" s="12">
        <v>8848.7222222222226</v>
      </c>
      <c r="J10" s="50"/>
      <c r="K10" s="4"/>
      <c r="L10" s="4"/>
      <c r="M10" s="4"/>
      <c r="N10" s="4"/>
      <c r="O10" s="4"/>
      <c r="P10" s="4"/>
    </row>
    <row r="11" spans="1:16" ht="14.1" customHeight="1">
      <c r="A11" s="64" t="s">
        <v>149</v>
      </c>
      <c r="B11" s="12"/>
      <c r="C11" s="12"/>
      <c r="D11" s="194"/>
      <c r="E11" s="194"/>
      <c r="F11" s="12"/>
      <c r="H11" s="125"/>
      <c r="I11"/>
      <c r="J11"/>
      <c r="K11"/>
      <c r="L11"/>
      <c r="M11"/>
      <c r="N11"/>
      <c r="O11"/>
      <c r="P11" s="4"/>
    </row>
    <row r="12" spans="1:16" ht="14.1" customHeight="1">
      <c r="A12" s="22" t="s">
        <v>19</v>
      </c>
      <c r="B12" s="12">
        <v>14365.099999999999</v>
      </c>
      <c r="C12" s="12">
        <v>10286.25</v>
      </c>
      <c r="D12" s="12">
        <v>14659.430833333332</v>
      </c>
      <c r="E12" s="12">
        <v>14932.699999999999</v>
      </c>
      <c r="F12" s="12">
        <v>17210.777777777777</v>
      </c>
      <c r="H12" s="34"/>
      <c r="I12" s="125"/>
      <c r="J12" s="84"/>
      <c r="K12" s="125"/>
      <c r="L12" s="125"/>
      <c r="M12" s="125"/>
      <c r="N12" s="125"/>
      <c r="O12" s="125"/>
      <c r="P12" s="4"/>
    </row>
    <row r="13" spans="1:16" ht="14.1" customHeight="1">
      <c r="A13" s="191" t="s">
        <v>312</v>
      </c>
      <c r="B13" s="12">
        <f>B14+B15</f>
        <v>4168.4783333333344</v>
      </c>
      <c r="C13" s="12">
        <f>C14+C15</f>
        <v>3929.8649999999998</v>
      </c>
      <c r="D13" s="12">
        <f>D14+D15</f>
        <v>3881.225833333333</v>
      </c>
      <c r="E13" s="12">
        <f>E14+E15</f>
        <v>3757.25</v>
      </c>
      <c r="F13" s="12">
        <f>F14+F15</f>
        <v>3685.0555555555557</v>
      </c>
      <c r="K13"/>
      <c r="L13"/>
      <c r="M13"/>
      <c r="N13"/>
      <c r="O13"/>
      <c r="P13" s="4"/>
    </row>
    <row r="14" spans="1:16" ht="14.1" customHeight="1">
      <c r="A14" s="14" t="s">
        <v>21</v>
      </c>
      <c r="B14" s="12">
        <v>2781.2025000000008</v>
      </c>
      <c r="C14" s="12">
        <v>2592.5949999999998</v>
      </c>
      <c r="D14" s="12">
        <v>2552.5258333333331</v>
      </c>
      <c r="E14" s="12">
        <v>2428.5500000000002</v>
      </c>
      <c r="F14" s="12">
        <v>2339.6666666666665</v>
      </c>
      <c r="H14"/>
      <c r="I14"/>
      <c r="J14" s="84"/>
      <c r="K14"/>
      <c r="L14"/>
      <c r="M14"/>
      <c r="N14"/>
      <c r="O14"/>
      <c r="P14" s="4"/>
    </row>
    <row r="15" spans="1:16" ht="14.1" customHeight="1">
      <c r="A15" s="14" t="s">
        <v>218</v>
      </c>
      <c r="B15" s="12">
        <v>1387.2758333333331</v>
      </c>
      <c r="C15" s="12">
        <v>1337.27</v>
      </c>
      <c r="D15" s="12">
        <v>1328.7</v>
      </c>
      <c r="E15" s="12">
        <v>1328.7</v>
      </c>
      <c r="F15" s="12">
        <v>1345.3888888888891</v>
      </c>
      <c r="H15"/>
      <c r="I15"/>
      <c r="J15" s="84"/>
      <c r="K15"/>
      <c r="L15"/>
      <c r="M15"/>
      <c r="N15"/>
      <c r="O15"/>
      <c r="P15" s="4"/>
    </row>
    <row r="16" spans="1:16" ht="14.1" customHeight="1">
      <c r="A16" s="14" t="s">
        <v>148</v>
      </c>
      <c r="B16" s="12">
        <v>2107.4733333333329</v>
      </c>
      <c r="C16" s="12">
        <v>2162.2060000000001</v>
      </c>
      <c r="D16" s="12">
        <v>2269.1800000000003</v>
      </c>
      <c r="E16" s="12">
        <f>2241.25+31.4</f>
        <v>2272.65</v>
      </c>
      <c r="F16" s="12">
        <v>2430.5555555555557</v>
      </c>
      <c r="H16" s="34"/>
      <c r="I16"/>
      <c r="J16" s="84"/>
      <c r="K16"/>
      <c r="L16"/>
      <c r="M16"/>
      <c r="N16"/>
      <c r="O16"/>
      <c r="P16" s="4"/>
    </row>
    <row r="17" spans="1:17" ht="14.1" customHeight="1">
      <c r="A17" s="16"/>
      <c r="B17" s="17"/>
      <c r="C17" s="17"/>
      <c r="D17" s="18"/>
      <c r="E17" s="17"/>
      <c r="F17" s="17"/>
      <c r="H17"/>
      <c r="I17"/>
      <c r="J17" s="84"/>
      <c r="K17"/>
      <c r="L17"/>
      <c r="M17"/>
      <c r="N17"/>
      <c r="O17"/>
      <c r="P17" s="4"/>
    </row>
    <row r="18" spans="1:17" ht="14.1" customHeight="1">
      <c r="A18" s="19" t="s">
        <v>269</v>
      </c>
      <c r="B18" s="20"/>
      <c r="C18" s="20"/>
      <c r="D18" s="20"/>
      <c r="E18" s="20"/>
      <c r="F18" s="20"/>
      <c r="H18" s="127"/>
      <c r="I18"/>
      <c r="J18" s="84"/>
      <c r="K18"/>
      <c r="L18"/>
      <c r="M18"/>
      <c r="N18"/>
      <c r="O18"/>
      <c r="P18" s="4"/>
    </row>
    <row r="19" spans="1:17" ht="14.1" customHeight="1">
      <c r="A19" s="23" t="s">
        <v>295</v>
      </c>
      <c r="B19" s="10"/>
      <c r="C19" s="10"/>
      <c r="D19" s="10"/>
      <c r="E19" s="10"/>
      <c r="F19" s="10"/>
      <c r="H19" s="179"/>
      <c r="I19" s="127"/>
      <c r="J19" s="127"/>
      <c r="K19" s="127"/>
      <c r="L19" s="127"/>
      <c r="M19" s="127"/>
      <c r="N19" s="127"/>
      <c r="O19" s="127"/>
      <c r="P19" s="4"/>
    </row>
    <row r="20" spans="1:17" ht="14.1" customHeight="1">
      <c r="A20" s="23" t="s">
        <v>239</v>
      </c>
      <c r="B20" s="10"/>
      <c r="C20" s="10"/>
      <c r="D20" s="10"/>
      <c r="E20" s="10"/>
      <c r="F20" s="10"/>
      <c r="G20" s="179"/>
      <c r="I20" s="179"/>
      <c r="J20" s="179"/>
      <c r="K20" s="179"/>
      <c r="L20" s="179"/>
      <c r="M20" s="179"/>
      <c r="N20" s="179"/>
      <c r="O20" s="179"/>
      <c r="P20" s="4"/>
    </row>
    <row r="21" spans="1:17" ht="14.1" customHeight="1">
      <c r="A21" s="10"/>
      <c r="B21" s="10"/>
      <c r="C21" s="10"/>
      <c r="D21" s="10"/>
      <c r="E21" s="10"/>
      <c r="F21" s="10"/>
      <c r="G21" s="185"/>
      <c r="H21" s="185"/>
      <c r="I21" s="185"/>
      <c r="J21" s="185"/>
      <c r="K21" s="185"/>
      <c r="L21" s="185"/>
      <c r="M21" s="185"/>
      <c r="N21" s="185"/>
      <c r="O21" s="185"/>
      <c r="P21" s="4"/>
    </row>
    <row r="22" spans="1:17" ht="14.1" customHeight="1">
      <c r="A22" s="279"/>
      <c r="B22" s="279"/>
      <c r="C22" s="279"/>
      <c r="D22" s="279"/>
      <c r="E22" s="279"/>
      <c r="F22" s="279"/>
      <c r="G22" s="279"/>
      <c r="H22" s="279"/>
      <c r="I22" s="279"/>
      <c r="J22" s="186"/>
      <c r="K22" s="186"/>
      <c r="L22" s="186"/>
      <c r="M22" s="186"/>
      <c r="N22" s="186"/>
      <c r="O22" s="186"/>
      <c r="P22" s="4"/>
    </row>
    <row r="23" spans="1:17" ht="14.1" customHeight="1">
      <c r="A23" s="10"/>
      <c r="B23" s="10"/>
      <c r="C23" s="10"/>
      <c r="D23" s="10"/>
      <c r="E23" s="10"/>
      <c r="F23" s="10"/>
      <c r="G23" s="185"/>
      <c r="H23" s="185"/>
      <c r="I23" s="185"/>
      <c r="J23" s="185"/>
      <c r="K23" s="185"/>
      <c r="L23" s="185"/>
      <c r="M23" s="185"/>
      <c r="N23" s="185"/>
      <c r="O23" s="185"/>
      <c r="P23" s="4"/>
    </row>
    <row r="24" spans="1:17" ht="14.1" customHeight="1">
      <c r="G24" s="162"/>
      <c r="H24" s="162"/>
      <c r="I24" s="162"/>
      <c r="J24" s="162"/>
      <c r="K24" s="162"/>
      <c r="L24" s="162"/>
      <c r="M24" s="162"/>
      <c r="N24" s="162"/>
      <c r="O24" s="162"/>
      <c r="P24" s="4"/>
    </row>
    <row r="25" spans="1:17" ht="14.1" customHeight="1">
      <c r="A25" s="359" t="s">
        <v>350</v>
      </c>
      <c r="B25" s="359"/>
      <c r="C25" s="359"/>
      <c r="D25" s="359"/>
      <c r="E25" s="359"/>
      <c r="F25" s="359"/>
      <c r="G25" s="162"/>
      <c r="H25" s="162"/>
      <c r="I25" s="162"/>
      <c r="J25" s="162"/>
      <c r="K25" s="162"/>
      <c r="L25" s="162"/>
      <c r="M25" s="162"/>
      <c r="N25" s="162"/>
      <c r="O25" s="162"/>
      <c r="P25" s="4"/>
    </row>
    <row r="26" spans="1:17" ht="14.1" customHeight="1">
      <c r="A26" s="23"/>
      <c r="B26" s="10"/>
      <c r="C26" s="10"/>
      <c r="D26" s="10"/>
      <c r="E26" s="10"/>
      <c r="F26" s="10"/>
      <c r="G26" s="162"/>
      <c r="H26" s="162"/>
      <c r="I26" s="162"/>
      <c r="J26" s="162"/>
      <c r="K26" s="162"/>
      <c r="L26" s="162"/>
      <c r="M26" s="162"/>
      <c r="N26" s="162"/>
      <c r="O26" s="162"/>
      <c r="P26" s="4"/>
    </row>
    <row r="27" spans="1:17" ht="14.1" customHeight="1">
      <c r="A27" s="23"/>
      <c r="B27" s="10"/>
      <c r="C27" s="10"/>
      <c r="D27" s="10"/>
      <c r="E27" s="10"/>
      <c r="F27" s="10"/>
      <c r="H27"/>
      <c r="I27"/>
      <c r="J27"/>
      <c r="K27"/>
      <c r="L27"/>
      <c r="M27"/>
      <c r="N27"/>
      <c r="O27"/>
    </row>
    <row r="28" spans="1:17" ht="14.1" customHeight="1"/>
    <row r="29" spans="1:17" ht="14.1" customHeight="1"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7" ht="14.1" customHeight="1">
      <c r="A30" s="6"/>
      <c r="B30" s="3"/>
      <c r="C30" s="3"/>
      <c r="D30" s="3"/>
      <c r="E30" s="21"/>
      <c r="F30" s="21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ht="14.1" customHeight="1">
      <c r="A31" s="6"/>
      <c r="B31" s="3"/>
      <c r="C31" s="3"/>
      <c r="D31" s="3"/>
      <c r="E31" s="21"/>
      <c r="F31" s="21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7" ht="14.1" customHeight="1">
      <c r="A32" s="6"/>
      <c r="B32" s="3"/>
      <c r="C32" s="3"/>
      <c r="D32" s="3"/>
      <c r="E32" s="3"/>
      <c r="F32" s="3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s="96" customFormat="1" ht="14.1" customHeight="1">
      <c r="A33" s="94"/>
      <c r="B33" s="95"/>
      <c r="C33" s="95"/>
      <c r="D33" s="95"/>
      <c r="E33" s="95"/>
      <c r="F33" s="95"/>
      <c r="G33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s="96" customFormat="1" ht="14.1" customHeight="1">
      <c r="A34" s="94"/>
      <c r="B34" s="95"/>
      <c r="C34" s="95"/>
      <c r="D34" s="95"/>
      <c r="E34" s="95"/>
      <c r="F34" s="95"/>
      <c r="G34"/>
      <c r="H34" s="84"/>
      <c r="I34" s="84"/>
      <c r="J34" s="84"/>
      <c r="K34" s="84"/>
      <c r="L34" s="84"/>
      <c r="M34" s="84"/>
      <c r="N34" s="84"/>
      <c r="O34" s="84"/>
      <c r="P34" s="84"/>
      <c r="Q34" s="84"/>
    </row>
    <row r="35" spans="1:17" s="96" customFormat="1" ht="14.1" customHeight="1">
      <c r="A35" s="97"/>
      <c r="B35" s="98"/>
      <c r="C35" s="98"/>
      <c r="D35" s="99"/>
      <c r="E35" s="99"/>
      <c r="F35" s="99"/>
      <c r="G35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ht="14.1" customHeight="1">
      <c r="A36" s="11"/>
      <c r="B36" s="12"/>
      <c r="C36" s="12"/>
      <c r="D36" s="12"/>
      <c r="E36" s="12"/>
      <c r="F36" s="12"/>
      <c r="H36" s="84"/>
      <c r="I36" s="84"/>
      <c r="J36" s="84"/>
      <c r="K36" s="84"/>
      <c r="L36" s="84"/>
      <c r="M36" s="84"/>
      <c r="N36" s="84"/>
      <c r="O36" s="84"/>
      <c r="P36" s="84"/>
      <c r="Q36" s="84"/>
    </row>
    <row r="37" spans="1:17" ht="14.1" customHeight="1">
      <c r="A37" s="7"/>
      <c r="B37" s="7"/>
      <c r="C37" s="7"/>
      <c r="D37" s="7"/>
      <c r="E37" s="7"/>
      <c r="F37" s="7"/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1:17" ht="14.1" customHeight="1">
      <c r="A38" s="11"/>
      <c r="B38" s="12"/>
      <c r="C38" s="12"/>
      <c r="D38" s="12"/>
      <c r="E38" s="12"/>
      <c r="F38" s="12"/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1:17" ht="14.1" customHeight="1">
      <c r="A39" s="7"/>
      <c r="B39" s="12"/>
      <c r="C39" s="12"/>
      <c r="D39" s="12"/>
      <c r="E39" s="12"/>
      <c r="F39" s="12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7" ht="14.1" customHeight="1">
      <c r="A40" s="359"/>
      <c r="B40" s="359"/>
      <c r="C40" s="359"/>
      <c r="D40" s="359"/>
      <c r="E40" s="359"/>
      <c r="F40" s="359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7" ht="14.1" customHeight="1">
      <c r="A41" s="7"/>
      <c r="B41" s="25"/>
      <c r="C41" s="25"/>
      <c r="D41" s="25"/>
      <c r="E41" s="25"/>
      <c r="F41" s="25"/>
      <c r="H41" s="84"/>
      <c r="I41" s="84"/>
      <c r="J41" s="84"/>
      <c r="K41" s="41"/>
      <c r="L41" s="21"/>
      <c r="M41" s="21"/>
      <c r="N41" s="21"/>
      <c r="O41" s="41"/>
      <c r="P41" s="21"/>
      <c r="Q41" s="21"/>
    </row>
    <row r="42" spans="1:17" ht="14.1" customHeight="1">
      <c r="A42" s="11"/>
      <c r="B42" s="21"/>
      <c r="C42" s="21"/>
      <c r="D42" s="12"/>
      <c r="E42" s="12"/>
      <c r="F42" s="12"/>
      <c r="H42" s="84"/>
      <c r="I42" s="84"/>
      <c r="J42" s="84"/>
      <c r="K42" s="21"/>
      <c r="L42" s="21"/>
      <c r="M42" s="21"/>
      <c r="N42" s="21"/>
      <c r="O42" s="21"/>
      <c r="P42" s="21"/>
      <c r="Q42" s="21"/>
    </row>
    <row r="43" spans="1:17" ht="14.1" customHeight="1">
      <c r="A43" s="7"/>
      <c r="B43" s="12"/>
      <c r="C43" s="12"/>
      <c r="D43" s="12"/>
      <c r="E43" s="12"/>
      <c r="F43" s="12"/>
      <c r="H43" s="84"/>
      <c r="I43" s="84"/>
      <c r="J43" s="84"/>
      <c r="K43" s="21"/>
      <c r="L43" s="21"/>
      <c r="M43" s="21"/>
      <c r="N43" s="21"/>
      <c r="O43" s="21"/>
      <c r="P43" s="21"/>
      <c r="Q43" s="21"/>
    </row>
    <row r="44" spans="1:17" ht="14.1" customHeight="1">
      <c r="A44" s="7"/>
      <c r="B44" s="12"/>
      <c r="C44" s="12"/>
      <c r="D44" s="12"/>
      <c r="E44" s="12"/>
      <c r="F44" s="12"/>
      <c r="H44" s="84"/>
      <c r="I44" s="84"/>
      <c r="J44" s="84"/>
      <c r="K44" s="21"/>
      <c r="L44" s="21"/>
      <c r="M44" s="21"/>
      <c r="N44" s="21"/>
      <c r="O44" s="21"/>
      <c r="P44" s="21"/>
      <c r="Q44" s="21"/>
    </row>
    <row r="45" spans="1:17" ht="14.1" customHeight="1">
      <c r="A45" s="7"/>
      <c r="B45" s="12"/>
      <c r="C45" s="12"/>
      <c r="D45" s="12"/>
      <c r="E45" s="12"/>
      <c r="F45" s="12"/>
      <c r="H45" s="84"/>
      <c r="I45" s="84"/>
      <c r="J45" s="84"/>
      <c r="K45" s="21"/>
      <c r="L45" s="21"/>
      <c r="M45" s="21"/>
      <c r="N45" s="21"/>
      <c r="O45" s="21"/>
      <c r="P45" s="21"/>
      <c r="Q45" s="21"/>
    </row>
    <row r="46" spans="1:17" ht="14.1" customHeight="1">
      <c r="A46" s="7"/>
      <c r="B46" s="12"/>
      <c r="C46" s="12"/>
      <c r="D46" s="12"/>
      <c r="E46" s="12"/>
      <c r="F46" s="12"/>
      <c r="H46" s="84"/>
      <c r="I46" s="84"/>
      <c r="J46" s="84"/>
      <c r="K46" s="21"/>
      <c r="L46" s="21"/>
      <c r="M46" s="21"/>
      <c r="N46" s="21"/>
      <c r="O46" s="21"/>
      <c r="P46" s="21"/>
      <c r="Q46" s="21"/>
    </row>
    <row r="47" spans="1:17" ht="14.1" customHeight="1">
      <c r="A47" s="7"/>
      <c r="B47" s="25"/>
      <c r="C47" s="25"/>
      <c r="D47" s="25"/>
      <c r="E47" s="25"/>
      <c r="F47" s="25"/>
      <c r="H47" s="84"/>
      <c r="I47" s="84"/>
      <c r="J47" s="84"/>
      <c r="K47" s="21"/>
      <c r="L47" s="21"/>
      <c r="M47" s="21"/>
      <c r="N47" s="21"/>
      <c r="O47" s="21"/>
      <c r="P47" s="21"/>
      <c r="Q47" s="21"/>
    </row>
    <row r="48" spans="1:17" ht="14.1" customHeight="1">
      <c r="A48" s="82"/>
      <c r="B48" s="10"/>
      <c r="C48" s="12"/>
      <c r="D48" s="12"/>
      <c r="E48" s="10"/>
      <c r="F48" s="10"/>
      <c r="H48" s="84"/>
      <c r="I48" s="84"/>
      <c r="J48" s="84"/>
    </row>
    <row r="49" spans="1:16" ht="14.1" customHeight="1">
      <c r="A49" s="23"/>
      <c r="B49" s="10"/>
      <c r="C49" s="10"/>
      <c r="D49" s="10"/>
      <c r="E49" s="10"/>
      <c r="F49" s="10"/>
      <c r="I49"/>
      <c r="J49" s="4"/>
      <c r="K49" s="4"/>
      <c r="L49" s="4"/>
      <c r="M49" s="4"/>
      <c r="N49" s="4"/>
      <c r="O49" s="4"/>
      <c r="P49" s="4"/>
    </row>
    <row r="50" spans="1:16" ht="14.1" customHeight="1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>
      <c r="G51" s="179"/>
      <c r="H51" s="4"/>
      <c r="I51" s="179"/>
      <c r="J51" s="4"/>
      <c r="K51" s="4"/>
      <c r="L51" s="4"/>
      <c r="M51" s="4"/>
      <c r="N51" s="4"/>
      <c r="O51" s="4"/>
      <c r="P51" s="4"/>
    </row>
    <row r="52" spans="1:16" ht="14.1" customHeight="1">
      <c r="G52" s="179"/>
      <c r="H52" s="4"/>
      <c r="I52" s="179"/>
      <c r="J52" s="4"/>
      <c r="K52" s="4"/>
      <c r="L52" s="4"/>
      <c r="M52" s="4"/>
      <c r="N52" s="4"/>
      <c r="O52" s="4"/>
      <c r="P52" s="4"/>
    </row>
    <row r="53" spans="1:16" ht="14.1" customHeight="1">
      <c r="G53" s="179"/>
      <c r="H53" s="4"/>
      <c r="I53" s="179"/>
      <c r="J53" s="4"/>
      <c r="K53" s="4"/>
      <c r="L53" s="4"/>
      <c r="M53" s="4"/>
      <c r="N53" s="4"/>
      <c r="O53" s="4"/>
      <c r="P53" s="4"/>
    </row>
    <row r="54" spans="1:16" ht="14.1" customHeight="1">
      <c r="G54" s="179"/>
      <c r="H54" s="4"/>
      <c r="I54" s="179"/>
      <c r="J54" s="4"/>
      <c r="K54" s="4"/>
      <c r="L54" s="4"/>
      <c r="M54" s="4"/>
      <c r="N54" s="4"/>
      <c r="O54" s="4"/>
      <c r="P54" s="4"/>
    </row>
    <row r="55" spans="1:16" ht="14.1" customHeight="1">
      <c r="G55" s="179"/>
      <c r="H55" s="4"/>
      <c r="I55" s="179"/>
      <c r="J55" s="4"/>
      <c r="K55" s="4"/>
      <c r="L55" s="4"/>
      <c r="M55" s="4"/>
      <c r="N55" s="4"/>
      <c r="O55" s="4"/>
      <c r="P55" s="4"/>
    </row>
    <row r="56" spans="1:16" ht="14.1" customHeight="1">
      <c r="G56" s="179"/>
      <c r="H56" s="4"/>
      <c r="I56" s="179"/>
      <c r="J56" s="4"/>
      <c r="K56" s="4"/>
      <c r="L56" s="4"/>
      <c r="M56" s="4"/>
      <c r="N56" s="4"/>
      <c r="O56" s="4"/>
      <c r="P56" s="4"/>
    </row>
    <row r="57" spans="1:16" ht="14.1" customHeight="1">
      <c r="G57" s="179"/>
      <c r="H57" s="4"/>
      <c r="I57" s="179"/>
      <c r="J57" s="4"/>
      <c r="K57" s="4"/>
      <c r="L57" s="4"/>
      <c r="M57" s="4"/>
      <c r="N57" s="4"/>
      <c r="O57" s="4"/>
      <c r="P57" s="4"/>
    </row>
    <row r="58" spans="1:16" ht="14.1" customHeight="1">
      <c r="G58" s="179"/>
      <c r="H58" s="4"/>
      <c r="I58" s="179"/>
      <c r="J58" s="4"/>
      <c r="K58" s="4"/>
      <c r="L58" s="4"/>
      <c r="M58" s="4"/>
      <c r="N58" s="4"/>
      <c r="O58" s="4"/>
      <c r="P58" s="4"/>
    </row>
    <row r="59" spans="1:16" ht="14.1" customHeight="1">
      <c r="G59" s="179"/>
      <c r="H59" s="4"/>
      <c r="I59" s="179"/>
      <c r="J59" s="4"/>
      <c r="K59" s="4"/>
      <c r="L59" s="4"/>
      <c r="M59" s="4"/>
      <c r="N59" s="4"/>
      <c r="O59" s="4"/>
      <c r="P59" s="4"/>
    </row>
    <row r="60" spans="1:16" ht="14.1" customHeight="1">
      <c r="G60" s="179"/>
      <c r="H60" s="4"/>
      <c r="I60" s="179"/>
      <c r="J60" s="4"/>
      <c r="K60" s="4"/>
      <c r="L60" s="4"/>
      <c r="M60" s="4"/>
      <c r="N60" s="4"/>
      <c r="O60" s="4"/>
      <c r="P60" s="4"/>
    </row>
    <row r="61" spans="1:16" ht="14.1" customHeight="1">
      <c r="G61" s="179"/>
      <c r="H61" s="4"/>
      <c r="I61" s="179"/>
      <c r="J61" s="4"/>
      <c r="K61" s="4"/>
      <c r="L61" s="4"/>
      <c r="M61" s="4"/>
      <c r="N61" s="4"/>
      <c r="O61" s="4"/>
      <c r="P61" s="4"/>
    </row>
    <row r="62" spans="1:16" ht="14.1" customHeight="1">
      <c r="G62" s="179"/>
      <c r="H62" s="4"/>
      <c r="I62" s="179"/>
      <c r="J62" s="4"/>
      <c r="K62" s="4"/>
      <c r="L62" s="4"/>
      <c r="M62" s="4"/>
      <c r="N62" s="4"/>
      <c r="O62" s="4"/>
      <c r="P62" s="4"/>
    </row>
    <row r="63" spans="1:16" ht="14.1" customHeight="1">
      <c r="I63"/>
    </row>
    <row r="64" spans="1:16" ht="14.1" customHeight="1">
      <c r="I64"/>
    </row>
    <row r="65" spans="1:9" ht="14.1" customHeight="1">
      <c r="I65" s="126"/>
    </row>
    <row r="66" spans="1:9" ht="14.1" customHeight="1"/>
    <row r="67" spans="1:9" ht="14.1" customHeight="1">
      <c r="A67" s="359"/>
      <c r="B67" s="359"/>
      <c r="C67" s="359"/>
      <c r="D67" s="359"/>
      <c r="E67" s="359"/>
      <c r="F67" s="359"/>
    </row>
    <row r="68" spans="1:9" ht="14.1" customHeight="1"/>
    <row r="69" spans="1:9" ht="14.1" customHeight="1"/>
    <row r="70" spans="1:9" ht="14.1" customHeight="1"/>
    <row r="71" spans="1:9" ht="14.1" customHeight="1"/>
    <row r="72" spans="1:9" ht="14.1" customHeight="1"/>
    <row r="73" spans="1:9" ht="14.1" customHeight="1"/>
    <row r="74" spans="1:9" ht="14.1" customHeight="1"/>
    <row r="75" spans="1:9" ht="14.1" customHeight="1"/>
    <row r="76" spans="1:9" ht="14.1" customHeight="1"/>
    <row r="77" spans="1:9" ht="14.1" customHeight="1"/>
    <row r="78" spans="1:9" ht="14.1" customHeight="1"/>
    <row r="79" spans="1:9" ht="14.1" customHeight="1"/>
    <row r="80" spans="1:9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</sheetData>
  <mergeCells count="3">
    <mergeCell ref="A25:F25"/>
    <mergeCell ref="A67:F67"/>
    <mergeCell ref="A40:F40"/>
  </mergeCells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topLeftCell="A10" zoomScaleNormal="100" workbookViewId="0">
      <selection activeCell="K25" sqref="K25:N32"/>
    </sheetView>
  </sheetViews>
  <sheetFormatPr baseColWidth="10" defaultColWidth="11.42578125" defaultRowHeight="12.75"/>
  <cols>
    <col min="1" max="1" width="18" style="5" customWidth="1"/>
    <col min="2" max="3" width="11.7109375" style="35" customWidth="1"/>
    <col min="4" max="4" width="1.5703125" style="35" customWidth="1"/>
    <col min="5" max="6" width="11.7109375" style="35" customWidth="1"/>
    <col min="7" max="7" width="1.5703125" style="35" customWidth="1"/>
    <col min="8" max="9" width="11.7109375" style="35" customWidth="1"/>
    <col min="10" max="10" width="5.5703125" style="5" customWidth="1"/>
    <col min="11" max="16384" width="11.42578125" style="5"/>
  </cols>
  <sheetData>
    <row r="1" spans="1:11" ht="14.1" customHeight="1" thickBot="1">
      <c r="A1" s="1" t="s">
        <v>231</v>
      </c>
      <c r="B1" s="47"/>
      <c r="C1" s="47"/>
      <c r="D1" s="47"/>
      <c r="E1" s="47"/>
      <c r="F1" s="47"/>
      <c r="G1" s="47"/>
      <c r="H1" s="47"/>
      <c r="I1" s="47"/>
    </row>
    <row r="2" spans="1:11" ht="14.1" customHeight="1">
      <c r="A2" s="4"/>
      <c r="K2" s="107" t="s">
        <v>260</v>
      </c>
    </row>
    <row r="3" spans="1:11" ht="14.1" customHeight="1">
      <c r="A3" s="6" t="s">
        <v>315</v>
      </c>
    </row>
    <row r="4" spans="1:11" ht="14.1" customHeight="1">
      <c r="A4" s="49"/>
      <c r="B4" s="49"/>
      <c r="C4" s="49"/>
      <c r="D4" s="49"/>
      <c r="E4" s="49"/>
      <c r="F4" s="49"/>
      <c r="G4" s="49"/>
      <c r="H4" s="49"/>
      <c r="I4" s="49"/>
      <c r="K4" s="107"/>
    </row>
    <row r="5" spans="1:11" ht="14.1" customHeight="1">
      <c r="A5" s="66"/>
      <c r="B5" s="362" t="s">
        <v>113</v>
      </c>
      <c r="C5" s="362"/>
      <c r="D5" s="66"/>
      <c r="E5" s="362" t="s">
        <v>270</v>
      </c>
      <c r="F5" s="362"/>
      <c r="G5" s="65"/>
      <c r="H5" s="362" t="s">
        <v>271</v>
      </c>
      <c r="I5" s="363"/>
    </row>
    <row r="6" spans="1:11" ht="14.1" customHeight="1">
      <c r="A6" s="9"/>
      <c r="B6" s="8">
        <v>2022</v>
      </c>
      <c r="C6" s="8">
        <v>2023</v>
      </c>
      <c r="D6" s="9"/>
      <c r="E6" s="8">
        <v>2022</v>
      </c>
      <c r="F6" s="8">
        <v>2023</v>
      </c>
      <c r="G6" s="9"/>
      <c r="H6" s="8">
        <v>2022</v>
      </c>
      <c r="I6" s="8">
        <v>2023</v>
      </c>
    </row>
    <row r="7" spans="1:11" ht="14.1" customHeight="1">
      <c r="A7" s="7"/>
      <c r="D7" s="27"/>
      <c r="G7" s="27"/>
      <c r="K7" s="239"/>
    </row>
    <row r="8" spans="1:11" ht="14.1" customHeight="1">
      <c r="A8" s="11" t="s">
        <v>113</v>
      </c>
      <c r="B8" s="239">
        <f>B10+B14</f>
        <v>18040.289999999997</v>
      </c>
      <c r="C8" s="239">
        <f>C10+C14</f>
        <v>19641.333333333332</v>
      </c>
      <c r="D8" s="239"/>
      <c r="E8" s="239">
        <v>7552.2000000000007</v>
      </c>
      <c r="F8" s="239">
        <v>7697.9444444444453</v>
      </c>
      <c r="G8" s="239"/>
      <c r="H8" s="239">
        <f>B8-E8</f>
        <v>10488.089999999997</v>
      </c>
      <c r="I8" s="239">
        <f>C8-F8</f>
        <v>11943.388888888887</v>
      </c>
      <c r="J8" s="34"/>
    </row>
    <row r="9" spans="1:11" ht="14.1" customHeight="1">
      <c r="A9" s="7"/>
      <c r="H9" s="239"/>
      <c r="I9" s="239"/>
    </row>
    <row r="10" spans="1:11" ht="14.1" customHeight="1">
      <c r="A10" s="22" t="s">
        <v>19</v>
      </c>
      <c r="B10" s="12">
        <v>15695.670999999998</v>
      </c>
      <c r="C10" s="12">
        <v>17210.777777777777</v>
      </c>
      <c r="D10" s="12"/>
      <c r="E10" s="12">
        <v>6419.85</v>
      </c>
      <c r="F10" s="12">
        <v>6554.3888888888887</v>
      </c>
      <c r="G10" s="12"/>
      <c r="H10" s="239">
        <f t="shared" ref="H10:I14" si="0">B10-E10</f>
        <v>9275.8209999999981</v>
      </c>
      <c r="I10" s="239">
        <f t="shared" si="0"/>
        <v>10656.388888888889</v>
      </c>
    </row>
    <row r="11" spans="1:11" ht="14.1" customHeight="1">
      <c r="A11" s="14" t="s">
        <v>312</v>
      </c>
      <c r="B11" s="12">
        <f>B10-B12-B13</f>
        <v>11904.088</v>
      </c>
      <c r="C11" s="12">
        <f>C12+C13</f>
        <v>3685.0555555555557</v>
      </c>
      <c r="D11" s="12"/>
      <c r="E11" s="12">
        <v>1715.85</v>
      </c>
      <c r="F11" s="12">
        <v>1484.7222222222222</v>
      </c>
      <c r="G11" s="12"/>
      <c r="H11" s="239">
        <f t="shared" si="0"/>
        <v>10188.237999999999</v>
      </c>
      <c r="I11" s="239">
        <f t="shared" si="0"/>
        <v>2200.3333333333335</v>
      </c>
      <c r="J11" s="150"/>
      <c r="K11"/>
    </row>
    <row r="12" spans="1:11" ht="14.1" customHeight="1">
      <c r="A12" s="14" t="s">
        <v>21</v>
      </c>
      <c r="B12" s="12">
        <v>2471.8380000000002</v>
      </c>
      <c r="C12" s="12">
        <v>2339.6666666666665</v>
      </c>
      <c r="D12" s="12"/>
      <c r="E12" s="12">
        <v>1070.0999999999999</v>
      </c>
      <c r="F12" s="12">
        <v>948.72222222222229</v>
      </c>
      <c r="G12" s="12"/>
      <c r="H12" s="239">
        <f t="shared" si="0"/>
        <v>1401.7380000000003</v>
      </c>
      <c r="I12" s="239">
        <f t="shared" si="0"/>
        <v>1390.9444444444443</v>
      </c>
      <c r="J12" s="150"/>
    </row>
    <row r="13" spans="1:11" ht="14.1" customHeight="1">
      <c r="A13" s="14" t="s">
        <v>218</v>
      </c>
      <c r="B13" s="12">
        <v>1319.7449999999999</v>
      </c>
      <c r="C13" s="12">
        <v>1345.3888888888891</v>
      </c>
      <c r="D13" s="12"/>
      <c r="E13" s="12">
        <v>645.75000000000011</v>
      </c>
      <c r="F13" s="12">
        <v>536</v>
      </c>
      <c r="G13" s="12"/>
      <c r="H13" s="239">
        <f t="shared" si="0"/>
        <v>673.99499999999978</v>
      </c>
      <c r="I13" s="239">
        <f t="shared" si="0"/>
        <v>809.38888888888914</v>
      </c>
      <c r="J13" s="150"/>
    </row>
    <row r="14" spans="1:11" ht="14.1" customHeight="1">
      <c r="A14" s="14" t="s">
        <v>148</v>
      </c>
      <c r="B14" s="12">
        <v>2344.6190000000001</v>
      </c>
      <c r="C14" s="12">
        <v>2430.5555555555557</v>
      </c>
      <c r="D14" s="67"/>
      <c r="E14" s="67">
        <v>1132.3499999999999</v>
      </c>
      <c r="F14" s="67">
        <v>1143.56</v>
      </c>
      <c r="G14" s="67"/>
      <c r="H14" s="239">
        <f t="shared" si="0"/>
        <v>1212.2690000000002</v>
      </c>
      <c r="I14" s="239">
        <f t="shared" si="0"/>
        <v>1286.9955555555557</v>
      </c>
      <c r="J14" s="150"/>
    </row>
    <row r="15" spans="1:11" ht="14.1" customHeight="1">
      <c r="A15" s="16"/>
      <c r="B15" s="51"/>
      <c r="C15" s="52"/>
      <c r="D15" s="52"/>
      <c r="E15" s="52"/>
      <c r="F15" s="51"/>
      <c r="G15" s="51"/>
      <c r="H15" s="51"/>
      <c r="I15" s="51"/>
      <c r="J15" s="150"/>
    </row>
    <row r="16" spans="1:11" ht="14.1" customHeight="1">
      <c r="A16" s="19" t="s">
        <v>269</v>
      </c>
      <c r="B16" s="36"/>
      <c r="C16" s="36"/>
      <c r="D16" s="36"/>
      <c r="E16" s="36"/>
      <c r="F16" s="36"/>
      <c r="G16" s="36"/>
      <c r="H16" s="36"/>
      <c r="I16" s="36"/>
    </row>
    <row r="17" spans="1:15" ht="14.1" customHeight="1">
      <c r="A17" s="23" t="s">
        <v>287</v>
      </c>
      <c r="B17" s="78"/>
      <c r="C17" s="78"/>
      <c r="D17" s="78"/>
      <c r="E17" s="78"/>
      <c r="F17" s="78"/>
      <c r="G17" s="78"/>
      <c r="H17" s="78"/>
      <c r="I17" s="78"/>
    </row>
    <row r="18" spans="1:15" ht="12.75" customHeight="1">
      <c r="A18" s="23" t="s">
        <v>239</v>
      </c>
    </row>
    <row r="19" spans="1:15" ht="12.75" customHeight="1">
      <c r="A19" s="35"/>
    </row>
    <row r="20" spans="1:15" ht="12.75" customHeight="1">
      <c r="A20" s="35"/>
    </row>
    <row r="21" spans="1:15" ht="12.75" customHeight="1">
      <c r="A21" s="35"/>
    </row>
    <row r="22" spans="1:15" ht="12.75" customHeight="1">
      <c r="A22" s="35"/>
    </row>
    <row r="23" spans="1:15" ht="15">
      <c r="A23" s="359" t="s">
        <v>432</v>
      </c>
      <c r="B23" s="359"/>
      <c r="C23" s="359"/>
      <c r="D23" s="359"/>
      <c r="E23" s="359"/>
      <c r="F23" s="359"/>
      <c r="G23" s="360"/>
      <c r="H23" s="360"/>
      <c r="I23" s="360"/>
    </row>
    <row r="24" spans="1:15" ht="14.25">
      <c r="B24" s="5"/>
      <c r="C24" s="5"/>
      <c r="D24" s="5"/>
      <c r="E24" s="5"/>
      <c r="F24" s="5"/>
      <c r="G24" s="5"/>
      <c r="H24" s="5"/>
      <c r="I24" s="5"/>
      <c r="K24" s="107"/>
      <c r="M24" s="21"/>
      <c r="N24" s="21"/>
    </row>
    <row r="25" spans="1:15">
      <c r="A25" s="7"/>
      <c r="B25" s="25"/>
      <c r="C25" s="25"/>
      <c r="D25" s="25"/>
      <c r="E25" s="25"/>
      <c r="F25" s="25"/>
      <c r="G25" s="185"/>
      <c r="H25" s="5"/>
      <c r="I25" s="5"/>
      <c r="K25" s="351" t="s">
        <v>152</v>
      </c>
      <c r="L25" s="351"/>
      <c r="M25" s="352"/>
      <c r="N25" s="352"/>
      <c r="O25" s="21"/>
    </row>
    <row r="26" spans="1:15">
      <c r="A26" s="11"/>
      <c r="B26" s="21"/>
      <c r="C26" s="21"/>
      <c r="D26" s="12"/>
      <c r="E26" s="12"/>
      <c r="F26" s="12"/>
      <c r="G26" s="185"/>
      <c r="H26" s="5"/>
      <c r="I26" s="5"/>
      <c r="K26" s="351"/>
      <c r="L26" s="355" t="s">
        <v>102</v>
      </c>
      <c r="M26" s="352"/>
      <c r="N26" s="352"/>
      <c r="O26" s="21"/>
    </row>
    <row r="27" spans="1:15">
      <c r="A27" s="7"/>
      <c r="B27" s="12"/>
      <c r="C27" s="12"/>
      <c r="D27" s="12"/>
      <c r="E27" s="12"/>
      <c r="F27" s="12"/>
      <c r="G27" s="185"/>
      <c r="H27" s="5"/>
      <c r="I27" s="5"/>
      <c r="K27" s="351"/>
      <c r="L27" s="355" t="s">
        <v>18</v>
      </c>
      <c r="M27" s="355" t="s">
        <v>270</v>
      </c>
      <c r="N27" s="355" t="s">
        <v>338</v>
      </c>
      <c r="O27" s="21"/>
    </row>
    <row r="28" spans="1:15">
      <c r="A28" s="7"/>
      <c r="B28" s="12"/>
      <c r="C28" s="12"/>
      <c r="D28" s="12"/>
      <c r="E28" s="12"/>
      <c r="F28" s="12"/>
      <c r="G28" s="185"/>
      <c r="H28" s="5"/>
      <c r="I28" s="5"/>
      <c r="K28" s="351" t="s">
        <v>339</v>
      </c>
      <c r="L28" s="357">
        <f>C12/$C$8</f>
        <v>0.11911954381915688</v>
      </c>
      <c r="M28" s="357">
        <f>F12/$F$8</f>
        <v>0.12324357873313943</v>
      </c>
      <c r="N28" s="357">
        <f>I12/$I$8</f>
        <v>0.116461454733209</v>
      </c>
      <c r="O28" s="21"/>
    </row>
    <row r="29" spans="1:15">
      <c r="A29" s="7"/>
      <c r="B29" s="12"/>
      <c r="C29" s="12"/>
      <c r="D29" s="12"/>
      <c r="E29" s="12"/>
      <c r="F29" s="12"/>
      <c r="G29" s="185"/>
      <c r="H29" s="5"/>
      <c r="I29" s="5"/>
      <c r="K29" s="351" t="s">
        <v>21</v>
      </c>
      <c r="L29" s="357">
        <f>C13/$C$8</f>
        <v>6.8497839024279875E-2</v>
      </c>
      <c r="M29" s="357">
        <f>F13/$F$8</f>
        <v>6.9628977432647954E-2</v>
      </c>
      <c r="N29" s="357">
        <f>I13/$I$8</f>
        <v>6.7768779566566378E-2</v>
      </c>
      <c r="O29" s="21"/>
    </row>
    <row r="30" spans="1:15">
      <c r="A30" s="7"/>
      <c r="B30" s="12"/>
      <c r="C30" s="12"/>
      <c r="D30" s="12"/>
      <c r="E30" s="12"/>
      <c r="F30" s="12"/>
      <c r="G30" s="185"/>
      <c r="H30" s="5"/>
      <c r="I30" s="5"/>
      <c r="K30" s="351" t="s">
        <v>218</v>
      </c>
      <c r="L30" s="357">
        <f>C14/$C$8</f>
        <v>0.12374697350259092</v>
      </c>
      <c r="M30" s="357">
        <f>F14/$F$8</f>
        <v>0.14855394297178898</v>
      </c>
      <c r="N30" s="357">
        <f>I14/$I$8</f>
        <v>0.10775798791521114</v>
      </c>
      <c r="O30" s="21"/>
    </row>
    <row r="31" spans="1:15">
      <c r="A31" s="7"/>
      <c r="B31" s="25"/>
      <c r="C31" s="25"/>
      <c r="D31" s="25"/>
      <c r="E31" s="25"/>
      <c r="F31" s="25"/>
      <c r="G31" s="185"/>
      <c r="H31" s="5"/>
      <c r="I31" s="5"/>
      <c r="K31" s="351" t="s">
        <v>148</v>
      </c>
      <c r="L31" s="357">
        <f>C14/$C$8</f>
        <v>0.12374697350259092</v>
      </c>
      <c r="M31" s="357">
        <f>F14/$F$8</f>
        <v>0.14855394297178898</v>
      </c>
      <c r="N31" s="357">
        <f>I14/$I$8</f>
        <v>0.10775798791521114</v>
      </c>
      <c r="O31" s="21"/>
    </row>
    <row r="32" spans="1:15" ht="14.25">
      <c r="A32" s="82"/>
      <c r="B32" s="10"/>
      <c r="C32" s="12"/>
      <c r="D32" s="12"/>
      <c r="E32" s="10"/>
      <c r="F32" s="10"/>
      <c r="G32" s="185"/>
      <c r="H32" s="5"/>
      <c r="I32" s="185"/>
      <c r="K32" s="358"/>
      <c r="L32" s="352"/>
      <c r="M32" s="352"/>
      <c r="N32" s="352"/>
    </row>
    <row r="33" spans="1:11" ht="14.25">
      <c r="A33" s="23"/>
      <c r="B33" s="10"/>
      <c r="C33" s="10"/>
      <c r="D33" s="10"/>
      <c r="E33" s="10"/>
      <c r="F33" s="10"/>
      <c r="G33" s="185"/>
      <c r="H33" s="5"/>
      <c r="I33" s="185"/>
      <c r="K33" s="107"/>
    </row>
    <row r="34" spans="1:11" ht="14.25">
      <c r="B34" s="5"/>
      <c r="C34" s="5"/>
      <c r="D34" s="5"/>
      <c r="E34" s="5"/>
      <c r="F34" s="5"/>
      <c r="G34" s="185"/>
      <c r="H34" s="4"/>
      <c r="I34" s="185"/>
      <c r="K34" s="107"/>
    </row>
    <row r="35" spans="1:11" ht="14.25">
      <c r="B35" s="5"/>
      <c r="C35" s="5"/>
      <c r="D35" s="5"/>
      <c r="E35" s="5"/>
      <c r="F35" s="5"/>
      <c r="G35" s="185"/>
      <c r="H35" s="4"/>
      <c r="I35" s="185"/>
      <c r="K35" s="107"/>
    </row>
    <row r="36" spans="1:11" ht="14.25">
      <c r="B36" s="5"/>
      <c r="C36" s="5"/>
      <c r="D36" s="5"/>
      <c r="E36" s="5"/>
      <c r="F36" s="5"/>
      <c r="G36" s="185"/>
      <c r="H36" s="4"/>
      <c r="I36" s="185"/>
      <c r="K36" s="107"/>
    </row>
    <row r="37" spans="1:11" ht="14.25">
      <c r="B37" s="5"/>
      <c r="C37" s="5"/>
      <c r="D37" s="5"/>
      <c r="E37" s="5"/>
      <c r="F37" s="5"/>
      <c r="G37" s="185"/>
      <c r="H37" s="4"/>
      <c r="I37" s="185"/>
      <c r="K37" s="107"/>
    </row>
    <row r="38" spans="1:11" ht="14.25">
      <c r="B38" s="5"/>
      <c r="C38" s="5"/>
      <c r="D38" s="5"/>
      <c r="E38" s="5"/>
      <c r="F38" s="5"/>
      <c r="G38" s="185"/>
      <c r="H38" s="4"/>
      <c r="I38" s="185"/>
      <c r="K38" s="107"/>
    </row>
    <row r="39" spans="1:11" ht="14.25">
      <c r="B39" s="5"/>
      <c r="C39" s="5"/>
      <c r="D39" s="5"/>
      <c r="E39" s="5"/>
      <c r="F39" s="5"/>
      <c r="G39" s="185"/>
      <c r="H39" s="4"/>
      <c r="I39" s="185"/>
      <c r="K39" s="107"/>
    </row>
    <row r="40" spans="1:11" ht="14.25">
      <c r="B40" s="5"/>
      <c r="C40" s="5"/>
      <c r="D40" s="5"/>
      <c r="E40" s="5"/>
      <c r="F40" s="5"/>
      <c r="G40" s="185"/>
      <c r="H40" s="4"/>
      <c r="I40" s="185"/>
      <c r="K40" s="107"/>
    </row>
    <row r="41" spans="1:11" ht="14.25">
      <c r="B41" s="5"/>
      <c r="C41" s="5"/>
      <c r="D41" s="5"/>
      <c r="E41" s="5"/>
      <c r="F41" s="5"/>
      <c r="G41" s="185"/>
      <c r="H41" s="4"/>
      <c r="I41" s="185"/>
      <c r="K41" s="107"/>
    </row>
    <row r="42" spans="1:11" ht="14.25">
      <c r="A42" s="4"/>
      <c r="K42" s="107"/>
    </row>
    <row r="43" spans="1:11" ht="14.25">
      <c r="A43" s="4"/>
      <c r="K43" s="107"/>
    </row>
    <row r="44" spans="1:11" ht="14.25">
      <c r="A44" s="4"/>
      <c r="K44" s="107"/>
    </row>
  </sheetData>
  <mergeCells count="4">
    <mergeCell ref="B5:C5"/>
    <mergeCell ref="E5:F5"/>
    <mergeCell ref="H5:I5"/>
    <mergeCell ref="A23:I23"/>
  </mergeCells>
  <phoneticPr fontId="4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5.28515625" style="5" customWidth="1"/>
    <col min="2" max="6" width="11.28515625" style="5" customWidth="1"/>
    <col min="7" max="7" width="5.5703125" style="5" customWidth="1"/>
    <col min="8" max="16384" width="11.42578125" style="5"/>
  </cols>
  <sheetData>
    <row r="1" spans="1:17" ht="14.1" customHeight="1" thickBot="1">
      <c r="A1" s="1" t="s">
        <v>231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>
      <c r="A2" s="4"/>
      <c r="B2" s="4"/>
      <c r="C2" s="4"/>
      <c r="D2" s="4"/>
      <c r="G2" s="4"/>
      <c r="H2" s="107" t="s">
        <v>260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>
      <c r="A3" s="28" t="s">
        <v>236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28" t="s">
        <v>213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28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26" t="s">
        <v>127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>
      <c r="A9" s="8"/>
      <c r="B9" s="8">
        <v>2020</v>
      </c>
      <c r="C9" s="8">
        <v>2021</v>
      </c>
      <c r="D9" s="8">
        <v>2022</v>
      </c>
      <c r="E9" s="8">
        <v>2022</v>
      </c>
      <c r="F9" s="8">
        <v>2023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7"/>
      <c r="B10" s="48"/>
      <c r="C10" s="48"/>
      <c r="D10" s="48"/>
      <c r="E10" s="48"/>
      <c r="F10" s="48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11" t="s">
        <v>23</v>
      </c>
      <c r="B11" s="27"/>
      <c r="C11" s="27"/>
      <c r="D11" s="27"/>
      <c r="E11" s="27"/>
      <c r="F11" s="27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7" t="s">
        <v>261</v>
      </c>
      <c r="B12" s="27">
        <v>2331.8575000000001</v>
      </c>
      <c r="C12" s="27">
        <v>2439.0500000000002</v>
      </c>
      <c r="D12" s="27">
        <v>2567.8324999999995</v>
      </c>
      <c r="E12" s="27">
        <v>2567.8324999999995</v>
      </c>
      <c r="F12" s="27">
        <v>2718.0625</v>
      </c>
      <c r="G12" s="7"/>
      <c r="H12" s="270"/>
      <c r="I12" s="270"/>
      <c r="J12" s="270"/>
      <c r="K12" s="270"/>
      <c r="L12" s="270"/>
      <c r="M12" s="4"/>
      <c r="N12" s="4"/>
      <c r="O12" s="4"/>
      <c r="P12" s="4"/>
      <c r="Q12" s="4"/>
    </row>
    <row r="13" spans="1:17" ht="14.1" customHeight="1">
      <c r="A13" s="7" t="s">
        <v>332</v>
      </c>
      <c r="B13" s="27">
        <v>1717.6475</v>
      </c>
      <c r="C13" s="27">
        <v>1795.2800000000002</v>
      </c>
      <c r="D13" s="27">
        <v>1890.9875</v>
      </c>
      <c r="E13" s="27">
        <v>1890.9875</v>
      </c>
      <c r="F13" s="27">
        <v>1994.38</v>
      </c>
      <c r="G13" s="7"/>
      <c r="H13" s="270"/>
      <c r="I13" s="270"/>
      <c r="J13" s="270"/>
      <c r="K13" s="270"/>
      <c r="L13" s="270"/>
      <c r="M13" s="4"/>
      <c r="N13" s="4"/>
      <c r="O13" s="4"/>
      <c r="P13" s="4"/>
      <c r="Q13" s="4"/>
    </row>
    <row r="14" spans="1:17" ht="14.1" customHeight="1">
      <c r="A14" s="7" t="s">
        <v>195</v>
      </c>
      <c r="B14" s="27">
        <v>1503.2349999999999</v>
      </c>
      <c r="C14" s="27">
        <v>1570.7874999999999</v>
      </c>
      <c r="D14" s="27">
        <v>1648.03</v>
      </c>
      <c r="E14" s="27">
        <v>1648.03</v>
      </c>
      <c r="F14" s="27">
        <v>1743.8125</v>
      </c>
      <c r="G14" s="7"/>
      <c r="H14" s="270"/>
      <c r="I14" s="270"/>
      <c r="J14" s="270"/>
      <c r="K14" s="270"/>
      <c r="L14" s="270"/>
      <c r="M14" s="4"/>
      <c r="N14" s="4"/>
      <c r="O14" s="4"/>
      <c r="P14" s="4"/>
      <c r="Q14" s="4"/>
    </row>
    <row r="15" spans="1:17" ht="14.1" customHeight="1">
      <c r="A15" s="7" t="s">
        <v>165</v>
      </c>
      <c r="B15" s="27">
        <v>614.20999999999992</v>
      </c>
      <c r="C15" s="27">
        <v>643.77</v>
      </c>
      <c r="D15" s="27">
        <v>676.84500000000003</v>
      </c>
      <c r="E15" s="27">
        <v>676.84500000000003</v>
      </c>
      <c r="F15" s="27">
        <v>723.6825</v>
      </c>
      <c r="G15" s="7"/>
      <c r="H15" s="269"/>
      <c r="I15" s="269"/>
      <c r="J15" s="269"/>
      <c r="K15" s="269"/>
      <c r="L15" s="269"/>
      <c r="M15" s="4"/>
      <c r="N15" s="4"/>
      <c r="O15" s="4"/>
      <c r="P15" s="4"/>
      <c r="Q15" s="4"/>
    </row>
    <row r="16" spans="1:17" ht="14.1" customHeight="1">
      <c r="A16" s="7" t="s">
        <v>166</v>
      </c>
      <c r="B16" s="27">
        <v>52.447500000000005</v>
      </c>
      <c r="C16" s="27">
        <v>55.057500000000005</v>
      </c>
      <c r="D16" s="27">
        <v>57.07</v>
      </c>
      <c r="E16" s="27">
        <v>57.07</v>
      </c>
      <c r="F16" s="27">
        <v>53.774999999999999</v>
      </c>
      <c r="G16" s="7"/>
      <c r="H16" s="269"/>
      <c r="I16" s="269"/>
      <c r="J16" s="269"/>
      <c r="K16" s="269"/>
      <c r="L16" s="269"/>
      <c r="M16" s="4"/>
      <c r="N16" s="4"/>
      <c r="O16" s="4"/>
      <c r="P16" s="4"/>
      <c r="Q16" s="4"/>
    </row>
    <row r="17" spans="1:17" ht="14.1" customHeight="1">
      <c r="A17" s="7" t="s">
        <v>167</v>
      </c>
      <c r="B17" s="27">
        <v>573.1</v>
      </c>
      <c r="C17" s="27">
        <v>602.18000000000006</v>
      </c>
      <c r="D17" s="27">
        <v>632.02</v>
      </c>
      <c r="E17" s="27">
        <v>632.02</v>
      </c>
      <c r="F17" s="27">
        <v>682.06</v>
      </c>
      <c r="G17" s="7"/>
      <c r="H17" s="269"/>
      <c r="I17" s="269"/>
      <c r="J17" s="269"/>
      <c r="K17" s="269"/>
      <c r="L17" s="269"/>
      <c r="M17" s="4"/>
      <c r="N17" s="4"/>
      <c r="O17" s="4"/>
      <c r="P17" s="4"/>
      <c r="Q17" s="4"/>
    </row>
    <row r="18" spans="1:17" ht="14.1" customHeight="1">
      <c r="A18" s="7" t="s">
        <v>414</v>
      </c>
      <c r="B18" s="27">
        <v>11.335000000000001</v>
      </c>
      <c r="C18" s="27">
        <v>13.467500000000001</v>
      </c>
      <c r="D18" s="27">
        <v>12.242499999999998</v>
      </c>
      <c r="E18" s="27">
        <v>12.242499999999998</v>
      </c>
      <c r="F18" s="27">
        <v>12.1525</v>
      </c>
      <c r="G18" s="7"/>
      <c r="H18" s="269"/>
      <c r="I18" s="269"/>
      <c r="J18" s="269"/>
      <c r="K18" s="269"/>
      <c r="L18" s="269"/>
      <c r="M18" s="4"/>
      <c r="N18" s="4"/>
      <c r="O18" s="4"/>
      <c r="P18" s="4"/>
      <c r="Q18" s="4"/>
    </row>
    <row r="19" spans="1:17" ht="14.1" customHeight="1">
      <c r="B19" s="182"/>
      <c r="C19" s="182"/>
      <c r="D19" s="182"/>
      <c r="E19" s="182"/>
      <c r="F19" s="182"/>
      <c r="G19" s="142"/>
      <c r="H19" s="269"/>
      <c r="I19" s="269"/>
      <c r="J19" s="269"/>
      <c r="K19" s="269"/>
      <c r="L19" s="269"/>
      <c r="M19" s="4"/>
      <c r="N19" s="4"/>
      <c r="O19" s="4"/>
      <c r="P19" s="4"/>
      <c r="Q19" s="4"/>
    </row>
    <row r="20" spans="1:17" ht="14.1" customHeight="1">
      <c r="A20" s="11" t="s">
        <v>105</v>
      </c>
      <c r="B20" s="182"/>
      <c r="C20" s="182"/>
      <c r="D20" s="182"/>
      <c r="E20" s="182"/>
      <c r="F20" s="182"/>
      <c r="G20" s="142"/>
      <c r="H20" s="269"/>
      <c r="I20" s="269"/>
      <c r="J20" s="269"/>
      <c r="K20" s="269"/>
      <c r="L20" s="269"/>
      <c r="M20" s="4"/>
      <c r="N20" s="4"/>
      <c r="O20" s="4"/>
      <c r="P20" s="4"/>
      <c r="Q20" s="4"/>
    </row>
    <row r="21" spans="1:17" ht="14.1" customHeight="1">
      <c r="A21" s="7" t="s">
        <v>261</v>
      </c>
      <c r="B21" s="43">
        <v>19.754999999999999</v>
      </c>
      <c r="C21" s="43">
        <v>19.875</v>
      </c>
      <c r="D21" s="43">
        <v>20.197500000000002</v>
      </c>
      <c r="E21" s="43">
        <v>20.197500000000002</v>
      </c>
      <c r="F21" s="43">
        <v>21.434999999999999</v>
      </c>
      <c r="G21" s="142"/>
      <c r="H21" s="269"/>
      <c r="I21" s="269"/>
      <c r="J21" s="269"/>
      <c r="K21" s="269"/>
      <c r="L21" s="269"/>
      <c r="M21" s="4"/>
      <c r="N21" s="4"/>
      <c r="O21" s="4"/>
      <c r="P21" s="4"/>
      <c r="Q21" s="4"/>
    </row>
    <row r="22" spans="1:17" ht="14.1" customHeight="1">
      <c r="A22" s="7" t="s">
        <v>196</v>
      </c>
      <c r="B22" s="43">
        <v>14.5525</v>
      </c>
      <c r="C22" s="43">
        <v>14.627500000000001</v>
      </c>
      <c r="D22" s="43">
        <v>14.875</v>
      </c>
      <c r="E22" s="43">
        <v>14.875</v>
      </c>
      <c r="F22" s="43">
        <v>15.727499999999999</v>
      </c>
      <c r="G22" s="142"/>
      <c r="H22" s="269"/>
      <c r="I22" s="269"/>
      <c r="J22" s="269"/>
      <c r="K22" s="269"/>
      <c r="L22" s="269"/>
      <c r="M22" s="4"/>
      <c r="N22" s="4"/>
      <c r="O22" s="4"/>
      <c r="P22" s="4"/>
      <c r="Q22" s="4"/>
    </row>
    <row r="23" spans="1:17" ht="14.1" customHeight="1">
      <c r="A23" s="7" t="s">
        <v>197</v>
      </c>
      <c r="B23" s="69">
        <v>12.717499999999999</v>
      </c>
      <c r="C23" s="69">
        <v>12.805</v>
      </c>
      <c r="D23" s="69">
        <v>12.967500000000001</v>
      </c>
      <c r="E23" s="69">
        <v>12.967500000000001</v>
      </c>
      <c r="F23" s="69">
        <v>13.76</v>
      </c>
      <c r="G23" s="142"/>
      <c r="H23" s="270"/>
      <c r="I23" s="270"/>
      <c r="J23" s="270"/>
      <c r="K23" s="270"/>
      <c r="L23" s="270"/>
      <c r="M23" s="4"/>
      <c r="N23" s="4"/>
      <c r="O23" s="4"/>
      <c r="P23" s="4"/>
      <c r="Q23" s="4"/>
    </row>
    <row r="24" spans="1:17" ht="14.1" customHeight="1">
      <c r="A24" s="7" t="s">
        <v>198</v>
      </c>
      <c r="B24" s="69">
        <v>5.2025000000000006</v>
      </c>
      <c r="C24" s="69">
        <v>5.2475000000000005</v>
      </c>
      <c r="D24" s="69">
        <v>5.3224999999999998</v>
      </c>
      <c r="E24" s="69">
        <v>5.3224999999999998</v>
      </c>
      <c r="F24" s="69">
        <v>5.7074999999999996</v>
      </c>
      <c r="G24" s="142"/>
      <c r="H24" s="269"/>
      <c r="I24" s="269"/>
      <c r="J24" s="269"/>
      <c r="K24" s="269"/>
      <c r="L24" s="269"/>
      <c r="M24" s="4"/>
      <c r="N24" s="4"/>
      <c r="O24" s="4"/>
      <c r="P24" s="4"/>
      <c r="Q24" s="4"/>
    </row>
    <row r="25" spans="1:17" ht="14.1" customHeight="1">
      <c r="A25" s="16"/>
      <c r="B25" s="17"/>
      <c r="C25" s="17"/>
      <c r="D25" s="18"/>
      <c r="E25" s="17"/>
      <c r="F25" s="17"/>
      <c r="G25" s="142"/>
      <c r="H25" s="8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>
      <c r="A26" s="19" t="s">
        <v>413</v>
      </c>
      <c r="B26" s="20"/>
      <c r="C26" s="20"/>
      <c r="D26" s="20"/>
      <c r="E26" s="20"/>
      <c r="F26" s="20"/>
      <c r="G26" s="142"/>
      <c r="H26" s="8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>
      <c r="A27" s="10"/>
      <c r="B27" s="10"/>
      <c r="C27" s="10"/>
      <c r="D27" s="10"/>
      <c r="E27" s="10"/>
      <c r="F27" s="10"/>
      <c r="G27" s="142"/>
      <c r="H27" s="84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>
      <c r="A28" s="10"/>
      <c r="B28" s="10"/>
      <c r="C28" s="10"/>
      <c r="D28" s="10"/>
      <c r="E28" s="10"/>
      <c r="F28" s="10"/>
      <c r="G28" s="142"/>
      <c r="H28" s="8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>
      <c r="A29" s="10"/>
      <c r="B29" s="10"/>
      <c r="C29" s="10"/>
      <c r="D29" s="10"/>
      <c r="E29" s="10"/>
      <c r="F29" s="10"/>
      <c r="G29" s="142"/>
      <c r="H29" s="8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>
      <c r="A30" s="10"/>
      <c r="G30" s="142"/>
      <c r="H30" s="84"/>
    </row>
    <row r="31" spans="1:17" ht="14.1" customHeight="1">
      <c r="A31" s="28" t="s">
        <v>214</v>
      </c>
      <c r="B31" s="4"/>
      <c r="C31" s="4"/>
      <c r="D31" s="4"/>
      <c r="G31" s="142"/>
      <c r="H31" s="84"/>
    </row>
    <row r="32" spans="1:17" ht="14.1" customHeight="1">
      <c r="A32" s="28"/>
      <c r="B32" s="4"/>
      <c r="C32" s="4"/>
      <c r="D32" s="4"/>
      <c r="G32" s="142"/>
      <c r="H32" s="84"/>
    </row>
    <row r="33" spans="1:9" ht="14.1" customHeight="1">
      <c r="A33" s="26" t="s">
        <v>127</v>
      </c>
      <c r="B33" s="4"/>
      <c r="C33" s="4"/>
      <c r="D33" s="4"/>
      <c r="G33" s="142"/>
      <c r="H33" s="84"/>
    </row>
    <row r="34" spans="1:9" ht="9.9499999999999993" customHeight="1">
      <c r="A34" s="6"/>
      <c r="B34" s="4"/>
      <c r="C34" s="4"/>
      <c r="D34" s="4"/>
      <c r="E34" s="4"/>
      <c r="F34" s="4"/>
      <c r="G34" s="142"/>
      <c r="H34" s="84"/>
    </row>
    <row r="35" spans="1:9" ht="14.1" customHeight="1">
      <c r="A35" s="8"/>
      <c r="B35" s="8">
        <v>2019</v>
      </c>
      <c r="C35" s="8">
        <v>2020</v>
      </c>
      <c r="D35" s="8">
        <v>2021</v>
      </c>
      <c r="E35" s="8">
        <v>2022</v>
      </c>
      <c r="F35" s="8">
        <v>2023</v>
      </c>
      <c r="G35" s="142"/>
      <c r="H35" s="84"/>
    </row>
    <row r="36" spans="1:9" ht="14.1" customHeight="1">
      <c r="A36" s="11"/>
      <c r="B36" s="27"/>
      <c r="C36" s="27"/>
      <c r="D36" s="27"/>
      <c r="E36" s="27"/>
      <c r="F36" s="27"/>
      <c r="G36" s="142"/>
      <c r="H36"/>
      <c r="I36"/>
    </row>
    <row r="37" spans="1:9" ht="14.1" customHeight="1">
      <c r="A37" s="11" t="s">
        <v>23</v>
      </c>
      <c r="G37" s="142"/>
      <c r="H37"/>
      <c r="I37"/>
    </row>
    <row r="38" spans="1:9" ht="14.1" customHeight="1">
      <c r="A38" s="7" t="s">
        <v>185</v>
      </c>
      <c r="B38" s="27">
        <v>2400.1875</v>
      </c>
      <c r="C38" s="27">
        <v>2331.8575000000001</v>
      </c>
      <c r="D38" s="27">
        <v>2439.0500000000002</v>
      </c>
      <c r="E38" s="27">
        <v>2567.8324999999995</v>
      </c>
      <c r="F38" s="27">
        <v>2718.0625</v>
      </c>
      <c r="G38" s="142"/>
      <c r="H38"/>
      <c r="I38"/>
    </row>
    <row r="39" spans="1:9" ht="14.1" customHeight="1">
      <c r="A39" s="7" t="s">
        <v>69</v>
      </c>
      <c r="B39" s="27">
        <v>2764.1025</v>
      </c>
      <c r="C39" s="27">
        <v>2657.85</v>
      </c>
      <c r="D39" s="27">
        <v>2723.4949999999999</v>
      </c>
      <c r="E39" s="27">
        <v>2816.4425000000001</v>
      </c>
      <c r="F39" s="27">
        <v>2954.6099999999997</v>
      </c>
      <c r="G39" s="142"/>
      <c r="H39"/>
      <c r="I39"/>
    </row>
    <row r="40" spans="1:9" ht="14.1" customHeight="1">
      <c r="A40" s="7" t="s">
        <v>109</v>
      </c>
      <c r="B40" s="27">
        <v>2637.25</v>
      </c>
      <c r="C40" s="27">
        <v>2542.8074999999999</v>
      </c>
      <c r="D40" s="27">
        <v>2717.16</v>
      </c>
      <c r="E40" s="27">
        <v>2806.7224999999999</v>
      </c>
      <c r="F40" s="27">
        <v>3005.83</v>
      </c>
      <c r="G40" s="142"/>
      <c r="H40"/>
      <c r="I40"/>
    </row>
    <row r="41" spans="1:9" ht="14.1" customHeight="1">
      <c r="A41" s="7" t="s">
        <v>70</v>
      </c>
      <c r="B41" s="27">
        <v>2242.1975000000002</v>
      </c>
      <c r="C41" s="27">
        <v>2194.2325000000001</v>
      </c>
      <c r="D41" s="27">
        <v>2307.06</v>
      </c>
      <c r="E41" s="27">
        <v>2453.39</v>
      </c>
      <c r="F41" s="27">
        <v>2610.1974999999998</v>
      </c>
      <c r="G41" s="142"/>
      <c r="I41"/>
    </row>
    <row r="42" spans="1:9" ht="14.1" customHeight="1">
      <c r="A42" s="7"/>
      <c r="B42" s="27"/>
      <c r="C42" s="27"/>
      <c r="D42" s="27"/>
      <c r="E42" s="27"/>
      <c r="F42" s="27"/>
      <c r="G42" s="142"/>
      <c r="I42"/>
    </row>
    <row r="43" spans="1:9" ht="14.1" customHeight="1">
      <c r="A43" s="11" t="s">
        <v>105</v>
      </c>
      <c r="B43" s="31"/>
      <c r="C43" s="31"/>
      <c r="D43" s="31"/>
      <c r="E43" s="31"/>
      <c r="F43" s="31"/>
      <c r="G43" s="142"/>
      <c r="H43"/>
      <c r="I43"/>
    </row>
    <row r="44" spans="1:9" ht="14.1" customHeight="1">
      <c r="A44" s="7" t="s">
        <v>185</v>
      </c>
      <c r="B44" s="69">
        <v>19.059999999999999</v>
      </c>
      <c r="C44" s="69">
        <v>19.754999999999999</v>
      </c>
      <c r="D44" s="69">
        <v>19.875</v>
      </c>
      <c r="E44" s="69">
        <v>20.197500000000002</v>
      </c>
      <c r="F44" s="69">
        <v>21.434999999999999</v>
      </c>
      <c r="G44" s="142"/>
      <c r="H44"/>
      <c r="I44"/>
    </row>
    <row r="45" spans="1:9" ht="14.1" customHeight="1">
      <c r="A45" s="7" t="s">
        <v>69</v>
      </c>
      <c r="B45" s="69">
        <v>19.642499999999998</v>
      </c>
      <c r="C45" s="69">
        <v>20.362499999999997</v>
      </c>
      <c r="D45" s="69">
        <v>20.047499999999999</v>
      </c>
      <c r="E45" s="69">
        <v>20.197500000000002</v>
      </c>
      <c r="F45" s="69">
        <v>20.952500000000001</v>
      </c>
      <c r="G45" s="142"/>
      <c r="H45"/>
      <c r="I45"/>
    </row>
    <row r="46" spans="1:9" ht="14.1" customHeight="1">
      <c r="A46" s="7" t="s">
        <v>109</v>
      </c>
      <c r="B46" s="69">
        <v>18.53</v>
      </c>
      <c r="C46" s="69">
        <v>18.287499999999998</v>
      </c>
      <c r="D46" s="69">
        <v>19.420000000000002</v>
      </c>
      <c r="E46" s="69">
        <v>20.177500000000002</v>
      </c>
      <c r="F46" s="69">
        <v>21.557499999999997</v>
      </c>
      <c r="G46" s="142"/>
      <c r="I46"/>
    </row>
    <row r="47" spans="1:9" ht="14.1" customHeight="1">
      <c r="A47" s="7" t="s">
        <v>70</v>
      </c>
      <c r="B47" s="69">
        <v>18.850000000000001</v>
      </c>
      <c r="C47" s="69">
        <v>19.657499999999999</v>
      </c>
      <c r="D47" s="69">
        <v>19.844999999999999</v>
      </c>
      <c r="E47" s="69">
        <v>20.2075</v>
      </c>
      <c r="F47" s="69">
        <v>21.6175</v>
      </c>
      <c r="G47" s="142"/>
      <c r="H47"/>
      <c r="I47"/>
    </row>
    <row r="48" spans="1:9" ht="14.1" customHeight="1">
      <c r="A48" s="62"/>
      <c r="B48" s="25"/>
      <c r="C48" s="48"/>
      <c r="D48" s="48"/>
      <c r="E48" s="48"/>
      <c r="F48" s="48"/>
      <c r="G48" s="123"/>
      <c r="H48"/>
      <c r="I48"/>
    </row>
    <row r="49" spans="1:8" ht="14.1" customHeight="1">
      <c r="A49" s="19" t="s">
        <v>413</v>
      </c>
      <c r="B49" s="20"/>
      <c r="C49" s="20"/>
      <c r="D49" s="20"/>
      <c r="E49" s="20"/>
      <c r="F49" s="20"/>
      <c r="G49" s="123"/>
      <c r="H49" s="84"/>
    </row>
    <row r="50" spans="1:8">
      <c r="A50" s="68"/>
      <c r="G50" s="123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customWidth="1"/>
    <col min="8" max="9" width="11.42578125" style="5"/>
    <col min="10" max="10" width="14.140625" style="5" customWidth="1"/>
    <col min="11" max="16384" width="11.42578125" style="5"/>
  </cols>
  <sheetData>
    <row r="1" spans="1:13" ht="14.1" customHeight="1" thickBot="1">
      <c r="A1" s="1" t="s">
        <v>231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>
      <c r="A2" s="4"/>
      <c r="B2" s="4"/>
      <c r="C2" s="4"/>
      <c r="D2" s="4"/>
      <c r="E2" s="4"/>
      <c r="F2" s="4"/>
      <c r="H2" s="107" t="s">
        <v>260</v>
      </c>
      <c r="I2" s="4"/>
      <c r="J2" s="4"/>
      <c r="K2" s="4"/>
      <c r="L2" s="4"/>
      <c r="M2" s="4"/>
    </row>
    <row r="3" spans="1:13" ht="14.1" customHeight="1">
      <c r="A3" s="70" t="s">
        <v>296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>
      <c r="A5" s="26" t="s">
        <v>127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  <c r="H7" s="4"/>
      <c r="I7" s="4"/>
      <c r="J7"/>
      <c r="K7"/>
      <c r="L7" s="4"/>
      <c r="M7" s="4"/>
    </row>
    <row r="8" spans="1:13" ht="12.75" customHeight="1">
      <c r="A8" s="7"/>
      <c r="B8" s="10"/>
      <c r="C8" s="10"/>
      <c r="D8" s="10"/>
      <c r="E8" s="10"/>
      <c r="F8" s="10"/>
      <c r="H8" s="4"/>
      <c r="I8" s="4"/>
      <c r="J8"/>
      <c r="K8"/>
      <c r="L8" s="4"/>
      <c r="M8" s="4"/>
    </row>
    <row r="9" spans="1:13" ht="12.75" customHeight="1">
      <c r="A9" s="71" t="s">
        <v>86</v>
      </c>
      <c r="B9" s="25"/>
      <c r="C9" s="25"/>
      <c r="D9" s="25"/>
      <c r="E9" s="25"/>
      <c r="F9" s="25"/>
      <c r="I9" s="4"/>
      <c r="J9"/>
      <c r="K9"/>
      <c r="L9" s="4"/>
      <c r="M9" s="4"/>
    </row>
    <row r="10" spans="1:13" ht="12.75" customHeight="1">
      <c r="A10" s="72" t="s">
        <v>87</v>
      </c>
      <c r="B10" s="27">
        <v>29027.64</v>
      </c>
      <c r="C10" s="27">
        <v>28134.66</v>
      </c>
      <c r="D10" s="27">
        <v>29508.36</v>
      </c>
      <c r="E10" s="27">
        <v>31058</v>
      </c>
      <c r="F10" s="27">
        <v>32767.02</v>
      </c>
      <c r="H10" s="270"/>
      <c r="I10" s="270"/>
      <c r="J10" s="270"/>
      <c r="K10" s="270"/>
      <c r="L10" s="270"/>
      <c r="M10" s="4"/>
    </row>
    <row r="11" spans="1:13" ht="12.75" customHeight="1">
      <c r="A11" s="72"/>
      <c r="B11" s="27"/>
      <c r="D11" s="27"/>
      <c r="E11" s="27"/>
      <c r="F11" s="27"/>
      <c r="G11" s="186"/>
      <c r="M11" s="4"/>
    </row>
    <row r="12" spans="1:13" ht="12.75" customHeight="1">
      <c r="A12" s="72" t="s">
        <v>34</v>
      </c>
      <c r="B12" s="27">
        <v>21285.75</v>
      </c>
      <c r="C12" s="27">
        <v>20609.919999999998</v>
      </c>
      <c r="D12" s="27">
        <v>21535.29</v>
      </c>
      <c r="E12" s="27">
        <v>22690.799999999999</v>
      </c>
      <c r="F12" s="27">
        <v>23932.86</v>
      </c>
      <c r="H12" s="270"/>
      <c r="I12" s="270"/>
      <c r="J12" s="270"/>
      <c r="K12" s="270"/>
      <c r="L12" s="270"/>
      <c r="M12" s="4"/>
    </row>
    <row r="13" spans="1:13" ht="12.75" customHeight="1">
      <c r="A13" s="72" t="s">
        <v>106</v>
      </c>
      <c r="B13" s="27">
        <v>6982.83</v>
      </c>
      <c r="C13" s="27">
        <v>6877.2</v>
      </c>
      <c r="D13" s="27">
        <v>7226.16</v>
      </c>
      <c r="E13" s="27">
        <v>7584.24</v>
      </c>
      <c r="F13" s="27">
        <v>8184.72</v>
      </c>
      <c r="H13" s="270"/>
      <c r="I13" s="270"/>
      <c r="J13" s="270"/>
      <c r="K13" s="270"/>
      <c r="L13" s="270"/>
      <c r="M13" s="4"/>
    </row>
    <row r="14" spans="1:13" ht="12.75" customHeight="1">
      <c r="A14" s="72" t="s">
        <v>245</v>
      </c>
      <c r="B14" s="27">
        <v>323.05</v>
      </c>
      <c r="C14" s="27">
        <v>468.74</v>
      </c>
      <c r="D14" s="27">
        <v>375.09999999999997</v>
      </c>
      <c r="E14" s="27">
        <f>SUM(E15:E17)</f>
        <v>513.72</v>
      </c>
      <c r="F14" s="27">
        <f>F15+F16+F17</f>
        <v>393.55</v>
      </c>
      <c r="M14" s="4"/>
    </row>
    <row r="15" spans="1:13" ht="12.75" customHeight="1">
      <c r="A15" s="15" t="s">
        <v>114</v>
      </c>
      <c r="B15" s="27">
        <v>102.15</v>
      </c>
      <c r="C15" s="27">
        <v>98.89</v>
      </c>
      <c r="D15" s="27">
        <v>86.91</v>
      </c>
      <c r="E15" s="27">
        <v>84.43</v>
      </c>
      <c r="F15" s="27">
        <v>115.01</v>
      </c>
      <c r="H15" s="269"/>
      <c r="I15" s="269"/>
      <c r="J15" s="269"/>
      <c r="K15" s="269"/>
      <c r="L15" s="269"/>
      <c r="M15" s="4"/>
    </row>
    <row r="16" spans="1:13" ht="12.75" customHeight="1">
      <c r="A16" s="15" t="s">
        <v>39</v>
      </c>
      <c r="B16" s="27">
        <v>209.35</v>
      </c>
      <c r="C16" s="27">
        <v>254.9</v>
      </c>
      <c r="D16" s="27">
        <v>279.26</v>
      </c>
      <c r="E16" s="27">
        <v>281.12</v>
      </c>
      <c r="F16" s="27">
        <v>219.5</v>
      </c>
      <c r="H16" s="269"/>
      <c r="I16" s="269"/>
      <c r="J16" s="269"/>
      <c r="K16" s="269"/>
      <c r="L16" s="269"/>
      <c r="M16" s="4"/>
    </row>
    <row r="17" spans="1:13" ht="12.75" customHeight="1">
      <c r="A17" s="15" t="s">
        <v>183</v>
      </c>
      <c r="B17" s="27">
        <v>11.55</v>
      </c>
      <c r="C17" s="27">
        <v>11.18</v>
      </c>
      <c r="D17" s="27">
        <v>8.93</v>
      </c>
      <c r="E17" s="27">
        <v>148.16999999999999</v>
      </c>
      <c r="F17" s="27">
        <v>59.04</v>
      </c>
      <c r="H17" s="269"/>
      <c r="I17" s="269"/>
      <c r="J17" s="269"/>
      <c r="K17" s="269"/>
      <c r="L17" s="269"/>
      <c r="M17" s="4"/>
    </row>
    <row r="18" spans="1:13" ht="12.75" customHeight="1">
      <c r="A18" s="72" t="s">
        <v>101</v>
      </c>
      <c r="B18" s="27">
        <v>213.63</v>
      </c>
      <c r="C18" s="27">
        <v>103.77</v>
      </c>
      <c r="D18" s="27">
        <v>162.27000000000001</v>
      </c>
      <c r="E18" s="27">
        <v>56.28</v>
      </c>
      <c r="F18" s="27">
        <v>53.76</v>
      </c>
      <c r="H18" s="269"/>
      <c r="I18" s="269"/>
      <c r="J18" s="269"/>
      <c r="K18" s="269"/>
      <c r="L18" s="269"/>
      <c r="M18" s="4"/>
    </row>
    <row r="19" spans="1:13" ht="12.75" customHeight="1">
      <c r="A19" s="72" t="s">
        <v>181</v>
      </c>
      <c r="B19" s="27">
        <v>57.61</v>
      </c>
      <c r="C19" s="27">
        <v>45.06</v>
      </c>
      <c r="D19" s="27">
        <v>49.85</v>
      </c>
      <c r="E19" s="27">
        <v>6.1</v>
      </c>
      <c r="F19" s="27">
        <v>9.9499999999999993</v>
      </c>
      <c r="H19" s="269"/>
      <c r="I19" s="269"/>
      <c r="J19" s="269"/>
      <c r="K19" s="269"/>
      <c r="L19" s="269"/>
      <c r="M19" s="4"/>
    </row>
    <row r="20" spans="1:13" ht="12.75" customHeight="1">
      <c r="A20" s="72" t="s">
        <v>246</v>
      </c>
      <c r="B20" s="27">
        <v>164.76999999999998</v>
      </c>
      <c r="C20" s="27">
        <v>134.72</v>
      </c>
      <c r="D20" s="27">
        <v>159.69</v>
      </c>
      <c r="E20" s="27">
        <f>SUM(E21:E22)</f>
        <v>206.85999999999999</v>
      </c>
      <c r="F20" s="27">
        <f>F21+F22</f>
        <v>192.18</v>
      </c>
      <c r="M20" s="4"/>
    </row>
    <row r="21" spans="1:13" ht="12.75" customHeight="1">
      <c r="A21" s="15" t="s">
        <v>182</v>
      </c>
      <c r="B21" s="27">
        <v>8.98</v>
      </c>
      <c r="C21" s="27">
        <v>11.18</v>
      </c>
      <c r="D21" s="27">
        <v>9.7100000000000009</v>
      </c>
      <c r="E21" s="27">
        <v>24.26</v>
      </c>
      <c r="F21" s="27">
        <v>10.72</v>
      </c>
      <c r="H21" s="269"/>
      <c r="I21" s="269"/>
      <c r="J21" s="269"/>
      <c r="K21" s="269"/>
      <c r="L21" s="269"/>
      <c r="M21" s="4"/>
    </row>
    <row r="22" spans="1:13" ht="12.75" customHeight="1">
      <c r="A22" s="15" t="s">
        <v>184</v>
      </c>
      <c r="B22" s="27">
        <v>155.79</v>
      </c>
      <c r="C22" s="27">
        <v>123.54</v>
      </c>
      <c r="D22" s="27">
        <v>149.97999999999999</v>
      </c>
      <c r="E22" s="27">
        <v>182.6</v>
      </c>
      <c r="F22" s="27">
        <v>181.46</v>
      </c>
      <c r="H22" s="269"/>
      <c r="I22" s="269"/>
      <c r="J22" s="269"/>
      <c r="K22" s="269"/>
      <c r="L22" s="269"/>
      <c r="M22" s="4"/>
    </row>
    <row r="23" spans="1:13" ht="12.75" customHeight="1">
      <c r="A23" s="72" t="s">
        <v>120</v>
      </c>
      <c r="B23" s="27">
        <v>164.36</v>
      </c>
      <c r="C23" s="27">
        <v>151.66999999999999</v>
      </c>
      <c r="D23" s="27">
        <v>193.99</v>
      </c>
      <c r="E23" s="27">
        <v>196.71</v>
      </c>
      <c r="F23" s="27">
        <v>195.17</v>
      </c>
      <c r="H23" s="269"/>
      <c r="I23" s="269"/>
      <c r="J23" s="269"/>
      <c r="K23" s="269"/>
      <c r="L23" s="269"/>
      <c r="M23" s="4"/>
    </row>
    <row r="24" spans="1:13" ht="12.75" customHeight="1">
      <c r="A24" s="72"/>
      <c r="B24" s="27"/>
      <c r="C24" s="27"/>
      <c r="D24" s="27"/>
      <c r="E24" s="27"/>
      <c r="F24" s="27"/>
      <c r="G24" s="186"/>
      <c r="H24" s="186"/>
      <c r="I24" s="4"/>
      <c r="J24" s="4"/>
      <c r="K24" s="4"/>
      <c r="L24" s="4"/>
      <c r="M24" s="4"/>
    </row>
    <row r="25" spans="1:13" ht="12.75" customHeight="1">
      <c r="A25" s="72" t="s">
        <v>58</v>
      </c>
      <c r="B25" s="27">
        <f>B10-B23</f>
        <v>28863.279999999999</v>
      </c>
      <c r="C25" s="27">
        <f t="shared" ref="C25:F25" si="0">C10-C23</f>
        <v>27982.99</v>
      </c>
      <c r="D25" s="27">
        <f t="shared" si="0"/>
        <v>29314.37</v>
      </c>
      <c r="E25" s="27">
        <f t="shared" si="0"/>
        <v>30861.29</v>
      </c>
      <c r="F25" s="27">
        <f t="shared" si="0"/>
        <v>32571.850000000002</v>
      </c>
      <c r="H25" s="270"/>
      <c r="I25" s="270"/>
      <c r="J25" s="270"/>
      <c r="K25" s="270"/>
      <c r="L25" s="270"/>
      <c r="M25" s="4"/>
    </row>
    <row r="26" spans="1:13" ht="12.75" customHeight="1">
      <c r="A26" s="16"/>
      <c r="B26" s="17"/>
      <c r="C26" s="17"/>
      <c r="D26" s="17"/>
      <c r="E26" s="17"/>
      <c r="F26" s="17"/>
      <c r="I26" s="4"/>
      <c r="J26" s="4"/>
      <c r="K26" s="4"/>
      <c r="L26" s="4"/>
      <c r="M26" s="4"/>
    </row>
    <row r="27" spans="1:13" ht="14.1" customHeight="1">
      <c r="A27" s="19" t="s">
        <v>40</v>
      </c>
      <c r="B27" s="20"/>
      <c r="C27" s="20"/>
      <c r="D27" s="20"/>
      <c r="E27" s="20"/>
      <c r="F27" s="20"/>
      <c r="I27" s="4"/>
      <c r="J27" s="4"/>
      <c r="K27" s="4"/>
      <c r="L27" s="4"/>
      <c r="M27" s="4"/>
    </row>
    <row r="28" spans="1:13" ht="11.1" customHeight="1">
      <c r="A28" s="23"/>
    </row>
    <row r="31" spans="1:13">
      <c r="B31" s="100"/>
      <c r="C31" s="100"/>
      <c r="D31" s="100"/>
      <c r="E31" s="100"/>
      <c r="F31" s="100"/>
    </row>
    <row r="32" spans="1:13">
      <c r="B32" s="100"/>
      <c r="C32" s="100"/>
      <c r="D32" s="100"/>
      <c r="E32" s="100"/>
      <c r="F32" s="100"/>
    </row>
    <row r="33" spans="2:6">
      <c r="B33" s="100"/>
      <c r="C33" s="100"/>
      <c r="D33" s="100"/>
      <c r="E33" s="100"/>
      <c r="F33" s="100"/>
    </row>
    <row r="34" spans="2:6">
      <c r="B34" s="100"/>
      <c r="C34" s="100"/>
      <c r="D34" s="100"/>
      <c r="E34" s="100"/>
      <c r="F34" s="100"/>
    </row>
    <row r="35" spans="2:6">
      <c r="B35" s="100"/>
      <c r="C35" s="100"/>
      <c r="D35" s="100"/>
      <c r="E35" s="100"/>
      <c r="F35" s="100"/>
    </row>
    <row r="36" spans="2:6">
      <c r="B36" s="100"/>
      <c r="C36" s="100"/>
      <c r="D36" s="100"/>
      <c r="E36" s="100"/>
      <c r="F36" s="100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>
      <c r="A1" s="1" t="s">
        <v>231</v>
      </c>
      <c r="B1" s="2"/>
      <c r="C1" s="2"/>
      <c r="D1" s="2"/>
      <c r="E1" s="2"/>
      <c r="F1" s="2"/>
    </row>
    <row r="2" spans="1:8" ht="14.1" customHeight="1">
      <c r="A2" s="4"/>
      <c r="B2" s="4"/>
      <c r="H2" s="107" t="s">
        <v>260</v>
      </c>
    </row>
    <row r="3" spans="1:8" ht="14.1" customHeight="1">
      <c r="A3" s="6" t="s">
        <v>297</v>
      </c>
      <c r="B3" s="4"/>
    </row>
    <row r="4" spans="1:8" ht="14.1" customHeight="1">
      <c r="A4" s="4"/>
      <c r="B4" s="4"/>
      <c r="C4" s="4"/>
      <c r="D4" s="4"/>
      <c r="E4" s="4"/>
      <c r="F4" s="4"/>
    </row>
    <row r="5" spans="1:8" ht="14.1" customHeight="1">
      <c r="A5" s="26" t="s">
        <v>127</v>
      </c>
      <c r="B5" s="4"/>
      <c r="C5" s="4"/>
      <c r="D5" s="4"/>
      <c r="E5" s="4"/>
      <c r="F5" s="4"/>
    </row>
    <row r="6" spans="1:8" ht="9.9499999999999993" customHeight="1">
      <c r="A6" s="3"/>
      <c r="B6" s="7"/>
      <c r="C6" s="7"/>
      <c r="D6" s="7"/>
      <c r="E6" s="7"/>
      <c r="F6" s="7"/>
    </row>
    <row r="7" spans="1:8" ht="14.1" customHeight="1">
      <c r="A7" s="42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G7" s="80"/>
    </row>
    <row r="8" spans="1:8" ht="14.1" customHeight="1">
      <c r="A8" s="7"/>
      <c r="B8" s="4"/>
      <c r="C8" s="4"/>
      <c r="D8" s="4"/>
      <c r="E8" s="4"/>
      <c r="F8" s="4"/>
    </row>
    <row r="9" spans="1:8" ht="14.1" customHeight="1">
      <c r="A9" s="71" t="s">
        <v>116</v>
      </c>
      <c r="B9" s="184">
        <v>22641.17</v>
      </c>
      <c r="C9" s="184">
        <v>22877.13</v>
      </c>
      <c r="D9" s="184">
        <v>23292.63</v>
      </c>
      <c r="E9" s="184">
        <v>23716.880000000001</v>
      </c>
      <c r="F9" s="184">
        <v>24903.38</v>
      </c>
      <c r="G9" s="142"/>
      <c r="H9" s="137"/>
    </row>
    <row r="10" spans="1:8" ht="14.1" customHeight="1">
      <c r="A10" s="72"/>
      <c r="B10" s="184"/>
      <c r="C10" s="184"/>
      <c r="G10" s="142"/>
    </row>
    <row r="11" spans="1:8" ht="14.1" customHeight="1">
      <c r="A11" s="71" t="s">
        <v>117</v>
      </c>
      <c r="B11" s="184"/>
      <c r="C11" s="184"/>
      <c r="G11" s="142"/>
    </row>
    <row r="12" spans="1:8" ht="14.1" customHeight="1">
      <c r="A12" s="72" t="s">
        <v>17</v>
      </c>
      <c r="B12" s="184">
        <v>19770.93</v>
      </c>
      <c r="C12" s="184">
        <v>20377.23</v>
      </c>
      <c r="D12" s="184">
        <v>20959.439999999999</v>
      </c>
      <c r="E12" s="184">
        <v>21135.7</v>
      </c>
      <c r="F12" s="184">
        <v>22264.39</v>
      </c>
    </row>
    <row r="13" spans="1:8" ht="14.1" customHeight="1">
      <c r="A13" s="72" t="s">
        <v>29</v>
      </c>
      <c r="B13" s="184">
        <v>25593.27</v>
      </c>
      <c r="C13" s="184">
        <v>25342.99</v>
      </c>
      <c r="D13" s="184">
        <v>25664.880000000001</v>
      </c>
      <c r="E13" s="184">
        <v>26488</v>
      </c>
      <c r="F13" s="184">
        <v>27741.599999999999</v>
      </c>
    </row>
    <row r="14" spans="1:8" ht="14.1" customHeight="1">
      <c r="A14" s="72"/>
      <c r="B14" s="121"/>
      <c r="C14" s="121"/>
      <c r="D14" s="121"/>
      <c r="E14" s="121"/>
      <c r="F14" s="346"/>
      <c r="G14" s="142"/>
    </row>
    <row r="15" spans="1:8" ht="14.1" customHeight="1">
      <c r="A15" s="71" t="s">
        <v>118</v>
      </c>
      <c r="B15" s="184"/>
      <c r="C15" s="184"/>
      <c r="D15" s="184"/>
      <c r="E15" s="184"/>
      <c r="F15" s="345"/>
      <c r="G15" s="142"/>
    </row>
    <row r="16" spans="1:8" ht="14.1" customHeight="1">
      <c r="A16" s="50" t="s">
        <v>9</v>
      </c>
      <c r="B16" s="184">
        <v>-12075.25</v>
      </c>
      <c r="C16" s="184">
        <v>-11525.19</v>
      </c>
      <c r="D16" s="184">
        <v>-13439.66</v>
      </c>
      <c r="E16" s="184">
        <v>-13969.96</v>
      </c>
      <c r="F16" s="184">
        <v>-14760.64</v>
      </c>
      <c r="G16" s="142"/>
      <c r="H16" s="137"/>
    </row>
    <row r="17" spans="1:9" ht="14.1" customHeight="1">
      <c r="A17" s="72" t="s">
        <v>10</v>
      </c>
      <c r="B17" s="184">
        <v>18852.7</v>
      </c>
      <c r="C17" s="184">
        <v>18494.64</v>
      </c>
      <c r="D17" s="184">
        <v>18788.29</v>
      </c>
      <c r="E17" s="184">
        <v>19107.77</v>
      </c>
      <c r="F17" s="184">
        <v>21337.68</v>
      </c>
      <c r="G17" s="145"/>
    </row>
    <row r="18" spans="1:9" ht="14.1" customHeight="1">
      <c r="A18" s="72" t="s">
        <v>11</v>
      </c>
      <c r="B18" s="184">
        <v>22836.9</v>
      </c>
      <c r="C18" s="184">
        <v>22647.9</v>
      </c>
      <c r="D18" s="184">
        <v>22837.66</v>
      </c>
      <c r="E18" s="184">
        <v>23289.37</v>
      </c>
      <c r="F18" s="184">
        <v>25299.74</v>
      </c>
      <c r="G18" s="145"/>
    </row>
    <row r="19" spans="1:9" ht="14.1" customHeight="1">
      <c r="A19" s="72" t="s">
        <v>12</v>
      </c>
      <c r="B19" s="184">
        <v>24350.35</v>
      </c>
      <c r="C19" s="184">
        <v>25777.45</v>
      </c>
      <c r="D19" s="184">
        <v>25914.67</v>
      </c>
      <c r="E19" s="184">
        <v>26337.79</v>
      </c>
      <c r="F19" s="184">
        <v>25794.67</v>
      </c>
      <c r="G19" s="145"/>
    </row>
    <row r="20" spans="1:9" ht="14.1" customHeight="1">
      <c r="A20" s="72" t="s">
        <v>13</v>
      </c>
      <c r="B20" s="184">
        <v>25014.42</v>
      </c>
      <c r="C20" s="184">
        <v>24630.95</v>
      </c>
      <c r="D20" s="184">
        <v>24465.45</v>
      </c>
      <c r="E20" s="184">
        <v>25047.119999999999</v>
      </c>
      <c r="F20" s="184">
        <v>27221.82</v>
      </c>
      <c r="G20" s="145"/>
    </row>
    <row r="21" spans="1:9" ht="14.1" customHeight="1">
      <c r="A21" s="4"/>
      <c r="B21" s="121"/>
      <c r="C21" s="121"/>
      <c r="D21" s="184"/>
      <c r="E21" s="184"/>
      <c r="F21" s="345"/>
      <c r="G21" s="142"/>
    </row>
    <row r="22" spans="1:9" ht="14.1" customHeight="1">
      <c r="A22" s="71" t="s">
        <v>119</v>
      </c>
      <c r="B22" s="184"/>
      <c r="C22" s="184"/>
      <c r="D22" s="184"/>
      <c r="E22" s="184"/>
      <c r="F22" s="345"/>
      <c r="G22" s="142"/>
    </row>
    <row r="23" spans="1:9" ht="14.1" customHeight="1">
      <c r="A23" s="72" t="s">
        <v>69</v>
      </c>
      <c r="B23" s="184">
        <v>25424.62</v>
      </c>
      <c r="C23" s="184">
        <v>26006.62</v>
      </c>
      <c r="D23" s="184">
        <v>25056.21</v>
      </c>
      <c r="E23" s="184">
        <v>24983.96</v>
      </c>
      <c r="F23" s="184">
        <v>27168.61</v>
      </c>
      <c r="G23" s="142"/>
      <c r="H23"/>
      <c r="I23"/>
    </row>
    <row r="24" spans="1:9" ht="14.1" customHeight="1">
      <c r="A24" s="72" t="s">
        <v>109</v>
      </c>
      <c r="B24" s="184">
        <v>-24208.23</v>
      </c>
      <c r="C24" s="184">
        <v>-22840.07</v>
      </c>
      <c r="D24" s="184">
        <v>-23751.1</v>
      </c>
      <c r="E24" s="184">
        <v>-24898.79</v>
      </c>
      <c r="F24" s="184">
        <v>-27598.38</v>
      </c>
      <c r="G24" s="142"/>
      <c r="H24"/>
      <c r="I24"/>
    </row>
    <row r="25" spans="1:9" ht="14.1" customHeight="1">
      <c r="A25" s="72" t="s">
        <v>70</v>
      </c>
      <c r="B25" s="184">
        <v>21412.9</v>
      </c>
      <c r="C25" s="184">
        <v>21649.09</v>
      </c>
      <c r="D25" s="184">
        <v>22572.12</v>
      </c>
      <c r="E25" s="184">
        <v>23122.720000000001</v>
      </c>
      <c r="F25" s="184">
        <v>23824.89</v>
      </c>
      <c r="G25" s="142"/>
      <c r="H25"/>
      <c r="I25"/>
    </row>
    <row r="26" spans="1:9" ht="14.1" customHeight="1">
      <c r="A26" s="72"/>
      <c r="B26" s="184"/>
      <c r="C26" s="184"/>
      <c r="D26" s="184"/>
      <c r="E26" s="184"/>
      <c r="F26" s="345"/>
      <c r="G26" s="142"/>
      <c r="H26"/>
      <c r="I26"/>
    </row>
    <row r="27" spans="1:9" ht="14.1" customHeight="1">
      <c r="A27" s="71" t="s">
        <v>82</v>
      </c>
      <c r="B27" s="184"/>
      <c r="C27" s="184"/>
      <c r="D27" s="184"/>
      <c r="E27" s="184"/>
      <c r="F27" s="345"/>
      <c r="G27" s="142"/>
      <c r="H27"/>
      <c r="I27"/>
    </row>
    <row r="28" spans="1:9" ht="14.1" customHeight="1">
      <c r="A28" s="72" t="s">
        <v>7</v>
      </c>
      <c r="B28" s="184">
        <v>23771.02</v>
      </c>
      <c r="C28" s="184">
        <v>24369.119999999999</v>
      </c>
      <c r="D28" s="184">
        <v>24075.37</v>
      </c>
      <c r="E28" s="184">
        <v>24379.759999999998</v>
      </c>
      <c r="F28" s="184">
        <v>24958.99</v>
      </c>
      <c r="G28" s="142"/>
      <c r="H28"/>
      <c r="I28"/>
    </row>
    <row r="29" spans="1:9" ht="14.1" customHeight="1">
      <c r="A29" s="72" t="s">
        <v>38</v>
      </c>
      <c r="B29" s="184">
        <v>16857.57</v>
      </c>
      <c r="C29" s="184">
        <v>17744.689999999999</v>
      </c>
      <c r="D29" s="184">
        <v>19714.669999999998</v>
      </c>
      <c r="E29" s="184">
        <v>20584.8</v>
      </c>
      <c r="F29" s="184">
        <v>24546.78</v>
      </c>
      <c r="G29" s="142"/>
      <c r="H29"/>
      <c r="I29"/>
    </row>
    <row r="30" spans="1:9" ht="14.1" customHeight="1">
      <c r="A30" s="32"/>
      <c r="B30" s="32"/>
      <c r="C30" s="32"/>
      <c r="D30" s="32"/>
      <c r="E30" s="32"/>
      <c r="F30" s="32"/>
      <c r="H30"/>
      <c r="I30"/>
    </row>
    <row r="31" spans="1:9" ht="14.1" customHeight="1">
      <c r="A31" s="73" t="s">
        <v>128</v>
      </c>
    </row>
    <row r="32" spans="1:9" ht="12.95" customHeight="1">
      <c r="A32" s="56" t="s">
        <v>346</v>
      </c>
    </row>
    <row r="33" spans="1:6" ht="9.9499999999999993" customHeight="1">
      <c r="A33" s="56" t="s">
        <v>349</v>
      </c>
    </row>
    <row r="34" spans="1:6" ht="12.95" customHeight="1">
      <c r="A34" s="56"/>
    </row>
    <row r="35" spans="1:6" ht="9.9499999999999993" customHeight="1">
      <c r="A35" s="56"/>
    </row>
    <row r="36" spans="1:6" ht="9.9499999999999993" customHeight="1">
      <c r="A36" s="56"/>
    </row>
    <row r="37" spans="1:6">
      <c r="A37" s="364"/>
      <c r="B37" s="365"/>
      <c r="C37" s="365"/>
      <c r="D37" s="365"/>
      <c r="E37" s="365"/>
      <c r="F37" s="150"/>
    </row>
  </sheetData>
  <mergeCells count="1">
    <mergeCell ref="A37:E37"/>
  </mergeCells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5"/>
  <sheetViews>
    <sheetView zoomScale="90" zoomScaleNormal="90" workbookViewId="0">
      <selection activeCell="H5" sqref="H5:Q24"/>
    </sheetView>
  </sheetViews>
  <sheetFormatPr baseColWidth="10" defaultColWidth="11.42578125" defaultRowHeight="12.75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7" ht="14.1" customHeight="1" thickBot="1">
      <c r="A1" s="1" t="s">
        <v>231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7" ht="14.25">
      <c r="H2" s="107" t="s">
        <v>260</v>
      </c>
    </row>
    <row r="3" spans="1:17" ht="15">
      <c r="G3" s="177"/>
    </row>
    <row r="4" spans="1:17">
      <c r="P4" s="21"/>
    </row>
    <row r="5" spans="1:17" ht="15">
      <c r="A5" s="359" t="s">
        <v>330</v>
      </c>
      <c r="B5" s="359"/>
      <c r="C5" s="359"/>
      <c r="D5" s="359"/>
      <c r="E5" s="359"/>
      <c r="F5" s="359"/>
      <c r="H5" s="354" t="s">
        <v>152</v>
      </c>
      <c r="I5" s="354"/>
      <c r="J5" s="354"/>
      <c r="K5" s="354"/>
      <c r="L5" s="354"/>
      <c r="M5" s="352"/>
      <c r="N5" s="354" t="s">
        <v>335</v>
      </c>
      <c r="O5" s="354"/>
      <c r="P5" s="354"/>
      <c r="Q5" s="354"/>
    </row>
    <row r="6" spans="1:17">
      <c r="H6" s="352"/>
      <c r="I6" s="352"/>
      <c r="J6" s="352"/>
      <c r="K6" s="352"/>
      <c r="L6" s="352"/>
      <c r="M6" s="352"/>
      <c r="N6" s="352"/>
      <c r="O6" s="352"/>
      <c r="P6" s="352"/>
      <c r="Q6" s="352"/>
    </row>
    <row r="7" spans="1:17">
      <c r="H7" s="351" t="s">
        <v>331</v>
      </c>
      <c r="I7" s="351" t="s">
        <v>113</v>
      </c>
      <c r="J7" s="351" t="s">
        <v>81</v>
      </c>
      <c r="K7" s="351" t="s">
        <v>43</v>
      </c>
      <c r="L7" s="351" t="s">
        <v>103</v>
      </c>
      <c r="M7" s="351"/>
      <c r="N7" s="351" t="s">
        <v>331</v>
      </c>
      <c r="O7" s="351" t="s">
        <v>81</v>
      </c>
      <c r="P7" s="352" t="s">
        <v>43</v>
      </c>
      <c r="Q7" s="352" t="s">
        <v>103</v>
      </c>
    </row>
    <row r="8" spans="1:17">
      <c r="H8" s="349">
        <v>2007</v>
      </c>
      <c r="I8" s="350">
        <v>263.3</v>
      </c>
      <c r="J8" s="350">
        <v>147.4</v>
      </c>
      <c r="K8" s="350">
        <v>9</v>
      </c>
      <c r="L8" s="350">
        <v>106.9</v>
      </c>
      <c r="M8" s="353"/>
      <c r="N8" s="349">
        <v>2007</v>
      </c>
      <c r="O8" s="350">
        <f t="shared" ref="O8:O20" si="0">J8/$I8</f>
        <v>0.55981769844284091</v>
      </c>
      <c r="P8" s="350">
        <f t="shared" ref="P8:P20" si="1">K8/$I8</f>
        <v>3.4181541967337636E-2</v>
      </c>
      <c r="Q8" s="350">
        <f t="shared" ref="Q8:Q20" si="2">L8/$I8</f>
        <v>0.40600075958982151</v>
      </c>
    </row>
    <row r="9" spans="1:17">
      <c r="H9" s="349">
        <v>2008</v>
      </c>
      <c r="I9" s="350">
        <v>267.3</v>
      </c>
      <c r="J9" s="350">
        <v>148.80000000000001</v>
      </c>
      <c r="K9" s="350">
        <v>12.8</v>
      </c>
      <c r="L9" s="350">
        <v>105.7</v>
      </c>
      <c r="M9" s="353"/>
      <c r="N9" s="349">
        <v>2008</v>
      </c>
      <c r="O9" s="350">
        <f t="shared" si="0"/>
        <v>0.55667789001122336</v>
      </c>
      <c r="P9" s="350">
        <f t="shared" si="1"/>
        <v>4.7886270108492335E-2</v>
      </c>
      <c r="Q9" s="350">
        <f t="shared" si="2"/>
        <v>0.3954358398802843</v>
      </c>
    </row>
    <row r="10" spans="1:17">
      <c r="H10" s="349">
        <v>2009</v>
      </c>
      <c r="I10" s="350">
        <v>267.8</v>
      </c>
      <c r="J10" s="350">
        <v>141.5</v>
      </c>
      <c r="K10" s="350">
        <v>20.5</v>
      </c>
      <c r="L10" s="350">
        <v>105.7</v>
      </c>
      <c r="M10" s="353"/>
      <c r="N10" s="349">
        <v>2009</v>
      </c>
      <c r="O10" s="350">
        <f t="shared" si="0"/>
        <v>0.52837938760268854</v>
      </c>
      <c r="P10" s="350">
        <f t="shared" si="1"/>
        <v>7.6549663928304701E-2</v>
      </c>
      <c r="Q10" s="350">
        <f t="shared" si="2"/>
        <v>0.39469753547423447</v>
      </c>
    </row>
    <row r="11" spans="1:17">
      <c r="H11" s="349">
        <v>2010</v>
      </c>
      <c r="I11" s="350">
        <v>267.3</v>
      </c>
      <c r="J11" s="350">
        <v>137.5</v>
      </c>
      <c r="K11" s="350">
        <v>22.7</v>
      </c>
      <c r="L11" s="350">
        <v>107.2</v>
      </c>
      <c r="M11" s="353"/>
      <c r="N11" s="349">
        <v>2010</v>
      </c>
      <c r="O11" s="350">
        <f t="shared" si="0"/>
        <v>0.51440329218106995</v>
      </c>
      <c r="P11" s="350">
        <f t="shared" si="1"/>
        <v>8.4923307145529356E-2</v>
      </c>
      <c r="Q11" s="350">
        <f t="shared" si="2"/>
        <v>0.40104751215862328</v>
      </c>
    </row>
    <row r="12" spans="1:17">
      <c r="H12" s="349">
        <v>2011</v>
      </c>
      <c r="I12" s="350">
        <v>267.3</v>
      </c>
      <c r="J12" s="350">
        <v>134.1</v>
      </c>
      <c r="K12" s="350">
        <v>27.9</v>
      </c>
      <c r="L12" s="350">
        <v>105.3</v>
      </c>
      <c r="M12" s="353"/>
      <c r="N12" s="349">
        <v>2011</v>
      </c>
      <c r="O12" s="350">
        <f t="shared" si="0"/>
        <v>0.50168350168350162</v>
      </c>
      <c r="P12" s="350">
        <f t="shared" si="1"/>
        <v>0.10437710437710437</v>
      </c>
      <c r="Q12" s="350">
        <f t="shared" si="2"/>
        <v>0.39393939393939392</v>
      </c>
    </row>
    <row r="13" spans="1:17">
      <c r="H13" s="349">
        <v>2012</v>
      </c>
      <c r="I13" s="350">
        <v>265.89999999999998</v>
      </c>
      <c r="J13" s="350">
        <v>126.4</v>
      </c>
      <c r="K13" s="350">
        <v>32.799999999999997</v>
      </c>
      <c r="L13" s="350">
        <v>106.7</v>
      </c>
      <c r="M13" s="353"/>
      <c r="N13" s="349">
        <v>2012</v>
      </c>
      <c r="O13" s="350">
        <f t="shared" si="0"/>
        <v>0.47536667920270786</v>
      </c>
      <c r="P13" s="350">
        <f t="shared" si="1"/>
        <v>0.1233546446032343</v>
      </c>
      <c r="Q13" s="350">
        <f t="shared" si="2"/>
        <v>0.40127867619405794</v>
      </c>
    </row>
    <row r="14" spans="1:17">
      <c r="H14" s="349">
        <v>2013</v>
      </c>
      <c r="I14" s="350">
        <v>262.60000000000002</v>
      </c>
      <c r="J14" s="350">
        <v>124.5</v>
      </c>
      <c r="K14" s="350">
        <v>31.2</v>
      </c>
      <c r="L14" s="350">
        <v>106.9</v>
      </c>
      <c r="M14" s="353"/>
      <c r="N14" s="349">
        <v>2013</v>
      </c>
      <c r="O14" s="350">
        <f t="shared" si="0"/>
        <v>0.47410510281797408</v>
      </c>
      <c r="P14" s="350">
        <f t="shared" si="1"/>
        <v>0.11881188118811879</v>
      </c>
      <c r="Q14" s="350">
        <f t="shared" si="2"/>
        <v>0.40708301599390706</v>
      </c>
    </row>
    <row r="15" spans="1:17">
      <c r="H15" s="349">
        <v>2014</v>
      </c>
      <c r="I15" s="350">
        <v>260</v>
      </c>
      <c r="J15" s="350">
        <v>128.19999999999999</v>
      </c>
      <c r="K15" s="350">
        <v>28.5</v>
      </c>
      <c r="L15" s="350">
        <v>103.3</v>
      </c>
      <c r="M15" s="353"/>
      <c r="N15" s="349">
        <v>2014</v>
      </c>
      <c r="O15" s="350">
        <f t="shared" si="0"/>
        <v>0.49307692307692302</v>
      </c>
      <c r="P15" s="350">
        <f t="shared" si="1"/>
        <v>0.10961538461538461</v>
      </c>
      <c r="Q15" s="350">
        <f t="shared" si="2"/>
        <v>0.39730769230769231</v>
      </c>
    </row>
    <row r="16" spans="1:17">
      <c r="H16" s="349">
        <v>2015</v>
      </c>
      <c r="I16" s="350">
        <v>259.7</v>
      </c>
      <c r="J16" s="350">
        <v>130.4</v>
      </c>
      <c r="K16" s="350">
        <v>23.7</v>
      </c>
      <c r="L16" s="350">
        <v>105.5</v>
      </c>
      <c r="M16" s="353"/>
      <c r="N16" s="349">
        <v>2015</v>
      </c>
      <c r="O16" s="350">
        <f t="shared" si="0"/>
        <v>0.50211782826338092</v>
      </c>
      <c r="P16" s="350">
        <f t="shared" si="1"/>
        <v>9.1259145167500957E-2</v>
      </c>
      <c r="Q16" s="350">
        <f t="shared" si="2"/>
        <v>0.40623796688486719</v>
      </c>
    </row>
    <row r="17" spans="8:17">
      <c r="H17" s="349">
        <v>2016</v>
      </c>
      <c r="I17" s="350">
        <v>259</v>
      </c>
      <c r="J17" s="350">
        <v>132.6</v>
      </c>
      <c r="K17" s="350">
        <v>20.8</v>
      </c>
      <c r="L17" s="350">
        <v>105.6</v>
      </c>
      <c r="M17" s="353"/>
      <c r="N17" s="349">
        <v>2016</v>
      </c>
      <c r="O17" s="350">
        <f t="shared" si="0"/>
        <v>0.51196911196911199</v>
      </c>
      <c r="P17" s="350">
        <f t="shared" si="1"/>
        <v>8.0308880308880309E-2</v>
      </c>
      <c r="Q17" s="350">
        <f t="shared" si="2"/>
        <v>0.40772200772200767</v>
      </c>
    </row>
    <row r="18" spans="8:17">
      <c r="H18" s="349">
        <v>2017</v>
      </c>
      <c r="I18" s="350">
        <v>259.10000000000002</v>
      </c>
      <c r="J18" s="350">
        <v>134.4</v>
      </c>
      <c r="K18" s="350">
        <v>18.3</v>
      </c>
      <c r="L18" s="350">
        <v>106.3</v>
      </c>
      <c r="M18" s="353"/>
      <c r="N18" s="349">
        <v>2017</v>
      </c>
      <c r="O18" s="350">
        <f t="shared" si="0"/>
        <v>0.51871864145117708</v>
      </c>
      <c r="P18" s="350">
        <f t="shared" si="1"/>
        <v>7.0629100733307595E-2</v>
      </c>
      <c r="Q18" s="350">
        <f t="shared" si="2"/>
        <v>0.41026630644538781</v>
      </c>
    </row>
    <row r="19" spans="8:17">
      <c r="H19" s="349">
        <v>2018</v>
      </c>
      <c r="I19" s="350">
        <v>260.39999999999998</v>
      </c>
      <c r="J19" s="350">
        <v>138</v>
      </c>
      <c r="K19" s="350">
        <v>16</v>
      </c>
      <c r="L19" s="350">
        <v>106.4</v>
      </c>
      <c r="M19" s="353"/>
      <c r="N19" s="349">
        <v>2018</v>
      </c>
      <c r="O19" s="350">
        <f t="shared" si="0"/>
        <v>0.52995391705069128</v>
      </c>
      <c r="P19" s="350">
        <f t="shared" si="1"/>
        <v>6.1443932411674354E-2</v>
      </c>
      <c r="Q19" s="350">
        <f t="shared" si="2"/>
        <v>0.40860215053763449</v>
      </c>
    </row>
    <row r="20" spans="8:17">
      <c r="H20" s="349">
        <v>2019</v>
      </c>
      <c r="I20" s="350">
        <v>262.5</v>
      </c>
      <c r="J20" s="350">
        <v>140.6</v>
      </c>
      <c r="K20" s="350">
        <v>15.6</v>
      </c>
      <c r="L20" s="350">
        <v>106.3</v>
      </c>
      <c r="M20" s="352"/>
      <c r="N20" s="349">
        <v>2019</v>
      </c>
      <c r="O20" s="350">
        <f t="shared" si="0"/>
        <v>0.53561904761904755</v>
      </c>
      <c r="P20" s="350">
        <f t="shared" si="1"/>
        <v>5.9428571428571428E-2</v>
      </c>
      <c r="Q20" s="350">
        <f t="shared" si="2"/>
        <v>0.40495238095238095</v>
      </c>
    </row>
    <row r="21" spans="8:17">
      <c r="H21" s="349">
        <v>2020</v>
      </c>
      <c r="I21" s="350">
        <f>SUM(J21:L21)</f>
        <v>267</v>
      </c>
      <c r="J21" s="352">
        <v>140.19999999999999</v>
      </c>
      <c r="K21" s="352">
        <v>16.7</v>
      </c>
      <c r="L21" s="352">
        <v>110.1</v>
      </c>
      <c r="M21" s="352"/>
      <c r="N21" s="349">
        <v>2020</v>
      </c>
      <c r="O21" s="350">
        <f t="shared" ref="O21:Q22" si="3">J21/$I21</f>
        <v>0.5250936329588014</v>
      </c>
      <c r="P21" s="350">
        <f t="shared" si="3"/>
        <v>6.2546816479400746E-2</v>
      </c>
      <c r="Q21" s="350">
        <f t="shared" si="3"/>
        <v>0.41235955056179774</v>
      </c>
    </row>
    <row r="22" spans="8:17">
      <c r="H22" s="349">
        <v>2021</v>
      </c>
      <c r="I22" s="350">
        <v>264.3</v>
      </c>
      <c r="J22" s="350">
        <v>137.80000000000001</v>
      </c>
      <c r="K22" s="350">
        <v>18.3</v>
      </c>
      <c r="L22" s="350">
        <v>105.9</v>
      </c>
      <c r="M22" s="352"/>
      <c r="N22" s="349">
        <v>2021</v>
      </c>
      <c r="O22" s="350">
        <f t="shared" si="3"/>
        <v>0.52137722285281873</v>
      </c>
      <c r="P22" s="350">
        <f t="shared" si="3"/>
        <v>6.9239500567536888E-2</v>
      </c>
      <c r="Q22" s="350">
        <f t="shared" si="3"/>
        <v>0.40068104426787743</v>
      </c>
    </row>
    <row r="23" spans="8:17">
      <c r="H23" s="349">
        <v>2022</v>
      </c>
      <c r="I23" s="350">
        <v>264.8</v>
      </c>
      <c r="J23" s="350">
        <v>143.4</v>
      </c>
      <c r="K23" s="350">
        <v>15.1</v>
      </c>
      <c r="L23" s="350">
        <v>106.4</v>
      </c>
      <c r="M23" s="352"/>
      <c r="N23" s="349">
        <v>2022</v>
      </c>
      <c r="O23" s="350">
        <f t="shared" ref="O23" si="4">J23/$I23</f>
        <v>0.54154078549848939</v>
      </c>
      <c r="P23" s="350">
        <f t="shared" ref="P23" si="5">K23/$I23</f>
        <v>5.7024169184290027E-2</v>
      </c>
      <c r="Q23" s="350">
        <f t="shared" ref="Q23" si="6">L23/$I23</f>
        <v>0.40181268882175225</v>
      </c>
    </row>
    <row r="24" spans="8:17">
      <c r="H24" s="349">
        <v>2023</v>
      </c>
      <c r="I24" s="350">
        <v>274.37</v>
      </c>
      <c r="J24" s="350">
        <v>146.62</v>
      </c>
      <c r="K24" s="350">
        <v>15.17</v>
      </c>
      <c r="L24" s="350">
        <v>112.58</v>
      </c>
      <c r="M24" s="352"/>
      <c r="N24" s="349">
        <v>2023</v>
      </c>
      <c r="O24" s="350">
        <f>J24/$I24</f>
        <v>0.53438787039399349</v>
      </c>
      <c r="P24" s="350">
        <f>K24/$I24</f>
        <v>5.5290301417793487E-2</v>
      </c>
      <c r="Q24" s="350">
        <f>L24/$I24</f>
        <v>0.410321828188213</v>
      </c>
    </row>
    <row r="33" spans="1:11" ht="12.75" customHeight="1"/>
    <row r="35" spans="1:11" ht="15">
      <c r="A35" s="359" t="s">
        <v>428</v>
      </c>
      <c r="B35" s="359"/>
      <c r="C35" s="359"/>
      <c r="D35" s="359"/>
      <c r="E35" s="359"/>
      <c r="F35" s="359"/>
      <c r="G35" s="177"/>
    </row>
    <row r="36" spans="1:11">
      <c r="A36" s="4"/>
      <c r="H36" s="128"/>
    </row>
    <row r="37" spans="1:11">
      <c r="A37" s="70"/>
      <c r="B37" s="70"/>
      <c r="C37" s="178"/>
      <c r="D37" s="178"/>
      <c r="E37" s="70"/>
      <c r="F37" s="178"/>
      <c r="G37" s="178"/>
      <c r="H37" s="3"/>
      <c r="I37" s="3"/>
    </row>
    <row r="38" spans="1:11">
      <c r="A38" s="4"/>
      <c r="C38" s="178"/>
      <c r="D38" s="178"/>
      <c r="F38" s="178"/>
      <c r="G38" s="178"/>
      <c r="H38" s="101" t="s">
        <v>152</v>
      </c>
      <c r="I38" s="101"/>
      <c r="J38" s="193"/>
    </row>
    <row r="39" spans="1:11">
      <c r="A39" s="4"/>
      <c r="C39" s="178"/>
      <c r="D39" s="178"/>
      <c r="F39" s="178"/>
      <c r="G39" s="178"/>
      <c r="H39" s="11" t="s">
        <v>334</v>
      </c>
      <c r="I39" s="192" t="s">
        <v>18</v>
      </c>
      <c r="J39" s="192" t="s">
        <v>336</v>
      </c>
    </row>
    <row r="40" spans="1:11">
      <c r="A40" s="4"/>
      <c r="C40" s="70"/>
      <c r="D40" s="70"/>
      <c r="F40" s="178"/>
      <c r="G40" s="178"/>
      <c r="H40" s="11" t="s">
        <v>333</v>
      </c>
      <c r="I40" s="130">
        <f>SUM(I41:I44)</f>
        <v>146.69999999999999</v>
      </c>
      <c r="J40" s="11"/>
      <c r="K40" s="130"/>
    </row>
    <row r="41" spans="1:11">
      <c r="A41" s="4"/>
      <c r="H41" s="7" t="s">
        <v>65</v>
      </c>
      <c r="I41" s="180">
        <v>7.7</v>
      </c>
      <c r="J41" s="43">
        <f>I41/$I$40*100</f>
        <v>5.2488070892978875</v>
      </c>
      <c r="K41" s="146"/>
    </row>
    <row r="42" spans="1:11">
      <c r="A42" s="4"/>
      <c r="H42" s="7" t="s">
        <v>66</v>
      </c>
      <c r="I42" s="180">
        <v>40.299999999999997</v>
      </c>
      <c r="J42" s="43">
        <f>I42/$I$40*100</f>
        <v>27.471029311520105</v>
      </c>
      <c r="K42" s="146"/>
    </row>
    <row r="43" spans="1:11">
      <c r="A43" s="4"/>
      <c r="H43" s="7" t="s">
        <v>67</v>
      </c>
      <c r="I43" s="180">
        <v>12.1</v>
      </c>
      <c r="J43" s="43">
        <f>I43/$I$40*100</f>
        <v>8.248125426039536</v>
      </c>
      <c r="K43" s="146"/>
    </row>
    <row r="44" spans="1:11">
      <c r="A44" s="4"/>
      <c r="H44" s="7" t="s">
        <v>68</v>
      </c>
      <c r="I44" s="180">
        <v>86.6</v>
      </c>
      <c r="J44" s="43">
        <f>I44/$I$40*100</f>
        <v>59.032038173142467</v>
      </c>
      <c r="K44" s="146"/>
    </row>
    <row r="45" spans="1:11">
      <c r="A45" s="4"/>
      <c r="H45" s="7"/>
      <c r="I45" s="130"/>
    </row>
    <row r="46" spans="1:11">
      <c r="A46" s="4"/>
      <c r="H46" s="7"/>
      <c r="I46" s="146"/>
    </row>
    <row r="47" spans="1:11">
      <c r="A47" s="4"/>
      <c r="H47" s="11"/>
      <c r="I47" s="130"/>
    </row>
    <row r="48" spans="1:11">
      <c r="A48" s="4"/>
      <c r="H48" s="7"/>
      <c r="I48" s="146"/>
    </row>
    <row r="49" spans="1:9">
      <c r="A49" s="4"/>
      <c r="H49" s="7"/>
      <c r="I49" s="146"/>
    </row>
    <row r="50" spans="1:9">
      <c r="A50" s="4"/>
      <c r="H50" s="7"/>
      <c r="I50" s="146"/>
    </row>
    <row r="51" spans="1:9">
      <c r="A51" s="4"/>
      <c r="H51" s="7"/>
      <c r="I51" s="146"/>
    </row>
    <row r="52" spans="1:9">
      <c r="A52" s="4"/>
    </row>
    <row r="53" spans="1:9">
      <c r="A53" s="4"/>
    </row>
    <row r="54" spans="1:9">
      <c r="A54" s="4"/>
    </row>
    <row r="55" spans="1:9">
      <c r="A55" s="4"/>
    </row>
    <row r="56" spans="1:9">
      <c r="A56" s="4"/>
    </row>
    <row r="57" spans="1:9">
      <c r="A57" s="4"/>
      <c r="C57" s="70"/>
      <c r="D57" s="70"/>
      <c r="E57" s="70"/>
    </row>
    <row r="58" spans="1:9">
      <c r="A58" s="4"/>
    </row>
    <row r="59" spans="1:9">
      <c r="A59" s="4"/>
    </row>
    <row r="60" spans="1:9">
      <c r="A60" s="4"/>
    </row>
    <row r="61" spans="1:9">
      <c r="A61" s="4"/>
    </row>
    <row r="62" spans="1:9">
      <c r="A62" s="4"/>
    </row>
    <row r="63" spans="1:9">
      <c r="A63" s="4"/>
    </row>
    <row r="64" spans="1:9">
      <c r="A64" s="4"/>
    </row>
    <row r="65" spans="1:1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5703125" style="5" customWidth="1"/>
    <col min="2" max="6" width="10.7109375" style="5" customWidth="1"/>
    <col min="7" max="7" width="5.5703125" style="5" customWidth="1"/>
    <col min="8" max="8" width="11.42578125" style="5"/>
    <col min="9" max="9" width="11.42578125" style="5" customWidth="1"/>
    <col min="10" max="10" width="11.42578125" style="5"/>
    <col min="11" max="12" width="11.42578125" style="183"/>
    <col min="13" max="16384" width="11.42578125" style="5"/>
  </cols>
  <sheetData>
    <row r="1" spans="1:19" ht="14.1" customHeight="1" thickBot="1">
      <c r="A1" s="1" t="s">
        <v>231</v>
      </c>
      <c r="B1" s="2"/>
      <c r="C1" s="2"/>
      <c r="D1" s="2"/>
      <c r="E1" s="2"/>
      <c r="F1" s="2"/>
      <c r="I1" s="4"/>
      <c r="J1" s="4"/>
      <c r="K1" s="249"/>
      <c r="L1" s="249"/>
      <c r="M1" s="4"/>
      <c r="N1" s="4"/>
      <c r="O1" s="4"/>
      <c r="P1" s="4"/>
      <c r="Q1" s="4"/>
      <c r="R1" s="4"/>
    </row>
    <row r="2" spans="1:19" ht="14.1" customHeight="1">
      <c r="A2" s="4"/>
      <c r="B2" s="4"/>
      <c r="C2" s="4"/>
      <c r="D2" s="4"/>
      <c r="E2" s="4"/>
      <c r="F2" s="4"/>
      <c r="G2" s="107"/>
      <c r="H2" s="107" t="s">
        <v>260</v>
      </c>
      <c r="I2" s="4"/>
      <c r="J2" s="4"/>
      <c r="K2" s="249"/>
      <c r="L2" s="249"/>
      <c r="M2" s="4"/>
      <c r="N2" s="4"/>
      <c r="O2" s="4"/>
      <c r="P2" s="4"/>
      <c r="Q2" s="4"/>
      <c r="R2" s="4"/>
    </row>
    <row r="3" spans="1:19" ht="14.1" customHeight="1">
      <c r="A3" s="28" t="s">
        <v>439</v>
      </c>
      <c r="B3" s="4"/>
      <c r="C3" s="4"/>
      <c r="D3" s="4"/>
      <c r="E3" s="4"/>
      <c r="F3" s="4"/>
      <c r="G3" s="4"/>
      <c r="H3" s="4"/>
      <c r="I3" s="4"/>
      <c r="J3" s="4"/>
      <c r="K3" s="249"/>
      <c r="L3" s="249"/>
      <c r="M3" s="4"/>
      <c r="N3" s="4"/>
      <c r="O3" s="4"/>
      <c r="P3" s="4"/>
      <c r="Q3" s="4"/>
      <c r="R3" s="4"/>
    </row>
    <row r="4" spans="1:19" ht="14.1" customHeight="1">
      <c r="A4" s="6"/>
      <c r="B4" s="4"/>
      <c r="C4" s="4"/>
      <c r="D4" s="4"/>
      <c r="E4" s="4"/>
      <c r="F4" s="4"/>
      <c r="G4" s="4"/>
      <c r="H4" s="4"/>
      <c r="I4" s="4"/>
      <c r="J4" s="4"/>
      <c r="K4" s="249"/>
      <c r="L4" s="249"/>
      <c r="M4" s="4"/>
      <c r="N4" s="4"/>
      <c r="O4" s="4"/>
      <c r="P4" s="4"/>
      <c r="Q4" s="4"/>
      <c r="R4" s="4"/>
    </row>
    <row r="5" spans="1:19" ht="14.1" customHeight="1">
      <c r="A5" s="26" t="s">
        <v>147</v>
      </c>
      <c r="B5" s="4"/>
      <c r="C5" s="4"/>
      <c r="D5" s="4"/>
      <c r="E5" s="4"/>
      <c r="F5" s="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ht="9.9499999999999993" customHeight="1">
      <c r="A6" s="3"/>
      <c r="B6" s="7"/>
      <c r="C6" s="7"/>
      <c r="D6" s="7"/>
      <c r="E6" s="7"/>
      <c r="F6" s="7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ht="14.1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14.1" customHeight="1">
      <c r="A8" s="7"/>
      <c r="B8" s="10"/>
      <c r="C8" s="10"/>
      <c r="D8" s="10"/>
      <c r="E8" s="10"/>
      <c r="F8" s="10"/>
      <c r="G8" s="4"/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>
      <c r="A9" s="24" t="s">
        <v>22</v>
      </c>
      <c r="B9" s="181">
        <v>106.3</v>
      </c>
      <c r="C9" s="181">
        <v>106.4</v>
      </c>
      <c r="D9" s="181">
        <v>106.3</v>
      </c>
      <c r="E9" s="181">
        <f>'8.1.1'!E33</f>
        <v>106.4</v>
      </c>
      <c r="F9" s="181">
        <v>112.58</v>
      </c>
      <c r="H9"/>
      <c r="I9"/>
      <c r="J9"/>
      <c r="K9"/>
      <c r="L9"/>
      <c r="M9"/>
      <c r="N9"/>
      <c r="O9"/>
      <c r="P9"/>
      <c r="Q9"/>
      <c r="R9"/>
      <c r="S9"/>
    </row>
    <row r="10" spans="1:19" ht="9.9499999999999993" customHeight="1">
      <c r="A10" s="14"/>
      <c r="B10" s="181"/>
      <c r="C10" s="181"/>
      <c r="D10" s="181"/>
      <c r="E10" s="181"/>
      <c r="F10" s="181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>
      <c r="A11" s="29" t="s">
        <v>359</v>
      </c>
      <c r="B11" s="181">
        <v>106.3</v>
      </c>
      <c r="C11" s="181">
        <v>110.1</v>
      </c>
      <c r="D11" s="181">
        <v>105.9</v>
      </c>
      <c r="E11" s="181">
        <v>106.4</v>
      </c>
      <c r="F11" s="181">
        <v>112.6</v>
      </c>
      <c r="H11" s="145"/>
      <c r="I11"/>
      <c r="J11"/>
      <c r="K11"/>
      <c r="L11"/>
      <c r="M11"/>
      <c r="N11"/>
      <c r="O11"/>
      <c r="P11"/>
      <c r="Q11"/>
      <c r="R11"/>
      <c r="S11"/>
    </row>
    <row r="12" spans="1:19" ht="14.1" customHeight="1">
      <c r="A12" s="14" t="s">
        <v>31</v>
      </c>
      <c r="B12" s="181">
        <v>17.2</v>
      </c>
      <c r="C12" s="181">
        <v>18.3</v>
      </c>
      <c r="D12" s="181">
        <v>18.8</v>
      </c>
      <c r="E12" s="181">
        <v>19.899999999999999</v>
      </c>
      <c r="F12" s="181">
        <v>22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14.1" customHeight="1">
      <c r="A13" s="14" t="s">
        <v>32</v>
      </c>
      <c r="B13" s="181">
        <v>48.1</v>
      </c>
      <c r="C13" s="181">
        <v>47.1</v>
      </c>
      <c r="D13" s="181">
        <v>46.5</v>
      </c>
      <c r="E13" s="181">
        <v>48</v>
      </c>
      <c r="F13" s="181">
        <v>51.6</v>
      </c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>
      <c r="A14" s="14" t="s">
        <v>111</v>
      </c>
      <c r="B14" s="181">
        <v>23.1</v>
      </c>
      <c r="C14" s="181">
        <v>24.2</v>
      </c>
      <c r="D14" s="181">
        <v>19.600000000000001</v>
      </c>
      <c r="E14" s="181">
        <v>18.399999999999999</v>
      </c>
      <c r="F14" s="181">
        <v>20.6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>
      <c r="A15" s="14" t="s">
        <v>112</v>
      </c>
      <c r="B15" s="181">
        <v>6.2</v>
      </c>
      <c r="C15" s="181">
        <v>7.3</v>
      </c>
      <c r="D15" s="181">
        <v>5</v>
      </c>
      <c r="E15" s="181">
        <v>3.9</v>
      </c>
      <c r="F15" s="181">
        <v>4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>
      <c r="A16" s="14" t="s">
        <v>316</v>
      </c>
      <c r="B16" s="181">
        <v>8.3000000000000007</v>
      </c>
      <c r="C16" s="181">
        <v>9.5</v>
      </c>
      <c r="D16" s="181">
        <v>12.8</v>
      </c>
      <c r="E16" s="181">
        <v>13.3</v>
      </c>
      <c r="F16" s="181">
        <v>11.6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>
      <c r="A17" s="14" t="s">
        <v>50</v>
      </c>
      <c r="B17" s="181">
        <v>3.3</v>
      </c>
      <c r="C17" s="181">
        <v>3.6</v>
      </c>
      <c r="D17" s="181">
        <v>3.2</v>
      </c>
      <c r="E17" s="181">
        <v>2.8</v>
      </c>
      <c r="F17" s="181">
        <v>2.9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9.9499999999999993" customHeight="1">
      <c r="A18" s="14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>
      <c r="A19" s="14"/>
      <c r="B19" s="181"/>
      <c r="C19" s="181"/>
      <c r="D19" s="181"/>
      <c r="E19" s="181"/>
      <c r="F19" s="181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>
      <c r="A20" s="14"/>
      <c r="B20" s="181"/>
      <c r="C20" s="181"/>
      <c r="D20" s="181"/>
      <c r="E20" s="181"/>
      <c r="F20" s="181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>
      <c r="A21" s="29" t="s">
        <v>118</v>
      </c>
      <c r="B21" s="181"/>
      <c r="C21" s="181"/>
      <c r="D21" s="181"/>
      <c r="E21" s="181"/>
      <c r="F21" s="181"/>
      <c r="H21" s="318"/>
      <c r="I21"/>
      <c r="J21"/>
      <c r="K21"/>
      <c r="L21"/>
      <c r="M21"/>
      <c r="N21"/>
      <c r="O21"/>
      <c r="P21"/>
      <c r="Q21"/>
      <c r="R21"/>
      <c r="S21"/>
    </row>
    <row r="22" spans="1:19" ht="14.1" customHeight="1">
      <c r="A22" s="14" t="s">
        <v>426</v>
      </c>
      <c r="B22" s="181">
        <v>16.899999999999999</v>
      </c>
      <c r="C22" s="181">
        <v>18.100000000000001</v>
      </c>
      <c r="D22" s="181">
        <v>17.8</v>
      </c>
      <c r="E22" s="181">
        <v>18.600000000000001</v>
      </c>
      <c r="F22" s="181">
        <v>20.51</v>
      </c>
      <c r="H22" s="318"/>
      <c r="I22"/>
      <c r="J22"/>
      <c r="K22"/>
      <c r="L22"/>
      <c r="M22"/>
      <c r="N22"/>
      <c r="O22"/>
      <c r="P22"/>
      <c r="Q22"/>
      <c r="R22"/>
      <c r="S22"/>
    </row>
    <row r="23" spans="1:19" ht="14.1" customHeight="1">
      <c r="A23" s="14" t="s">
        <v>421</v>
      </c>
      <c r="B23" s="181">
        <v>3.1</v>
      </c>
      <c r="C23" s="181">
        <v>4.5</v>
      </c>
      <c r="D23" s="181">
        <v>3.2</v>
      </c>
      <c r="E23" s="181">
        <v>3.8</v>
      </c>
      <c r="F23" s="181">
        <v>3.34</v>
      </c>
      <c r="H23" s="318"/>
      <c r="I23"/>
      <c r="J23"/>
      <c r="K23"/>
      <c r="L23"/>
      <c r="M23"/>
      <c r="N23"/>
      <c r="O23"/>
      <c r="P23"/>
      <c r="Q23"/>
      <c r="R23"/>
      <c r="S23"/>
    </row>
    <row r="24" spans="1:19" ht="14.1" customHeight="1">
      <c r="A24" s="14" t="s">
        <v>422</v>
      </c>
      <c r="B24" s="181">
        <v>4.7</v>
      </c>
      <c r="C24" s="181">
        <v>5.2</v>
      </c>
      <c r="D24" s="181">
        <v>3.8</v>
      </c>
      <c r="E24" s="181">
        <v>2.8</v>
      </c>
      <c r="F24" s="181">
        <v>4.5999999999999996</v>
      </c>
      <c r="H24" s="318"/>
      <c r="I24"/>
      <c r="J24"/>
      <c r="K24"/>
      <c r="L24"/>
      <c r="M24"/>
      <c r="N24"/>
      <c r="O24"/>
      <c r="P24"/>
      <c r="Q24"/>
      <c r="R24"/>
      <c r="S24"/>
    </row>
    <row r="25" spans="1:19" ht="14.1" customHeight="1">
      <c r="A25" s="14" t="s">
        <v>423</v>
      </c>
      <c r="B25" s="181">
        <v>5.2</v>
      </c>
      <c r="C25" s="181">
        <v>5.3</v>
      </c>
      <c r="D25" s="181">
        <v>4.5</v>
      </c>
      <c r="E25" s="181">
        <v>4.8</v>
      </c>
      <c r="F25" s="181">
        <v>5.43</v>
      </c>
      <c r="H25" s="318"/>
      <c r="I25" s="318"/>
      <c r="J25" s="318"/>
      <c r="K25"/>
      <c r="L25"/>
      <c r="M25"/>
      <c r="N25"/>
      <c r="O25"/>
      <c r="P25"/>
      <c r="Q25"/>
      <c r="R25"/>
      <c r="S25"/>
    </row>
    <row r="26" spans="1:19" ht="14.1" customHeight="1">
      <c r="A26" s="14" t="s">
        <v>424</v>
      </c>
      <c r="B26" s="181">
        <v>14.3</v>
      </c>
      <c r="C26" s="181">
        <v>14.5</v>
      </c>
      <c r="D26" s="181">
        <v>14</v>
      </c>
      <c r="E26" s="181">
        <v>13.1</v>
      </c>
      <c r="F26" s="181">
        <v>12.48</v>
      </c>
      <c r="H26" s="318"/>
      <c r="I26" s="318"/>
      <c r="J26" s="318"/>
      <c r="K26"/>
      <c r="L26"/>
      <c r="M26"/>
      <c r="N26"/>
      <c r="O26"/>
      <c r="P26"/>
      <c r="Q26"/>
      <c r="R26"/>
      <c r="S26"/>
    </row>
    <row r="27" spans="1:19" ht="14.1" customHeight="1">
      <c r="A27" s="14" t="s">
        <v>425</v>
      </c>
      <c r="B27" s="181">
        <v>62</v>
      </c>
      <c r="C27" s="181">
        <v>62.5</v>
      </c>
      <c r="D27" s="181">
        <v>62.5</v>
      </c>
      <c r="E27" s="181">
        <v>63.3</v>
      </c>
      <c r="F27" s="181">
        <v>66.23</v>
      </c>
      <c r="H27" s="318"/>
      <c r="I27" s="318"/>
      <c r="J27" s="318"/>
      <c r="K27"/>
      <c r="L27"/>
      <c r="M27"/>
      <c r="N27"/>
      <c r="O27"/>
      <c r="P27"/>
      <c r="Q27"/>
      <c r="R27"/>
      <c r="S27"/>
    </row>
    <row r="28" spans="1:19" ht="14.1" customHeight="1">
      <c r="A28" s="16"/>
      <c r="B28" s="17"/>
      <c r="C28" s="17"/>
      <c r="D28" s="17"/>
      <c r="E28" s="181"/>
      <c r="F28" s="181"/>
      <c r="H28"/>
      <c r="I28"/>
      <c r="J28"/>
      <c r="K28"/>
      <c r="L28"/>
      <c r="M28"/>
      <c r="N28"/>
      <c r="O28"/>
      <c r="P28"/>
      <c r="Q28"/>
      <c r="R28"/>
      <c r="S28"/>
    </row>
    <row r="29" spans="1:19">
      <c r="A29" s="187" t="s">
        <v>337</v>
      </c>
      <c r="B29" s="188"/>
      <c r="C29" s="188"/>
      <c r="D29" s="188"/>
      <c r="E29" s="188"/>
      <c r="F29" s="188"/>
      <c r="H29"/>
      <c r="I29"/>
      <c r="J29"/>
      <c r="K29"/>
      <c r="L29"/>
      <c r="M29"/>
      <c r="N29"/>
      <c r="O29"/>
      <c r="P29"/>
      <c r="Q29"/>
      <c r="R29"/>
      <c r="S29"/>
    </row>
    <row r="30" spans="1:19">
      <c r="A30" s="23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</row>
    <row r="31" spans="1:19">
      <c r="A31" s="23"/>
      <c r="B31" s="4"/>
      <c r="C31" s="4"/>
      <c r="D31" s="249"/>
      <c r="E31" s="249"/>
      <c r="F31" s="4"/>
      <c r="H31"/>
      <c r="I31"/>
      <c r="J31"/>
      <c r="K31"/>
      <c r="L31"/>
      <c r="M31"/>
      <c r="N31"/>
      <c r="O31"/>
      <c r="P31"/>
      <c r="Q31"/>
      <c r="R31"/>
      <c r="S31"/>
    </row>
    <row r="32" spans="1:19">
      <c r="H32"/>
      <c r="I32"/>
      <c r="J32"/>
      <c r="K32"/>
      <c r="L32"/>
      <c r="M32"/>
      <c r="N32"/>
      <c r="O32"/>
      <c r="P32"/>
      <c r="Q32"/>
      <c r="R32"/>
      <c r="S32"/>
    </row>
    <row r="33" spans="1:19">
      <c r="H33"/>
      <c r="I33"/>
      <c r="J33"/>
      <c r="K33"/>
      <c r="L33"/>
      <c r="M33"/>
      <c r="N33"/>
      <c r="O33"/>
      <c r="P33"/>
      <c r="Q33"/>
      <c r="R33"/>
      <c r="S33"/>
    </row>
    <row r="34" spans="1:19">
      <c r="H34"/>
      <c r="I34"/>
      <c r="J34"/>
      <c r="K34"/>
      <c r="L34"/>
      <c r="M34"/>
      <c r="N34"/>
      <c r="O34"/>
      <c r="P34"/>
      <c r="Q34"/>
      <c r="R34"/>
      <c r="S34"/>
    </row>
    <row r="35" spans="1:19">
      <c r="H35"/>
      <c r="I35"/>
      <c r="J35"/>
      <c r="K35"/>
      <c r="L35"/>
      <c r="M35"/>
      <c r="N35"/>
      <c r="O35"/>
      <c r="P35"/>
      <c r="Q35"/>
      <c r="R35"/>
      <c r="S35"/>
    </row>
    <row r="36" spans="1:19">
      <c r="H36"/>
      <c r="I36"/>
      <c r="J36"/>
      <c r="K36"/>
      <c r="L36"/>
      <c r="M36"/>
      <c r="N36"/>
      <c r="O36"/>
      <c r="P36"/>
      <c r="Q36"/>
      <c r="R36"/>
      <c r="S36"/>
    </row>
    <row r="37" spans="1:19">
      <c r="A37" s="316"/>
      <c r="B37" s="316"/>
      <c r="C37" s="316"/>
      <c r="D37"/>
      <c r="H37"/>
      <c r="I37"/>
      <c r="J37"/>
      <c r="K37"/>
      <c r="L37"/>
      <c r="M37"/>
      <c r="N37"/>
      <c r="O37"/>
      <c r="P37"/>
      <c r="Q37"/>
      <c r="R37"/>
      <c r="S37"/>
    </row>
    <row r="38" spans="1:19">
      <c r="A38" s="316"/>
      <c r="B38" s="316"/>
      <c r="C38" s="316"/>
      <c r="D38" s="316"/>
      <c r="H38"/>
      <c r="I38"/>
      <c r="J38"/>
      <c r="K38"/>
      <c r="L38"/>
      <c r="M38"/>
      <c r="N38"/>
      <c r="O38"/>
      <c r="P38"/>
      <c r="Q38"/>
      <c r="R38"/>
      <c r="S38"/>
    </row>
    <row r="39" spans="1:19">
      <c r="A39" s="316"/>
      <c r="B39" s="316"/>
      <c r="C39" s="316"/>
      <c r="D39" s="316"/>
      <c r="H39"/>
      <c r="I39"/>
      <c r="J39"/>
      <c r="K39"/>
      <c r="L39"/>
      <c r="M39"/>
      <c r="N39"/>
      <c r="O39"/>
      <c r="P39"/>
      <c r="Q39"/>
      <c r="R39"/>
      <c r="S39"/>
    </row>
    <row r="40" spans="1:19">
      <c r="A40" s="316"/>
      <c r="B40" s="316"/>
      <c r="C40" s="316"/>
      <c r="D40" s="316"/>
      <c r="H40"/>
      <c r="I40"/>
      <c r="J40"/>
      <c r="K40"/>
      <c r="L40"/>
      <c r="M40"/>
      <c r="N40"/>
      <c r="O40"/>
      <c r="P40"/>
      <c r="Q40"/>
      <c r="R40"/>
      <c r="S40"/>
    </row>
    <row r="41" spans="1:19">
      <c r="A41" s="316"/>
      <c r="B41" s="316"/>
      <c r="C41" s="316"/>
      <c r="D41" s="316"/>
      <c r="H41"/>
      <c r="I41"/>
      <c r="J41"/>
      <c r="K41"/>
      <c r="L41"/>
      <c r="M41"/>
      <c r="N41"/>
      <c r="O41"/>
      <c r="P41"/>
      <c r="Q41"/>
      <c r="R41"/>
      <c r="S41"/>
    </row>
    <row r="42" spans="1:19">
      <c r="A42" s="316"/>
      <c r="B42" s="316"/>
      <c r="C42" s="316"/>
      <c r="D42" s="316"/>
      <c r="H42"/>
      <c r="I42"/>
      <c r="J42"/>
      <c r="K42"/>
      <c r="L42"/>
      <c r="M42"/>
      <c r="N42"/>
      <c r="O42"/>
      <c r="P42"/>
      <c r="Q42"/>
      <c r="R42"/>
      <c r="S42"/>
    </row>
    <row r="43" spans="1:19">
      <c r="H43"/>
      <c r="I43"/>
      <c r="J43"/>
      <c r="K43"/>
      <c r="L43"/>
      <c r="M43"/>
      <c r="N43"/>
      <c r="O43"/>
      <c r="P43"/>
      <c r="Q43"/>
      <c r="R43"/>
      <c r="S43"/>
    </row>
    <row r="44" spans="1:19">
      <c r="H44"/>
      <c r="I44"/>
      <c r="J44"/>
      <c r="K44"/>
      <c r="L44"/>
      <c r="M44"/>
      <c r="N44"/>
      <c r="O44"/>
      <c r="P44"/>
      <c r="Q44"/>
      <c r="R44"/>
      <c r="S44"/>
    </row>
    <row r="45" spans="1:19">
      <c r="H45"/>
      <c r="I45"/>
      <c r="J45"/>
      <c r="K45"/>
      <c r="L45"/>
      <c r="M45"/>
      <c r="N45"/>
      <c r="O45"/>
      <c r="P45"/>
      <c r="Q45"/>
      <c r="R45"/>
      <c r="S45"/>
    </row>
    <row r="46" spans="1:19">
      <c r="H46"/>
      <c r="I46"/>
      <c r="J46"/>
      <c r="K46"/>
      <c r="L46"/>
      <c r="M46"/>
      <c r="N46"/>
      <c r="O46"/>
      <c r="P46"/>
      <c r="Q46"/>
      <c r="R46"/>
      <c r="S46"/>
    </row>
    <row r="47" spans="1:19">
      <c r="H47"/>
      <c r="I47"/>
      <c r="J47"/>
      <c r="K47"/>
      <c r="L47"/>
      <c r="M47"/>
      <c r="N47"/>
      <c r="O47"/>
      <c r="P47"/>
      <c r="Q47"/>
      <c r="R47"/>
      <c r="S47"/>
    </row>
    <row r="48" spans="1:19">
      <c r="H48"/>
      <c r="I48"/>
      <c r="J48"/>
      <c r="K48"/>
      <c r="L48"/>
      <c r="M48"/>
      <c r="N48"/>
      <c r="O48"/>
      <c r="P48"/>
      <c r="Q48"/>
      <c r="R48"/>
      <c r="S48"/>
    </row>
    <row r="49" spans="8:19">
      <c r="H49"/>
      <c r="I49"/>
      <c r="J49"/>
      <c r="K49"/>
      <c r="L49"/>
      <c r="M49"/>
      <c r="N49"/>
      <c r="O49"/>
      <c r="P49"/>
      <c r="Q49"/>
      <c r="R49"/>
      <c r="S49"/>
    </row>
    <row r="50" spans="8:19">
      <c r="H50"/>
      <c r="I50"/>
      <c r="J50"/>
      <c r="K50"/>
      <c r="L50"/>
      <c r="M50"/>
      <c r="N50"/>
      <c r="O50"/>
      <c r="P50"/>
      <c r="Q50"/>
      <c r="R50"/>
      <c r="S50"/>
    </row>
    <row r="51" spans="8:19">
      <c r="H51"/>
      <c r="I51"/>
      <c r="J51"/>
      <c r="K51"/>
      <c r="L51"/>
      <c r="M51"/>
      <c r="N51"/>
      <c r="O51"/>
      <c r="P51"/>
      <c r="Q51"/>
      <c r="R51"/>
      <c r="S51"/>
    </row>
    <row r="52" spans="8:19">
      <c r="H52"/>
      <c r="I52"/>
      <c r="J52"/>
      <c r="K52"/>
      <c r="L52"/>
      <c r="M52"/>
      <c r="N52"/>
      <c r="O52"/>
      <c r="P52"/>
      <c r="Q52"/>
      <c r="R52"/>
      <c r="S52"/>
    </row>
    <row r="53" spans="8:19">
      <c r="H53"/>
      <c r="I53"/>
      <c r="J53"/>
      <c r="K53"/>
      <c r="L53"/>
      <c r="M53"/>
      <c r="N53"/>
      <c r="O53"/>
      <c r="P53"/>
      <c r="Q53"/>
      <c r="R53"/>
      <c r="S53"/>
    </row>
    <row r="54" spans="8:19">
      <c r="H54"/>
      <c r="I54"/>
      <c r="J54"/>
      <c r="K54"/>
      <c r="L54"/>
      <c r="M54"/>
      <c r="N54"/>
      <c r="O54"/>
      <c r="P54"/>
      <c r="Q54"/>
      <c r="R54"/>
      <c r="S54"/>
    </row>
    <row r="55" spans="8:19">
      <c r="H55"/>
      <c r="I55"/>
      <c r="J55"/>
      <c r="K55"/>
      <c r="L55"/>
      <c r="M55"/>
      <c r="N55"/>
      <c r="O55"/>
      <c r="P55"/>
      <c r="Q55"/>
      <c r="R55"/>
      <c r="S55"/>
    </row>
    <row r="56" spans="8:19">
      <c r="H56"/>
      <c r="I56"/>
      <c r="J56"/>
      <c r="K56"/>
      <c r="L56"/>
      <c r="M56"/>
      <c r="N56"/>
      <c r="O56"/>
      <c r="P56"/>
      <c r="Q56"/>
      <c r="R56"/>
      <c r="S56"/>
    </row>
    <row r="57" spans="8:19">
      <c r="H57"/>
      <c r="I57"/>
      <c r="J57"/>
      <c r="K57"/>
      <c r="L57"/>
      <c r="M57"/>
      <c r="N57"/>
      <c r="O57"/>
      <c r="P57"/>
      <c r="Q57"/>
      <c r="R57"/>
      <c r="S57"/>
    </row>
    <row r="58" spans="8:19">
      <c r="H58"/>
      <c r="I58"/>
      <c r="J58"/>
      <c r="K58"/>
      <c r="L58"/>
      <c r="M58"/>
      <c r="N58"/>
      <c r="O58"/>
      <c r="P58"/>
      <c r="Q58"/>
      <c r="R58"/>
      <c r="S58"/>
    </row>
    <row r="59" spans="8:19">
      <c r="H59"/>
      <c r="I59"/>
      <c r="J59"/>
      <c r="K59"/>
      <c r="L59"/>
      <c r="M59"/>
      <c r="N59"/>
      <c r="O59"/>
      <c r="P59"/>
      <c r="Q59"/>
      <c r="R59"/>
      <c r="S59"/>
    </row>
    <row r="60" spans="8:19">
      <c r="H60"/>
      <c r="I60"/>
      <c r="J60"/>
      <c r="K60"/>
      <c r="L60"/>
      <c r="M60"/>
      <c r="N60"/>
      <c r="O60"/>
      <c r="P60"/>
      <c r="Q60"/>
      <c r="R60"/>
      <c r="S60"/>
    </row>
    <row r="61" spans="8:19">
      <c r="H61"/>
      <c r="I61"/>
      <c r="J61"/>
      <c r="K61"/>
      <c r="L61"/>
      <c r="M61"/>
      <c r="N61"/>
      <c r="O61"/>
      <c r="P61"/>
      <c r="Q61"/>
      <c r="R61"/>
      <c r="S61"/>
    </row>
    <row r="62" spans="8:19">
      <c r="H62"/>
      <c r="I62"/>
      <c r="J62"/>
      <c r="K62"/>
      <c r="L62"/>
      <c r="M62"/>
      <c r="N62"/>
      <c r="O62"/>
      <c r="P62"/>
      <c r="Q62"/>
      <c r="R62"/>
      <c r="S62"/>
    </row>
    <row r="63" spans="8:19">
      <c r="H63"/>
      <c r="I63"/>
      <c r="J63"/>
      <c r="K63"/>
      <c r="L63"/>
      <c r="M63"/>
      <c r="N63"/>
      <c r="O63"/>
      <c r="P63"/>
      <c r="Q63"/>
      <c r="R63"/>
      <c r="S63"/>
    </row>
    <row r="64" spans="8:19">
      <c r="H64"/>
      <c r="I64"/>
      <c r="J64"/>
      <c r="K64"/>
      <c r="L64"/>
      <c r="M64"/>
      <c r="N64"/>
      <c r="O64"/>
      <c r="P64"/>
      <c r="Q64"/>
      <c r="R64"/>
      <c r="S64"/>
    </row>
    <row r="65" spans="2:19">
      <c r="H65"/>
      <c r="I65"/>
      <c r="J65"/>
      <c r="K65"/>
      <c r="L65"/>
      <c r="M65"/>
      <c r="N65"/>
      <c r="O65"/>
      <c r="P65"/>
      <c r="Q65"/>
      <c r="R65"/>
      <c r="S65"/>
    </row>
    <row r="66" spans="2:19">
      <c r="H66"/>
      <c r="I66"/>
      <c r="J66"/>
      <c r="K66"/>
      <c r="L66"/>
      <c r="M66"/>
      <c r="N66"/>
      <c r="O66"/>
      <c r="P66"/>
      <c r="Q66"/>
      <c r="R66"/>
      <c r="S66"/>
    </row>
    <row r="67" spans="2:19">
      <c r="H67"/>
      <c r="I67"/>
      <c r="J67"/>
      <c r="K67"/>
      <c r="L67"/>
      <c r="M67"/>
      <c r="N67"/>
      <c r="O67"/>
      <c r="P67"/>
      <c r="Q67"/>
      <c r="R67"/>
      <c r="S67"/>
    </row>
    <row r="68" spans="2:19">
      <c r="H68"/>
      <c r="I68"/>
      <c r="J68"/>
      <c r="K68"/>
      <c r="L68"/>
      <c r="M68"/>
      <c r="N68"/>
      <c r="O68"/>
      <c r="P68"/>
      <c r="Q68"/>
      <c r="R68"/>
      <c r="S68"/>
    </row>
    <row r="69" spans="2:19">
      <c r="H69"/>
      <c r="I69"/>
      <c r="J69"/>
      <c r="K69"/>
      <c r="L69"/>
      <c r="M69"/>
      <c r="N69"/>
      <c r="O69"/>
      <c r="P69"/>
      <c r="Q69"/>
      <c r="R69"/>
      <c r="S69"/>
    </row>
    <row r="70" spans="2:19">
      <c r="H70"/>
      <c r="I70"/>
      <c r="J70"/>
      <c r="K70"/>
      <c r="L70"/>
      <c r="M70"/>
      <c r="N70"/>
      <c r="O70"/>
      <c r="P70"/>
      <c r="Q70"/>
      <c r="R70"/>
      <c r="S70"/>
    </row>
    <row r="71" spans="2:19">
      <c r="B71" s="121"/>
      <c r="C71" s="121"/>
      <c r="D71" s="121"/>
      <c r="E71" s="121"/>
      <c r="F71" s="121"/>
      <c r="H71"/>
      <c r="I71"/>
      <c r="J71"/>
      <c r="K71"/>
      <c r="L71"/>
      <c r="M71"/>
      <c r="N71"/>
      <c r="O71"/>
      <c r="P71"/>
      <c r="Q71"/>
      <c r="R71"/>
      <c r="S71"/>
    </row>
    <row r="72" spans="2:19">
      <c r="B72" s="121"/>
      <c r="C72" s="121"/>
      <c r="D72" s="121"/>
      <c r="E72" s="121"/>
      <c r="F72" s="121"/>
      <c r="H72"/>
      <c r="I72"/>
      <c r="J72"/>
      <c r="K72"/>
      <c r="L72"/>
      <c r="M72"/>
      <c r="N72"/>
      <c r="O72"/>
      <c r="P72"/>
      <c r="Q72"/>
      <c r="R72"/>
      <c r="S72"/>
    </row>
    <row r="73" spans="2:19">
      <c r="B73" s="121"/>
      <c r="C73" s="121"/>
      <c r="D73" s="121"/>
      <c r="E73" s="121"/>
      <c r="F73" s="121"/>
      <c r="H73"/>
      <c r="I73"/>
      <c r="J73"/>
      <c r="K73"/>
      <c r="L73"/>
      <c r="M73"/>
      <c r="N73"/>
      <c r="O73"/>
      <c r="P73"/>
      <c r="Q73"/>
      <c r="R73"/>
      <c r="S73"/>
    </row>
    <row r="74" spans="2:19">
      <c r="B74" s="121"/>
      <c r="C74" s="121"/>
      <c r="D74" s="121"/>
      <c r="E74" s="121"/>
      <c r="F74" s="121"/>
      <c r="H74"/>
      <c r="I74"/>
      <c r="J74"/>
      <c r="K74"/>
      <c r="L74"/>
      <c r="M74"/>
      <c r="N74"/>
      <c r="O74"/>
      <c r="P74"/>
      <c r="Q74"/>
      <c r="R74"/>
      <c r="S74"/>
    </row>
    <row r="75" spans="2:19">
      <c r="B75" s="121"/>
      <c r="C75" s="121"/>
      <c r="D75" s="121"/>
      <c r="E75" s="121"/>
      <c r="F75" s="121"/>
      <c r="H75"/>
      <c r="I75"/>
      <c r="J75"/>
      <c r="K75"/>
      <c r="L75"/>
      <c r="M75"/>
      <c r="N75"/>
      <c r="O75"/>
      <c r="P75"/>
      <c r="Q75"/>
      <c r="R75"/>
      <c r="S75"/>
    </row>
    <row r="76" spans="2:19">
      <c r="B76" s="121"/>
      <c r="C76" s="121"/>
      <c r="D76" s="121"/>
      <c r="E76" s="121"/>
      <c r="F76" s="121"/>
      <c r="H76"/>
      <c r="I76"/>
      <c r="J76"/>
      <c r="K76"/>
      <c r="L76"/>
      <c r="M76"/>
      <c r="N76"/>
      <c r="O76"/>
      <c r="P76"/>
      <c r="Q76"/>
      <c r="R76"/>
      <c r="S76"/>
    </row>
    <row r="77" spans="2:19">
      <c r="B77" s="121"/>
      <c r="C77" s="121"/>
      <c r="D77" s="121"/>
      <c r="E77" s="121"/>
      <c r="F77" s="121"/>
      <c r="H77"/>
      <c r="I77"/>
      <c r="J77"/>
      <c r="K77"/>
      <c r="L77"/>
      <c r="M77"/>
      <c r="N77"/>
      <c r="O77"/>
      <c r="P77"/>
      <c r="Q77"/>
      <c r="R77"/>
      <c r="S77"/>
    </row>
    <row r="78" spans="2:19">
      <c r="B78" s="121"/>
      <c r="C78" s="121"/>
      <c r="D78" s="121"/>
      <c r="E78" s="121"/>
      <c r="F78" s="121"/>
      <c r="H78"/>
      <c r="I78"/>
      <c r="J78"/>
      <c r="K78"/>
      <c r="L78"/>
      <c r="M78"/>
      <c r="N78"/>
      <c r="O78"/>
      <c r="P78"/>
      <c r="Q78"/>
      <c r="R78"/>
      <c r="S78"/>
    </row>
    <row r="79" spans="2:19">
      <c r="B79" s="121"/>
      <c r="C79" s="121"/>
      <c r="D79" s="121"/>
      <c r="E79" s="121"/>
      <c r="F79" s="121"/>
    </row>
    <row r="80" spans="2:19">
      <c r="B80" s="121"/>
      <c r="C80" s="121"/>
      <c r="D80" s="121"/>
      <c r="E80" s="121"/>
      <c r="F80" s="121"/>
    </row>
    <row r="81" spans="2:6">
      <c r="B81" s="121"/>
      <c r="C81" s="121"/>
      <c r="D81" s="121"/>
      <c r="E81" s="121"/>
      <c r="F81" s="121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20" ht="14.1" customHeight="1" thickBot="1">
      <c r="A1" s="1" t="s">
        <v>231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4.1" customHeight="1">
      <c r="A2" s="4"/>
      <c r="B2" s="4"/>
      <c r="C2" s="4"/>
      <c r="D2" s="4"/>
      <c r="E2" s="4"/>
      <c r="F2" s="4"/>
      <c r="H2" s="107" t="s">
        <v>260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4.1" customHeight="1">
      <c r="A3" s="28" t="s">
        <v>440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ht="14.1" customHeight="1">
      <c r="A4" s="6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4.1" customHeight="1">
      <c r="A5" s="8"/>
      <c r="B5" s="8">
        <v>2019</v>
      </c>
      <c r="C5" s="8">
        <v>2020</v>
      </c>
      <c r="D5" s="8">
        <v>2021</v>
      </c>
      <c r="E5" s="8">
        <v>2022</v>
      </c>
      <c r="F5" s="8">
        <v>2023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>
      <c r="A6" s="7"/>
      <c r="B6" s="10"/>
      <c r="C6" s="10"/>
      <c r="D6" s="10"/>
      <c r="E6" s="10"/>
      <c r="F6" s="10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>
      <c r="A7" s="11" t="s">
        <v>265</v>
      </c>
      <c r="B7" s="10"/>
      <c r="C7" s="10"/>
      <c r="D7" s="10"/>
      <c r="E7" s="10"/>
      <c r="F7" s="10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>
      <c r="A8" s="7" t="s">
        <v>266</v>
      </c>
      <c r="B8" s="181">
        <v>59.51</v>
      </c>
      <c r="C8" s="181">
        <v>58.4</v>
      </c>
      <c r="D8" s="181">
        <v>59.94</v>
      </c>
      <c r="E8" s="181">
        <v>59.84</v>
      </c>
      <c r="F8" s="181">
        <v>58.97</v>
      </c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>
      <c r="A9" s="63" t="s">
        <v>29</v>
      </c>
      <c r="B9" s="181">
        <v>64.17</v>
      </c>
      <c r="C9" s="181">
        <v>63.64</v>
      </c>
      <c r="D9" s="181">
        <v>64.75</v>
      </c>
      <c r="E9" s="181">
        <v>64.75</v>
      </c>
      <c r="F9" s="181">
        <v>64.45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>
      <c r="A10" s="63" t="s">
        <v>17</v>
      </c>
      <c r="B10" s="181">
        <v>55.03</v>
      </c>
      <c r="C10" s="181">
        <v>53.37</v>
      </c>
      <c r="D10" s="181">
        <v>55.37</v>
      </c>
      <c r="E10" s="181">
        <v>55.14</v>
      </c>
      <c r="F10" s="181">
        <v>53.68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" customHeight="1">
      <c r="A11" s="7"/>
      <c r="B11" s="181"/>
      <c r="C11" s="181"/>
      <c r="D11" s="181"/>
      <c r="E11" s="181"/>
      <c r="F11" s="18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>
      <c r="A12" s="7" t="s">
        <v>267</v>
      </c>
      <c r="B12" s="181"/>
      <c r="C12" s="181"/>
      <c r="D12" s="181"/>
      <c r="E12" s="181"/>
      <c r="F12" s="181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>
      <c r="A13" s="7" t="s">
        <v>45</v>
      </c>
      <c r="B13" s="181">
        <v>14.69</v>
      </c>
      <c r="C13" s="181">
        <v>9.1300000000000008</v>
      </c>
      <c r="D13" s="181">
        <v>14.11</v>
      </c>
      <c r="E13" s="181">
        <v>13.3</v>
      </c>
      <c r="F13" s="181">
        <v>14.12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>
      <c r="A14" s="7" t="s">
        <v>46</v>
      </c>
      <c r="B14" s="181">
        <v>54.99</v>
      </c>
      <c r="C14" s="181">
        <v>55.49</v>
      </c>
      <c r="D14" s="181">
        <v>54.68</v>
      </c>
      <c r="E14" s="181">
        <v>51.52</v>
      </c>
      <c r="F14" s="181">
        <v>51.13</v>
      </c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>
      <c r="A15" s="7" t="s">
        <v>83</v>
      </c>
      <c r="B15" s="181">
        <v>89.97</v>
      </c>
      <c r="C15" s="181">
        <v>88.36</v>
      </c>
      <c r="D15" s="181">
        <v>90.87</v>
      </c>
      <c r="E15" s="181">
        <v>91</v>
      </c>
      <c r="F15" s="181">
        <v>89.64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>
      <c r="A16" s="7" t="s">
        <v>74</v>
      </c>
      <c r="B16" s="181">
        <v>28.28</v>
      </c>
      <c r="C16" s="181">
        <v>28.91</v>
      </c>
      <c r="D16" s="181">
        <v>30.25</v>
      </c>
      <c r="E16" s="181">
        <v>31.23</v>
      </c>
      <c r="F16" s="181">
        <v>31.37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>
      <c r="A17" s="7"/>
      <c r="B17" s="181"/>
      <c r="C17" s="181"/>
      <c r="D17" s="181"/>
      <c r="E17" s="181"/>
      <c r="F17" s="181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>
      <c r="A18" s="11" t="s">
        <v>268</v>
      </c>
      <c r="B18" s="181"/>
      <c r="C18" s="181"/>
      <c r="D18" s="181"/>
      <c r="E18" s="181"/>
      <c r="F18" s="181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>
      <c r="A19" s="7" t="s">
        <v>266</v>
      </c>
      <c r="B19" s="181">
        <v>9.9600000000000009</v>
      </c>
      <c r="C19" s="181">
        <v>10.8</v>
      </c>
      <c r="D19" s="181">
        <v>11.52</v>
      </c>
      <c r="E19" s="181">
        <v>9.51</v>
      </c>
      <c r="F19" s="181">
        <v>9.3800000000000008</v>
      </c>
      <c r="H19" s="26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>
      <c r="A20" s="63" t="s">
        <v>29</v>
      </c>
      <c r="B20" s="181">
        <v>10.119999999999999</v>
      </c>
      <c r="C20" s="181">
        <v>9.26</v>
      </c>
      <c r="D20" s="181">
        <v>8.6300000000000008</v>
      </c>
      <c r="E20" s="181">
        <v>8.83</v>
      </c>
      <c r="F20" s="181">
        <v>7.86</v>
      </c>
      <c r="H20" s="269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>
      <c r="A21" s="63" t="s">
        <v>17</v>
      </c>
      <c r="B21" s="181">
        <v>9.77</v>
      </c>
      <c r="C21" s="181">
        <v>12.57</v>
      </c>
      <c r="D21" s="181">
        <v>14.74</v>
      </c>
      <c r="E21" s="181">
        <v>10.26</v>
      </c>
      <c r="F21" s="181">
        <v>11.13</v>
      </c>
      <c r="H21" s="269"/>
      <c r="I21"/>
      <c r="J21"/>
      <c r="K21"/>
      <c r="L21"/>
      <c r="M21"/>
      <c r="N21"/>
      <c r="O21"/>
      <c r="P21"/>
      <c r="Q21"/>
      <c r="R21"/>
      <c r="S21"/>
      <c r="T21"/>
    </row>
    <row r="22" spans="1:20" ht="12" customHeight="1">
      <c r="A22" s="7"/>
      <c r="B22" s="181"/>
      <c r="C22" s="181"/>
      <c r="D22" s="181"/>
      <c r="E22" s="181"/>
      <c r="F22" s="181"/>
      <c r="H22" s="269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>
      <c r="A23" s="7" t="s">
        <v>267</v>
      </c>
      <c r="B23" s="181"/>
      <c r="C23" s="181"/>
      <c r="D23" s="181"/>
      <c r="E23" s="181"/>
      <c r="F23" s="181"/>
      <c r="H23" s="269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>
      <c r="A24" s="7" t="s">
        <v>45</v>
      </c>
      <c r="B24" s="181">
        <v>38.47</v>
      </c>
      <c r="C24" s="181">
        <v>53.46</v>
      </c>
      <c r="D24" s="181">
        <v>54.57</v>
      </c>
      <c r="E24" s="181">
        <v>39.11</v>
      </c>
      <c r="F24" s="181">
        <v>32.46</v>
      </c>
      <c r="H24" s="269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>
      <c r="A25" s="7" t="s">
        <v>46</v>
      </c>
      <c r="B25" s="181">
        <v>21.99</v>
      </c>
      <c r="C25" s="181">
        <v>22.9</v>
      </c>
      <c r="D25" s="181">
        <v>26.29</v>
      </c>
      <c r="E25" s="181">
        <v>23.73</v>
      </c>
      <c r="F25" s="181">
        <v>26.42</v>
      </c>
      <c r="H25" s="269"/>
      <c r="I25" s="269"/>
      <c r="J25" s="269"/>
      <c r="K25" s="269"/>
      <c r="L25" s="269"/>
      <c r="M25"/>
      <c r="N25"/>
      <c r="O25"/>
      <c r="P25"/>
      <c r="Q25"/>
      <c r="R25"/>
      <c r="S25"/>
      <c r="T25"/>
    </row>
    <row r="26" spans="1:20" ht="14.1" customHeight="1">
      <c r="A26" s="7" t="s">
        <v>83</v>
      </c>
      <c r="B26" s="181">
        <v>8.43</v>
      </c>
      <c r="C26" s="181">
        <v>10.19</v>
      </c>
      <c r="D26" s="181">
        <v>9.9499999999999993</v>
      </c>
      <c r="E26" s="181">
        <v>8.44</v>
      </c>
      <c r="F26" s="181">
        <v>8.4700000000000006</v>
      </c>
      <c r="H26" s="252"/>
      <c r="I26" s="252"/>
      <c r="J26" s="252"/>
      <c r="K26" s="252"/>
      <c r="L26" s="252"/>
      <c r="M26"/>
      <c r="N26"/>
      <c r="O26"/>
      <c r="P26"/>
      <c r="Q26"/>
      <c r="R26"/>
      <c r="S26"/>
      <c r="T26"/>
    </row>
    <row r="27" spans="1:20" ht="14.1" customHeight="1">
      <c r="A27" s="7" t="s">
        <v>74</v>
      </c>
      <c r="B27" s="181">
        <v>10.95</v>
      </c>
      <c r="C27" s="181">
        <v>8.2100000000000009</v>
      </c>
      <c r="D27" s="181">
        <v>10.91</v>
      </c>
      <c r="E27" s="181">
        <v>8.2799999999999994</v>
      </c>
      <c r="F27" s="181">
        <v>7.13</v>
      </c>
      <c r="H27" s="252"/>
      <c r="I27" s="252"/>
      <c r="J27" s="252"/>
      <c r="K27" s="252"/>
      <c r="L27" s="252"/>
      <c r="M27"/>
      <c r="N27"/>
      <c r="O27"/>
      <c r="P27"/>
      <c r="Q27"/>
      <c r="R27"/>
      <c r="S27"/>
      <c r="T27"/>
    </row>
    <row r="28" spans="1:20" ht="14.1" customHeight="1">
      <c r="A28" s="16"/>
      <c r="B28" s="147"/>
      <c r="C28" s="147"/>
      <c r="D28" s="143"/>
      <c r="E28" s="143"/>
      <c r="F28" s="143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14.1" customHeight="1">
      <c r="A29" s="187" t="s">
        <v>337</v>
      </c>
      <c r="B29" s="188"/>
      <c r="C29" s="188"/>
      <c r="D29" s="188"/>
      <c r="E29" s="188"/>
      <c r="F29" s="188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14.1" customHeight="1">
      <c r="A30" s="23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4.1" customHeight="1"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8:20"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B59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customWidth="1"/>
    <col min="8" max="16384" width="11.42578125" style="21"/>
  </cols>
  <sheetData>
    <row r="1" spans="1:16" ht="13.5" customHeight="1" thickBot="1">
      <c r="A1" s="1" t="s">
        <v>231</v>
      </c>
      <c r="B1" s="2"/>
      <c r="C1" s="2"/>
      <c r="D1" s="2"/>
      <c r="E1" s="2"/>
      <c r="F1" s="2"/>
      <c r="G1" s="225"/>
    </row>
    <row r="2" spans="1:16" ht="14.1" customHeight="1">
      <c r="A2" s="4"/>
      <c r="B2" s="4"/>
      <c r="C2" s="4"/>
      <c r="D2" s="4"/>
      <c r="E2" s="4"/>
      <c r="F2" s="4"/>
      <c r="G2" s="225"/>
      <c r="H2" s="107" t="s">
        <v>260</v>
      </c>
    </row>
    <row r="3" spans="1:16" ht="14.1" customHeight="1">
      <c r="A3" s="28" t="s">
        <v>223</v>
      </c>
      <c r="B3" s="4"/>
      <c r="C3" s="4"/>
      <c r="D3" s="4"/>
      <c r="E3" s="4"/>
      <c r="F3" s="4"/>
      <c r="H3"/>
      <c r="I3"/>
      <c r="J3"/>
      <c r="K3"/>
      <c r="L3"/>
      <c r="M3"/>
      <c r="N3"/>
      <c r="O3"/>
      <c r="P3"/>
    </row>
    <row r="4" spans="1:16" ht="14.1" customHeight="1">
      <c r="A4" s="4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</row>
    <row r="5" spans="1:16" ht="14.1" customHeight="1">
      <c r="A5" s="28" t="s">
        <v>275</v>
      </c>
      <c r="B5" s="4"/>
      <c r="C5" s="4"/>
      <c r="D5" s="4"/>
      <c r="E5" s="4"/>
      <c r="F5" s="4"/>
      <c r="H5"/>
      <c r="I5"/>
      <c r="J5"/>
      <c r="K5"/>
      <c r="L5"/>
      <c r="M5"/>
      <c r="N5"/>
      <c r="O5"/>
      <c r="P5"/>
    </row>
    <row r="6" spans="1:16" ht="14.1" customHeight="1">
      <c r="A6" s="6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</row>
    <row r="7" spans="1:16" ht="14.1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  <c r="H7"/>
      <c r="I7"/>
      <c r="J7"/>
      <c r="K7"/>
      <c r="L7"/>
      <c r="M7"/>
      <c r="N7"/>
      <c r="O7"/>
      <c r="P7"/>
    </row>
    <row r="8" spans="1:16" ht="14.1" customHeight="1">
      <c r="A8" s="7"/>
      <c r="B8" s="10"/>
      <c r="C8" s="10"/>
      <c r="D8" s="10"/>
      <c r="E8" s="10"/>
      <c r="F8" s="10"/>
      <c r="H8"/>
      <c r="I8"/>
      <c r="J8"/>
      <c r="K8"/>
      <c r="L8"/>
      <c r="M8"/>
      <c r="N8"/>
      <c r="O8"/>
      <c r="P8"/>
    </row>
    <row r="9" spans="1:16" ht="14.1" customHeight="1">
      <c r="A9" s="11" t="s">
        <v>54</v>
      </c>
      <c r="B9" s="138">
        <v>15604.75</v>
      </c>
      <c r="C9" s="138">
        <v>18248</v>
      </c>
      <c r="D9" s="138">
        <v>17638.5</v>
      </c>
      <c r="E9" s="138">
        <f>E12+E15</f>
        <v>14602.166666666668</v>
      </c>
      <c r="F9" s="138">
        <v>13705.416666666666</v>
      </c>
      <c r="H9"/>
      <c r="I9"/>
      <c r="J9"/>
      <c r="K9"/>
      <c r="L9"/>
      <c r="M9"/>
      <c r="N9"/>
      <c r="O9"/>
      <c r="P9"/>
    </row>
    <row r="10" spans="1:16" ht="9.9499999999999993" customHeight="1">
      <c r="A10" s="7"/>
      <c r="B10" s="138"/>
      <c r="C10" s="138"/>
      <c r="D10" s="138"/>
      <c r="E10" s="138"/>
      <c r="F10" s="138"/>
      <c r="H10"/>
      <c r="I10"/>
      <c r="J10"/>
      <c r="K10"/>
      <c r="L10"/>
      <c r="M10"/>
      <c r="N10"/>
      <c r="O10"/>
      <c r="P10"/>
    </row>
    <row r="11" spans="1:16" ht="14.1" customHeight="1">
      <c r="A11" s="11" t="s">
        <v>143</v>
      </c>
      <c r="B11" s="138"/>
      <c r="C11" s="138"/>
      <c r="D11" s="138"/>
      <c r="E11" s="138"/>
      <c r="F11" s="138"/>
      <c r="H11" s="138"/>
      <c r="I11" s="138"/>
      <c r="J11" s="138"/>
      <c r="K11"/>
      <c r="L11"/>
      <c r="M11"/>
      <c r="N11"/>
      <c r="O11"/>
      <c r="P11"/>
    </row>
    <row r="12" spans="1:16" ht="14.1" customHeight="1">
      <c r="A12" s="7" t="s">
        <v>55</v>
      </c>
      <c r="B12" s="138">
        <v>979.91666666666663</v>
      </c>
      <c r="C12" s="138">
        <v>1340</v>
      </c>
      <c r="D12" s="138">
        <v>1285.8333333333333</v>
      </c>
      <c r="E12" s="138">
        <f>E13+E14</f>
        <v>857.75</v>
      </c>
      <c r="F12" s="138">
        <v>905.25</v>
      </c>
      <c r="H12" s="138"/>
      <c r="I12" s="138"/>
      <c r="J12" s="138"/>
      <c r="K12"/>
      <c r="L12"/>
      <c r="M12"/>
      <c r="N12"/>
      <c r="O12"/>
      <c r="P12"/>
    </row>
    <row r="13" spans="1:16" ht="14.1" customHeight="1">
      <c r="A13" s="7" t="s">
        <v>56</v>
      </c>
      <c r="B13" s="138">
        <v>501.33333333333331</v>
      </c>
      <c r="C13" s="138">
        <v>699</v>
      </c>
      <c r="D13" s="138">
        <v>664.33333333333337</v>
      </c>
      <c r="E13" s="138">
        <v>451.91666666666669</v>
      </c>
      <c r="F13" s="138">
        <v>474.08333333333331</v>
      </c>
      <c r="H13" s="138"/>
      <c r="I13" s="138"/>
      <c r="J13" s="138"/>
      <c r="K13"/>
      <c r="L13"/>
      <c r="M13"/>
      <c r="N13"/>
      <c r="O13"/>
      <c r="P13"/>
    </row>
    <row r="14" spans="1:16" ht="14.1" customHeight="1">
      <c r="A14" s="7" t="s">
        <v>57</v>
      </c>
      <c r="B14" s="138">
        <v>478.58333333333331</v>
      </c>
      <c r="C14" s="138">
        <v>641</v>
      </c>
      <c r="D14" s="138">
        <v>621.5</v>
      </c>
      <c r="E14" s="138">
        <v>405.83333333333331</v>
      </c>
      <c r="F14" s="138">
        <v>431.16666666666663</v>
      </c>
      <c r="H14"/>
      <c r="I14"/>
      <c r="J14"/>
      <c r="K14"/>
      <c r="L14"/>
      <c r="M14"/>
      <c r="N14"/>
      <c r="O14"/>
      <c r="P14"/>
    </row>
    <row r="15" spans="1:16" ht="14.1" customHeight="1">
      <c r="A15" s="7" t="s">
        <v>115</v>
      </c>
      <c r="B15" s="138">
        <v>14624.833333333334</v>
      </c>
      <c r="C15" s="138">
        <v>16908</v>
      </c>
      <c r="D15" s="138">
        <v>16352.666666666666</v>
      </c>
      <c r="E15" s="138">
        <f>E16+E17</f>
        <v>13744.416666666668</v>
      </c>
      <c r="F15" s="138">
        <v>12800.166666666666</v>
      </c>
      <c r="H15" s="315"/>
      <c r="I15"/>
      <c r="J15"/>
      <c r="K15"/>
      <c r="L15"/>
      <c r="M15"/>
      <c r="N15"/>
      <c r="O15"/>
      <c r="P15"/>
    </row>
    <row r="16" spans="1:16" ht="14.1" customHeight="1">
      <c r="A16" s="7" t="s">
        <v>56</v>
      </c>
      <c r="B16" s="138">
        <v>5799.3333333333339</v>
      </c>
      <c r="C16" s="138">
        <v>6846</v>
      </c>
      <c r="D16" s="138">
        <v>6409.833333333333</v>
      </c>
      <c r="E16" s="138">
        <v>5334.166666666667</v>
      </c>
      <c r="F16" s="138">
        <v>4830.25</v>
      </c>
      <c r="H16"/>
      <c r="I16"/>
      <c r="J16"/>
      <c r="K16"/>
      <c r="L16"/>
      <c r="M16"/>
      <c r="N16"/>
      <c r="O16"/>
      <c r="P16"/>
    </row>
    <row r="17" spans="1:19" ht="14.1" customHeight="1">
      <c r="A17" s="7" t="s">
        <v>57</v>
      </c>
      <c r="B17" s="138">
        <v>8825.5</v>
      </c>
      <c r="C17" s="138">
        <v>10062</v>
      </c>
      <c r="D17" s="138">
        <v>9942.8333333333339</v>
      </c>
      <c r="E17" s="138">
        <v>8410.25</v>
      </c>
      <c r="F17" s="138">
        <v>7969.9166666666661</v>
      </c>
      <c r="H17"/>
      <c r="I17"/>
      <c r="J17"/>
      <c r="K17"/>
      <c r="L17"/>
      <c r="M17"/>
      <c r="N17"/>
      <c r="O17"/>
      <c r="P17"/>
    </row>
    <row r="18" spans="1:19" ht="9.9499999999999993" customHeight="1">
      <c r="A18" s="7"/>
      <c r="B18" s="138"/>
      <c r="C18" s="138"/>
      <c r="D18" s="138"/>
      <c r="E18" s="138"/>
      <c r="F18" s="138"/>
      <c r="H18"/>
      <c r="I18"/>
      <c r="J18"/>
      <c r="K18"/>
      <c r="L18"/>
      <c r="M18"/>
      <c r="N18"/>
      <c r="O18"/>
      <c r="P18"/>
    </row>
    <row r="19" spans="1:19" ht="14.1" customHeight="1">
      <c r="A19" s="11" t="s">
        <v>144</v>
      </c>
      <c r="B19" s="138"/>
      <c r="C19" s="138"/>
      <c r="D19" s="138"/>
      <c r="E19" s="138"/>
      <c r="F19" s="138"/>
      <c r="H19"/>
      <c r="I19"/>
      <c r="J19"/>
      <c r="K19"/>
      <c r="L19"/>
      <c r="M19"/>
      <c r="N19"/>
      <c r="O19"/>
      <c r="P19"/>
    </row>
    <row r="20" spans="1:19" ht="14.1" customHeight="1">
      <c r="A20" s="7" t="s">
        <v>65</v>
      </c>
      <c r="B20" s="138">
        <v>1549.8333333333333</v>
      </c>
      <c r="C20" s="138">
        <v>1799</v>
      </c>
      <c r="D20" s="138">
        <v>1902.9166666666667</v>
      </c>
      <c r="E20" s="138">
        <v>1438.8333333333333</v>
      </c>
      <c r="F20" s="138">
        <v>1144.1666666666667</v>
      </c>
      <c r="H20"/>
      <c r="I20"/>
      <c r="J20"/>
      <c r="K20"/>
      <c r="L20"/>
      <c r="M20"/>
      <c r="N20"/>
      <c r="O20"/>
      <c r="P20"/>
    </row>
    <row r="21" spans="1:19" ht="14.1" customHeight="1">
      <c r="A21" s="7" t="s">
        <v>66</v>
      </c>
      <c r="B21" s="138">
        <v>2904.5</v>
      </c>
      <c r="C21" s="138">
        <v>3348</v>
      </c>
      <c r="D21" s="138">
        <v>3063.3333333333335</v>
      </c>
      <c r="E21" s="138">
        <v>2517.1666666666665</v>
      </c>
      <c r="F21" s="138">
        <v>2240.4166666666665</v>
      </c>
      <c r="H21"/>
      <c r="I21"/>
      <c r="J21"/>
      <c r="K21"/>
      <c r="L21"/>
      <c r="M21"/>
      <c r="N21"/>
      <c r="O21"/>
      <c r="P21"/>
    </row>
    <row r="22" spans="1:19" ht="14.1" customHeight="1">
      <c r="A22" s="7" t="s">
        <v>67</v>
      </c>
      <c r="B22" s="138">
        <v>832.16666666666663</v>
      </c>
      <c r="C22" s="138">
        <v>1008</v>
      </c>
      <c r="D22" s="138">
        <v>930.16666666666663</v>
      </c>
      <c r="E22" s="138">
        <v>757</v>
      </c>
      <c r="F22" s="138">
        <v>705.83333333333337</v>
      </c>
      <c r="H22"/>
      <c r="I22"/>
      <c r="J22"/>
      <c r="K22"/>
      <c r="L22"/>
      <c r="M22"/>
      <c r="N22"/>
      <c r="O22"/>
      <c r="P22"/>
    </row>
    <row r="23" spans="1:19" ht="14.1" customHeight="1">
      <c r="A23" s="7" t="s">
        <v>68</v>
      </c>
      <c r="B23" s="138">
        <v>9421</v>
      </c>
      <c r="C23" s="138">
        <v>11061</v>
      </c>
      <c r="D23" s="138">
        <v>10592.083333333334</v>
      </c>
      <c r="E23" s="138">
        <v>9026.8333333333339</v>
      </c>
      <c r="F23" s="138">
        <v>8662.9166666666661</v>
      </c>
      <c r="H23"/>
      <c r="I23"/>
      <c r="J23"/>
      <c r="K23"/>
      <c r="L23"/>
      <c r="M23"/>
      <c r="N23"/>
      <c r="O23"/>
      <c r="P23"/>
    </row>
    <row r="24" spans="1:19" ht="14.1" customHeight="1">
      <c r="A24" s="7" t="s">
        <v>30</v>
      </c>
      <c r="B24" s="138">
        <v>897.25</v>
      </c>
      <c r="C24" s="138">
        <v>1033</v>
      </c>
      <c r="D24" s="138">
        <v>1150</v>
      </c>
      <c r="E24" s="138">
        <v>862.33333333333337</v>
      </c>
      <c r="F24" s="138">
        <v>952.08333333333337</v>
      </c>
      <c r="H24"/>
      <c r="I24"/>
      <c r="J24"/>
      <c r="K24"/>
      <c r="L24"/>
      <c r="M24"/>
      <c r="N24"/>
      <c r="O24"/>
      <c r="P24"/>
    </row>
    <row r="25" spans="1:19" ht="14.1" customHeight="1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</row>
    <row r="26" spans="1:19" ht="14.1" customHeight="1">
      <c r="A26" s="187" t="s">
        <v>340</v>
      </c>
      <c r="B26" s="188"/>
      <c r="C26" s="188"/>
      <c r="D26" s="188"/>
      <c r="E26" s="188"/>
      <c r="F26" s="188"/>
      <c r="H26"/>
      <c r="I26"/>
      <c r="J26"/>
      <c r="K26"/>
      <c r="L26"/>
      <c r="M26"/>
      <c r="N26"/>
      <c r="O26"/>
      <c r="P26"/>
    </row>
    <row r="27" spans="1:19" ht="14.1" customHeight="1">
      <c r="A27" s="190"/>
      <c r="B27" s="130"/>
      <c r="C27" s="130"/>
      <c r="D27" s="130"/>
      <c r="E27" s="130"/>
      <c r="F27" s="130"/>
      <c r="H27"/>
      <c r="I27"/>
      <c r="J27"/>
      <c r="K27"/>
      <c r="L27"/>
      <c r="M27"/>
      <c r="N27"/>
      <c r="O27"/>
      <c r="P27"/>
    </row>
    <row r="28" spans="1:19" s="23" customFormat="1" ht="14.1" customHeight="1"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>
      <c r="A29" s="28" t="s">
        <v>276</v>
      </c>
      <c r="B29" s="4"/>
      <c r="C29" s="4"/>
      <c r="D29" s="4"/>
      <c r="E29" s="4"/>
      <c r="F29" s="4"/>
      <c r="H29"/>
      <c r="I29"/>
      <c r="J29"/>
      <c r="K29"/>
      <c r="L29"/>
      <c r="M29"/>
      <c r="N29"/>
      <c r="O29"/>
      <c r="P29"/>
      <c r="Q29"/>
      <c r="R29"/>
      <c r="S29"/>
    </row>
    <row r="30" spans="1:19">
      <c r="A30" s="6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</row>
    <row r="31" spans="1:19">
      <c r="A31" s="8"/>
      <c r="B31" s="8">
        <v>2019</v>
      </c>
      <c r="C31" s="8">
        <v>2020</v>
      </c>
      <c r="D31" s="8">
        <v>2021</v>
      </c>
      <c r="E31" s="8">
        <v>2022</v>
      </c>
      <c r="F31" s="8">
        <v>2023</v>
      </c>
      <c r="H31"/>
      <c r="I31"/>
      <c r="J31"/>
      <c r="K31"/>
      <c r="L31"/>
      <c r="M31"/>
      <c r="N31"/>
      <c r="O31"/>
      <c r="P31"/>
      <c r="Q31"/>
      <c r="R31"/>
      <c r="S31"/>
    </row>
    <row r="32" spans="1:19" ht="13.5" thickBot="1">
      <c r="A32" s="7"/>
      <c r="B32" s="10"/>
      <c r="C32" s="10"/>
      <c r="D32" s="10"/>
      <c r="E32" s="10"/>
      <c r="F32" s="10"/>
      <c r="H32"/>
      <c r="I32"/>
      <c r="J32"/>
      <c r="K32"/>
      <c r="L32"/>
      <c r="M32"/>
      <c r="N32"/>
      <c r="O32"/>
      <c r="P32"/>
      <c r="Q32"/>
      <c r="R32"/>
      <c r="S32"/>
    </row>
    <row r="33" spans="1:28">
      <c r="A33" s="11" t="s">
        <v>22</v>
      </c>
      <c r="B33" s="13">
        <v>176806</v>
      </c>
      <c r="C33" s="13">
        <v>129004</v>
      </c>
      <c r="D33" s="13">
        <v>149869</v>
      </c>
      <c r="E33" s="13">
        <v>136770</v>
      </c>
      <c r="F33" s="13">
        <v>116081</v>
      </c>
      <c r="H33"/>
      <c r="I33"/>
      <c r="J33"/>
      <c r="K33"/>
      <c r="L33"/>
      <c r="M33"/>
      <c r="N33"/>
      <c r="O33"/>
      <c r="P33"/>
      <c r="Q33"/>
      <c r="R33" s="320"/>
      <c r="T33" s="320"/>
      <c r="V33" s="321"/>
      <c r="X33" s="319"/>
      <c r="Z33" s="319"/>
      <c r="AB33" s="319"/>
    </row>
    <row r="34" spans="1:28" ht="9.9499999999999993" customHeight="1">
      <c r="A34" s="7"/>
      <c r="B34" s="251"/>
      <c r="C34" s="251"/>
      <c r="D34" s="251"/>
      <c r="E34" s="251"/>
      <c r="F34" s="251"/>
      <c r="H34"/>
      <c r="I34"/>
      <c r="J34"/>
      <c r="K34"/>
      <c r="L34"/>
      <c r="M34"/>
      <c r="N34"/>
      <c r="O34"/>
      <c r="P34"/>
    </row>
    <row r="35" spans="1:28">
      <c r="A35" s="11" t="s">
        <v>146</v>
      </c>
      <c r="B35" s="13">
        <v>12895</v>
      </c>
      <c r="C35" s="13">
        <v>9910</v>
      </c>
      <c r="D35" s="13">
        <v>12977</v>
      </c>
      <c r="E35" s="13">
        <v>41965</v>
      </c>
      <c r="F35" s="13">
        <v>39009</v>
      </c>
      <c r="H35"/>
      <c r="J35" s="322"/>
      <c r="L35" s="322"/>
      <c r="N35" s="322"/>
      <c r="P35" s="322"/>
      <c r="R35" s="322"/>
      <c r="T35" s="322"/>
      <c r="V35" s="321"/>
      <c r="X35" s="322"/>
      <c r="Z35" s="322"/>
      <c r="AB35" s="322"/>
    </row>
    <row r="36" spans="1:28">
      <c r="A36" s="7" t="s">
        <v>216</v>
      </c>
      <c r="B36" s="13">
        <v>7369</v>
      </c>
      <c r="C36" s="13">
        <v>5495</v>
      </c>
      <c r="D36" s="13">
        <v>7270</v>
      </c>
      <c r="E36" s="13">
        <v>33992</v>
      </c>
      <c r="F36" s="13">
        <v>35373</v>
      </c>
      <c r="H36"/>
      <c r="I36"/>
      <c r="J36"/>
      <c r="K36"/>
      <c r="L36"/>
      <c r="M36"/>
      <c r="N36"/>
      <c r="O36"/>
      <c r="P36"/>
    </row>
    <row r="37" spans="1:28">
      <c r="A37" s="7" t="s">
        <v>318</v>
      </c>
      <c r="B37" s="13">
        <v>75</v>
      </c>
      <c r="C37" s="13">
        <v>35</v>
      </c>
      <c r="D37" s="13">
        <v>78</v>
      </c>
      <c r="E37" s="13">
        <v>142</v>
      </c>
      <c r="F37" s="13">
        <v>88</v>
      </c>
      <c r="H37"/>
      <c r="I37"/>
      <c r="J37"/>
      <c r="K37"/>
      <c r="L37"/>
      <c r="M37"/>
      <c r="N37"/>
      <c r="O37"/>
      <c r="P37"/>
    </row>
    <row r="38" spans="1:28">
      <c r="A38" s="7" t="s">
        <v>319</v>
      </c>
      <c r="B38" s="13">
        <v>5451</v>
      </c>
      <c r="C38" s="13">
        <v>4380</v>
      </c>
      <c r="D38" s="13">
        <v>5632</v>
      </c>
      <c r="E38" s="13">
        <v>7831</v>
      </c>
      <c r="F38" s="13">
        <v>3548</v>
      </c>
      <c r="H38"/>
      <c r="I38"/>
      <c r="J38"/>
      <c r="K38"/>
      <c r="L38"/>
      <c r="M38"/>
      <c r="N38"/>
      <c r="O38"/>
      <c r="P38"/>
    </row>
    <row r="39" spans="1:28" ht="9.9499999999999993" customHeight="1">
      <c r="A39" s="7"/>
      <c r="B39" s="13"/>
      <c r="C39" s="13"/>
      <c r="D39" s="13"/>
      <c r="E39" s="13"/>
      <c r="F39" s="13"/>
      <c r="H39"/>
      <c r="I39"/>
      <c r="J39"/>
      <c r="K39"/>
      <c r="L39"/>
      <c r="M39"/>
      <c r="N39"/>
      <c r="O39"/>
      <c r="P39"/>
    </row>
    <row r="40" spans="1:28">
      <c r="A40" s="11" t="s">
        <v>145</v>
      </c>
      <c r="B40" s="13">
        <v>163911</v>
      </c>
      <c r="C40" s="13">
        <v>119094</v>
      </c>
      <c r="D40" s="13">
        <v>136892</v>
      </c>
      <c r="E40" s="13">
        <v>94805</v>
      </c>
      <c r="F40" s="13">
        <v>77072</v>
      </c>
      <c r="H40"/>
      <c r="I40"/>
      <c r="J40"/>
      <c r="K40"/>
      <c r="L40"/>
      <c r="M40"/>
      <c r="N40"/>
      <c r="O40"/>
      <c r="P40"/>
    </row>
    <row r="41" spans="1:28">
      <c r="A41" s="7" t="s">
        <v>97</v>
      </c>
      <c r="B41" s="13">
        <v>50324</v>
      </c>
      <c r="C41" s="13">
        <v>43055</v>
      </c>
      <c r="D41" s="13">
        <v>45106</v>
      </c>
      <c r="E41" s="13">
        <v>5030</v>
      </c>
      <c r="F41" s="138" t="s">
        <v>90</v>
      </c>
      <c r="H41"/>
      <c r="I41"/>
      <c r="J41"/>
      <c r="K41"/>
      <c r="L41"/>
      <c r="M41"/>
      <c r="N41"/>
      <c r="O41"/>
      <c r="P41"/>
    </row>
    <row r="42" spans="1:28">
      <c r="A42" s="7" t="s">
        <v>98</v>
      </c>
      <c r="B42" s="13">
        <v>101790</v>
      </c>
      <c r="C42" s="13">
        <v>67254</v>
      </c>
      <c r="D42" s="13">
        <v>82226</v>
      </c>
      <c r="E42" s="13">
        <v>76539</v>
      </c>
      <c r="F42" s="13">
        <v>64920</v>
      </c>
      <c r="H42"/>
      <c r="I42"/>
      <c r="J42"/>
      <c r="K42"/>
      <c r="L42"/>
      <c r="M42"/>
      <c r="N42"/>
      <c r="O42"/>
      <c r="P42"/>
    </row>
    <row r="43" spans="1:28">
      <c r="A43" s="7" t="s">
        <v>433</v>
      </c>
      <c r="B43" s="13">
        <v>10802</v>
      </c>
      <c r="C43" s="13">
        <v>8047</v>
      </c>
      <c r="D43" s="13">
        <v>8472</v>
      </c>
      <c r="E43" s="13">
        <v>10449</v>
      </c>
      <c r="F43" s="13">
        <v>9348</v>
      </c>
      <c r="H43"/>
      <c r="I43"/>
      <c r="J43"/>
      <c r="K43"/>
      <c r="L43"/>
      <c r="M43"/>
      <c r="N43"/>
      <c r="O43"/>
      <c r="P43"/>
    </row>
    <row r="44" spans="1:28">
      <c r="A44" s="7" t="s">
        <v>99</v>
      </c>
      <c r="B44" s="13">
        <v>402</v>
      </c>
      <c r="C44" s="13">
        <v>267</v>
      </c>
      <c r="D44" s="13">
        <v>399</v>
      </c>
      <c r="E44" s="13">
        <v>630</v>
      </c>
      <c r="F44" s="13">
        <v>540</v>
      </c>
      <c r="H44"/>
      <c r="I44"/>
      <c r="J44"/>
      <c r="K44"/>
      <c r="L44"/>
      <c r="M44"/>
      <c r="N44"/>
      <c r="O44"/>
      <c r="P44"/>
    </row>
    <row r="45" spans="1:28">
      <c r="A45" s="7" t="s">
        <v>100</v>
      </c>
      <c r="B45" s="13">
        <v>34</v>
      </c>
      <c r="C45" s="13">
        <v>7</v>
      </c>
      <c r="D45" s="13">
        <v>34</v>
      </c>
      <c r="E45" s="13">
        <v>18</v>
      </c>
      <c r="F45" s="13">
        <v>65</v>
      </c>
      <c r="H45"/>
      <c r="I45"/>
      <c r="J45"/>
      <c r="K45"/>
      <c r="L45"/>
      <c r="M45"/>
      <c r="N45"/>
      <c r="O45"/>
      <c r="P45"/>
    </row>
    <row r="46" spans="1:28">
      <c r="A46" s="7" t="s">
        <v>1</v>
      </c>
      <c r="B46" s="138">
        <v>136</v>
      </c>
      <c r="C46" s="138">
        <v>114</v>
      </c>
      <c r="D46" s="138">
        <v>127</v>
      </c>
      <c r="E46" s="138">
        <v>110</v>
      </c>
      <c r="F46" s="138">
        <v>111</v>
      </c>
      <c r="H46"/>
      <c r="I46"/>
      <c r="J46"/>
      <c r="K46"/>
      <c r="L46"/>
      <c r="M46"/>
      <c r="N46"/>
      <c r="O46"/>
      <c r="P46"/>
    </row>
    <row r="47" spans="1:28">
      <c r="A47" s="7" t="s">
        <v>27</v>
      </c>
      <c r="B47" s="13">
        <v>78</v>
      </c>
      <c r="C47" s="13">
        <v>77</v>
      </c>
      <c r="D47" s="13">
        <v>93</v>
      </c>
      <c r="E47" s="13">
        <v>88</v>
      </c>
      <c r="F47" s="13">
        <v>69</v>
      </c>
      <c r="H47"/>
      <c r="I47"/>
      <c r="J47"/>
      <c r="K47"/>
      <c r="L47"/>
      <c r="M47"/>
      <c r="N47"/>
      <c r="O47"/>
      <c r="P47"/>
    </row>
    <row r="48" spans="1:28">
      <c r="A48" s="7" t="s">
        <v>28</v>
      </c>
      <c r="B48" s="13">
        <v>160</v>
      </c>
      <c r="C48" s="13">
        <v>181</v>
      </c>
      <c r="D48" s="13">
        <v>230</v>
      </c>
      <c r="E48" s="13">
        <v>274</v>
      </c>
      <c r="F48" s="13">
        <v>234</v>
      </c>
      <c r="H48"/>
      <c r="I48"/>
      <c r="J48"/>
      <c r="K48"/>
      <c r="L48"/>
      <c r="M48"/>
      <c r="N48"/>
      <c r="O48"/>
      <c r="P48"/>
    </row>
    <row r="49" spans="1:16">
      <c r="A49" s="7" t="s">
        <v>2</v>
      </c>
      <c r="B49" s="13">
        <v>185</v>
      </c>
      <c r="C49" s="13">
        <v>92</v>
      </c>
      <c r="D49" s="13">
        <v>205</v>
      </c>
      <c r="E49" s="13">
        <f>1238+369+60</f>
        <v>1667</v>
      </c>
      <c r="F49" s="13">
        <v>1785</v>
      </c>
      <c r="H49"/>
      <c r="I49"/>
      <c r="J49"/>
      <c r="K49"/>
      <c r="L49"/>
      <c r="M49"/>
      <c r="N49"/>
      <c r="O49"/>
      <c r="P49"/>
    </row>
    <row r="50" spans="1:16">
      <c r="A50" s="16"/>
      <c r="B50" s="17"/>
      <c r="C50" s="17"/>
      <c r="D50" s="17"/>
      <c r="E50" s="17"/>
      <c r="F50" s="17"/>
      <c r="H50"/>
      <c r="I50"/>
      <c r="J50"/>
      <c r="K50"/>
      <c r="L50"/>
      <c r="N50"/>
      <c r="O50"/>
      <c r="P50"/>
    </row>
    <row r="51" spans="1:16">
      <c r="A51" s="187" t="s">
        <v>329</v>
      </c>
      <c r="B51" s="188"/>
      <c r="C51" s="188"/>
      <c r="D51" s="188"/>
      <c r="E51" s="188"/>
      <c r="F51" s="188"/>
      <c r="H51"/>
      <c r="I51"/>
      <c r="J51"/>
      <c r="K51"/>
      <c r="L51"/>
      <c r="N51"/>
      <c r="O51"/>
      <c r="P51"/>
    </row>
    <row r="52" spans="1:16">
      <c r="A52" s="81" t="s">
        <v>341</v>
      </c>
      <c r="H52"/>
      <c r="I52"/>
      <c r="J52"/>
      <c r="K52"/>
      <c r="L52"/>
      <c r="N52"/>
      <c r="O52"/>
      <c r="P52"/>
    </row>
    <row r="53" spans="1:16">
      <c r="A53" s="81" t="s">
        <v>353</v>
      </c>
      <c r="H53"/>
      <c r="I53"/>
      <c r="J53"/>
      <c r="K53"/>
      <c r="L53"/>
      <c r="M53"/>
      <c r="N53"/>
      <c r="O53"/>
      <c r="P53"/>
    </row>
    <row r="54" spans="1:16">
      <c r="A54" s="81" t="s">
        <v>354</v>
      </c>
      <c r="H54"/>
      <c r="I54"/>
      <c r="J54"/>
      <c r="K54"/>
      <c r="L54"/>
      <c r="M54"/>
      <c r="N54"/>
      <c r="O54"/>
      <c r="P54"/>
    </row>
    <row r="55" spans="1:16" customFormat="1">
      <c r="F55" s="317"/>
      <c r="I55" s="21"/>
    </row>
    <row r="56" spans="1:16" customFormat="1">
      <c r="F56" s="317"/>
    </row>
    <row r="57" spans="1:16" customFormat="1">
      <c r="F57" s="317"/>
      <c r="I57" s="21"/>
    </row>
    <row r="58" spans="1:16" customFormat="1">
      <c r="F58" s="317"/>
    </row>
    <row r="59" spans="1:16" customFormat="1">
      <c r="F59" s="317"/>
      <c r="I59" s="21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topLeftCell="A10" zoomScaleNormal="100" workbookViewId="0">
      <selection activeCell="H30" sqref="H30:I36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5" customWidth="1"/>
    <col min="8" max="8" width="11.42578125" style="5"/>
    <col min="9" max="9" width="13" style="5" bestFit="1" customWidth="1"/>
    <col min="10" max="16384" width="11.42578125" style="5"/>
  </cols>
  <sheetData>
    <row r="1" spans="1:12" ht="14.1" customHeight="1" thickBot="1">
      <c r="A1" s="1" t="s">
        <v>231</v>
      </c>
      <c r="B1" s="2"/>
      <c r="C1" s="2"/>
      <c r="D1" s="2"/>
      <c r="E1" s="2"/>
      <c r="F1" s="2"/>
    </row>
    <row r="2" spans="1:12" ht="14.1" customHeight="1">
      <c r="A2" s="4"/>
      <c r="B2" s="4"/>
      <c r="C2" s="4"/>
      <c r="D2" s="4"/>
      <c r="H2" s="107" t="s">
        <v>260</v>
      </c>
    </row>
    <row r="3" spans="1:12" ht="14.1" customHeight="1">
      <c r="A3" s="6" t="s">
        <v>240</v>
      </c>
      <c r="B3" s="4"/>
      <c r="C3" s="4"/>
      <c r="D3" s="4"/>
    </row>
    <row r="4" spans="1:12" ht="14.1" customHeight="1">
      <c r="A4" s="4"/>
      <c r="B4" s="4"/>
      <c r="C4" s="4"/>
      <c r="D4" s="4"/>
    </row>
    <row r="5" spans="1:12" ht="14.1" customHeight="1">
      <c r="A5" s="6" t="s">
        <v>277</v>
      </c>
      <c r="B5" s="4"/>
      <c r="C5" s="4"/>
      <c r="D5" s="4"/>
    </row>
    <row r="6" spans="1:12" ht="14.1" customHeight="1">
      <c r="A6" s="6"/>
      <c r="B6" s="4"/>
      <c r="C6" s="4"/>
      <c r="D6" s="4"/>
      <c r="E6" s="4"/>
      <c r="F6" s="4"/>
    </row>
    <row r="7" spans="1:12" ht="14.1" customHeight="1">
      <c r="A7" s="42"/>
      <c r="B7" s="42">
        <v>2019</v>
      </c>
      <c r="C7" s="42">
        <v>2020</v>
      </c>
      <c r="D7" s="42">
        <v>2021</v>
      </c>
      <c r="E7" s="42">
        <v>2022</v>
      </c>
      <c r="F7" s="42">
        <v>2023</v>
      </c>
    </row>
    <row r="8" spans="1:12" ht="14.1" customHeight="1">
      <c r="A8" s="7"/>
      <c r="H8"/>
      <c r="I8"/>
      <c r="J8"/>
      <c r="K8"/>
      <c r="L8"/>
    </row>
    <row r="9" spans="1:12" ht="14.1" customHeight="1">
      <c r="A9" s="11" t="s">
        <v>22</v>
      </c>
      <c r="B9" s="12">
        <v>129759.87666666666</v>
      </c>
      <c r="C9" s="12">
        <v>127983.94166666669</v>
      </c>
      <c r="D9" s="12">
        <v>130277.18750000001</v>
      </c>
      <c r="E9" s="12">
        <v>133632.18250000002</v>
      </c>
      <c r="F9" s="12">
        <v>135472.49333333329</v>
      </c>
      <c r="H9"/>
      <c r="I9"/>
      <c r="J9"/>
      <c r="K9"/>
      <c r="L9"/>
    </row>
    <row r="10" spans="1:12" ht="6.95" customHeight="1">
      <c r="A10" s="135"/>
      <c r="B10" s="12"/>
      <c r="C10" s="12"/>
      <c r="D10" s="12"/>
      <c r="E10" s="12"/>
      <c r="F10" s="12"/>
      <c r="H10"/>
      <c r="I10"/>
      <c r="J10"/>
      <c r="K10"/>
      <c r="L10"/>
    </row>
    <row r="11" spans="1:12" ht="14.1" customHeight="1">
      <c r="A11" s="88" t="s">
        <v>299</v>
      </c>
      <c r="C11" s="12"/>
      <c r="D11" s="12"/>
      <c r="E11" s="12"/>
      <c r="F11" s="12"/>
      <c r="I11"/>
      <c r="J11"/>
      <c r="K11"/>
      <c r="L11"/>
    </row>
    <row r="12" spans="1:12" ht="14.1" customHeight="1">
      <c r="A12" s="133" t="s">
        <v>19</v>
      </c>
      <c r="B12" s="12">
        <v>103827.11583333333</v>
      </c>
      <c r="C12" s="12">
        <v>102591.30583333333</v>
      </c>
      <c r="D12" s="12">
        <v>105000.77750000001</v>
      </c>
      <c r="E12" s="12">
        <v>108608.64416666668</v>
      </c>
      <c r="F12" s="12">
        <v>110877.22166666666</v>
      </c>
      <c r="H12"/>
      <c r="I12"/>
      <c r="K12"/>
    </row>
    <row r="13" spans="1:12" ht="14.1" customHeight="1">
      <c r="A13" s="133" t="s">
        <v>312</v>
      </c>
      <c r="B13" s="12">
        <v>96865.76416666666</v>
      </c>
      <c r="C13" s="12">
        <f>C12-C14-C15</f>
        <v>95843.904999999999</v>
      </c>
      <c r="D13" s="12">
        <v>98383.205833333326</v>
      </c>
      <c r="E13" s="12">
        <v>102223.09666666668</v>
      </c>
      <c r="F13" s="12">
        <v>104541.82750000001</v>
      </c>
      <c r="G13" s="34"/>
      <c r="H13"/>
      <c r="I13"/>
      <c r="J13"/>
      <c r="K13"/>
      <c r="L13"/>
    </row>
    <row r="14" spans="1:12" ht="14.1" customHeight="1">
      <c r="A14" s="133" t="s">
        <v>21</v>
      </c>
      <c r="B14" s="12">
        <v>4220.8399999999992</v>
      </c>
      <c r="C14" s="12">
        <v>4117.7966666666671</v>
      </c>
      <c r="D14" s="12">
        <v>4025.1833333333338</v>
      </c>
      <c r="E14" s="12">
        <v>3861.5733333333333</v>
      </c>
      <c r="F14" s="12">
        <v>3858.5591666666664</v>
      </c>
      <c r="H14"/>
      <c r="I14"/>
      <c r="J14"/>
      <c r="K14"/>
      <c r="L14"/>
    </row>
    <row r="15" spans="1:12" ht="14.1" customHeight="1">
      <c r="A15" s="133" t="s">
        <v>218</v>
      </c>
      <c r="B15" s="12">
        <v>2740.5116666666668</v>
      </c>
      <c r="C15" s="12">
        <v>2629.6041666666674</v>
      </c>
      <c r="D15" s="12">
        <v>2592.3883333333333</v>
      </c>
      <c r="E15" s="12">
        <v>2523.9741666666664</v>
      </c>
      <c r="F15" s="12">
        <v>2476.835</v>
      </c>
      <c r="H15"/>
      <c r="J15"/>
      <c r="K15"/>
      <c r="L15"/>
    </row>
    <row r="16" spans="1:12" ht="14.1" customHeight="1">
      <c r="A16" s="133" t="s">
        <v>148</v>
      </c>
      <c r="B16" s="25">
        <v>25932.760833333334</v>
      </c>
      <c r="C16" s="12">
        <v>25392.635833333334</v>
      </c>
      <c r="D16" s="12">
        <v>25276.425833333338</v>
      </c>
      <c r="E16" s="12">
        <v>25023.539166666669</v>
      </c>
      <c r="F16" s="12">
        <v>24595.267500000002</v>
      </c>
      <c r="H16"/>
      <c r="I16"/>
      <c r="J16"/>
      <c r="K16"/>
      <c r="L16"/>
    </row>
    <row r="17" spans="1:14" ht="6.95" customHeight="1">
      <c r="A17" s="40"/>
      <c r="B17" s="12"/>
      <c r="C17" s="12"/>
      <c r="D17" s="12"/>
      <c r="E17" s="12"/>
      <c r="F17" s="12"/>
      <c r="J17"/>
      <c r="K17"/>
      <c r="L17"/>
    </row>
    <row r="18" spans="1:14" ht="14.1" customHeight="1">
      <c r="A18" s="15" t="s">
        <v>300</v>
      </c>
      <c r="B18" s="12"/>
      <c r="C18" s="12"/>
      <c r="D18" s="12"/>
      <c r="E18" s="12"/>
      <c r="F18" s="12"/>
      <c r="J18"/>
      <c r="K18"/>
      <c r="L18"/>
    </row>
    <row r="19" spans="1:14" ht="14.1" customHeight="1">
      <c r="A19" s="133" t="s">
        <v>122</v>
      </c>
      <c r="B19" s="12">
        <v>9234.1208333333325</v>
      </c>
      <c r="C19" s="12">
        <v>9204.1324999999997</v>
      </c>
      <c r="D19" s="12">
        <v>9083.8391666666666</v>
      </c>
      <c r="E19" s="12">
        <v>8883.9250000000011</v>
      </c>
      <c r="F19" s="12">
        <v>8829.0708333333332</v>
      </c>
      <c r="K19"/>
      <c r="L19"/>
    </row>
    <row r="20" spans="1:14" ht="14.1" customHeight="1">
      <c r="A20" s="133" t="s">
        <v>69</v>
      </c>
      <c r="B20" s="12">
        <v>26894.762499999997</v>
      </c>
      <c r="C20" s="12">
        <v>26194.45583333333</v>
      </c>
      <c r="D20" s="12">
        <v>26377.176666666663</v>
      </c>
      <c r="E20" s="12">
        <v>26872.933333333334</v>
      </c>
      <c r="F20" s="12">
        <v>26839.416666666668</v>
      </c>
      <c r="G20" s="151"/>
      <c r="H20"/>
      <c r="I20"/>
      <c r="J20"/>
      <c r="K20"/>
      <c r="L20"/>
    </row>
    <row r="21" spans="1:14" ht="14.1" customHeight="1">
      <c r="A21" s="133" t="s">
        <v>109</v>
      </c>
      <c r="B21" s="12">
        <v>8403.1391666666659</v>
      </c>
      <c r="C21" s="12">
        <v>8301.559166666666</v>
      </c>
      <c r="D21" s="12">
        <v>8560.1691666666684</v>
      </c>
      <c r="E21" s="12">
        <v>8625.5966666666664</v>
      </c>
      <c r="F21" s="12">
        <v>8670.6866666666665</v>
      </c>
      <c r="G21" s="152"/>
      <c r="H21"/>
      <c r="I21"/>
      <c r="J21"/>
      <c r="K21"/>
      <c r="L21"/>
      <c r="M21"/>
      <c r="N21"/>
    </row>
    <row r="22" spans="1:14" ht="14.1" customHeight="1">
      <c r="A22" s="133" t="s">
        <v>70</v>
      </c>
      <c r="B22" s="12">
        <v>85227.757500000022</v>
      </c>
      <c r="C22" s="12">
        <v>84283.682499999995</v>
      </c>
      <c r="D22" s="12">
        <v>86256.002500000002</v>
      </c>
      <c r="E22" s="12">
        <v>89249.727500000023</v>
      </c>
      <c r="F22" s="12">
        <v>91133.319166666668</v>
      </c>
      <c r="G22" s="151"/>
      <c r="H22"/>
      <c r="I22"/>
      <c r="J22"/>
      <c r="K22"/>
      <c r="L22"/>
      <c r="M22"/>
      <c r="N22"/>
    </row>
    <row r="23" spans="1:14" ht="14.1" customHeight="1">
      <c r="A23" s="16"/>
      <c r="B23" s="17"/>
      <c r="C23" s="17"/>
      <c r="D23" s="17"/>
      <c r="E23" s="17"/>
      <c r="F23" s="17"/>
      <c r="H23"/>
      <c r="I23"/>
      <c r="J23"/>
      <c r="K23"/>
      <c r="L23"/>
      <c r="M23"/>
      <c r="N23"/>
    </row>
    <row r="24" spans="1:14" ht="14.1" customHeight="1">
      <c r="A24" s="23" t="s">
        <v>384</v>
      </c>
      <c r="B24" s="10"/>
      <c r="C24" s="54"/>
      <c r="D24" s="10"/>
      <c r="E24" s="10"/>
      <c r="F24" s="10"/>
      <c r="G24" s="21"/>
      <c r="H24"/>
      <c r="I24"/>
      <c r="J24"/>
      <c r="K24"/>
      <c r="L24"/>
      <c r="M24"/>
      <c r="N24"/>
    </row>
    <row r="25" spans="1:14" ht="12.95" customHeight="1">
      <c r="A25" s="23" t="s">
        <v>287</v>
      </c>
      <c r="B25" s="4"/>
      <c r="C25" s="4"/>
      <c r="D25" s="4"/>
      <c r="E25" s="4"/>
      <c r="F25" s="4"/>
      <c r="H25"/>
      <c r="I25"/>
      <c r="J25"/>
      <c r="K25"/>
      <c r="L25"/>
      <c r="M25"/>
      <c r="N25"/>
    </row>
    <row r="26" spans="1:14" customFormat="1" ht="14.1" customHeight="1">
      <c r="A26" s="23" t="s">
        <v>239</v>
      </c>
    </row>
    <row r="27" spans="1:14" customFormat="1" ht="14.1" customHeight="1"/>
    <row r="28" spans="1:14" customFormat="1" ht="12" customHeight="1"/>
    <row r="29" spans="1:14" customFormat="1" ht="12" customHeight="1">
      <c r="A29" s="359" t="s">
        <v>429</v>
      </c>
      <c r="B29" s="360"/>
      <c r="C29" s="360"/>
      <c r="D29" s="360"/>
      <c r="E29" s="360"/>
      <c r="F29" s="360"/>
      <c r="G29" s="189"/>
      <c r="H29" s="189"/>
      <c r="I29" s="189"/>
    </row>
    <row r="30" spans="1:14" customFormat="1" ht="12" customHeight="1">
      <c r="A30" s="7"/>
      <c r="B30" s="25"/>
      <c r="C30" s="25"/>
      <c r="D30" s="25"/>
      <c r="E30" s="25"/>
      <c r="F30" s="25"/>
      <c r="G30" s="185"/>
      <c r="H30" s="351" t="s">
        <v>152</v>
      </c>
      <c r="I30" s="351"/>
    </row>
    <row r="31" spans="1:14" customFormat="1" ht="12" customHeight="1">
      <c r="A31" s="11"/>
      <c r="B31" s="21"/>
      <c r="C31" s="21"/>
      <c r="D31" s="12"/>
      <c r="E31" s="12"/>
      <c r="F31" s="12"/>
      <c r="G31" s="185"/>
      <c r="H31" s="351"/>
      <c r="I31" s="355" t="s">
        <v>102</v>
      </c>
    </row>
    <row r="32" spans="1:14" customFormat="1" ht="12" customHeight="1">
      <c r="A32" s="7"/>
      <c r="B32" s="12"/>
      <c r="C32" s="12"/>
      <c r="D32" s="12"/>
      <c r="E32" s="12"/>
      <c r="F32" s="12"/>
      <c r="G32" s="185"/>
      <c r="H32" s="351"/>
      <c r="I32" s="355"/>
    </row>
    <row r="33" spans="1:11" customFormat="1" ht="12" customHeight="1">
      <c r="A33" s="7"/>
      <c r="B33" s="12"/>
      <c r="C33" s="12"/>
      <c r="D33" s="12"/>
      <c r="E33" s="12"/>
      <c r="F33" s="12"/>
      <c r="G33" s="185"/>
      <c r="H33" s="356" t="s">
        <v>343</v>
      </c>
      <c r="I33" s="357">
        <f>F13/$F$9</f>
        <v>0.77168305482333133</v>
      </c>
    </row>
    <row r="34" spans="1:11" customFormat="1" ht="12" customHeight="1">
      <c r="A34" s="7"/>
      <c r="B34" s="12"/>
      <c r="C34" s="12"/>
      <c r="D34" s="12"/>
      <c r="E34" s="12"/>
      <c r="F34" s="12"/>
      <c r="G34" s="185"/>
      <c r="H34" s="356" t="s">
        <v>35</v>
      </c>
      <c r="I34" s="357">
        <f>F14/F9</f>
        <v>2.8482233342916264E-2</v>
      </c>
    </row>
    <row r="35" spans="1:11" customFormat="1" ht="12" customHeight="1">
      <c r="A35" s="7"/>
      <c r="B35" s="12"/>
      <c r="C35" s="12"/>
      <c r="D35" s="12"/>
      <c r="E35" s="12"/>
      <c r="F35" s="12"/>
      <c r="G35" s="185"/>
      <c r="H35" s="356" t="s">
        <v>304</v>
      </c>
      <c r="I35" s="357">
        <f>F15/$F$9</f>
        <v>1.828293655085899E-2</v>
      </c>
    </row>
    <row r="36" spans="1:11" customFormat="1" ht="12" customHeight="1">
      <c r="A36" s="7"/>
      <c r="B36" s="25"/>
      <c r="C36" s="25"/>
      <c r="D36" s="25"/>
      <c r="E36" s="25"/>
      <c r="F36" s="25"/>
      <c r="G36" s="185"/>
      <c r="H36" s="356" t="s">
        <v>148</v>
      </c>
      <c r="I36" s="357">
        <f>F16/$F$9</f>
        <v>0.18155174452634279</v>
      </c>
    </row>
    <row r="37" spans="1:11" customFormat="1" ht="12" customHeight="1">
      <c r="A37" s="82"/>
      <c r="B37" s="10"/>
      <c r="C37" s="12"/>
      <c r="D37" s="12"/>
      <c r="E37" s="10"/>
      <c r="F37" s="10"/>
      <c r="G37" s="185"/>
      <c r="H37" s="5"/>
      <c r="I37" s="5"/>
    </row>
    <row r="38" spans="1:11" customFormat="1" ht="12" customHeight="1">
      <c r="A38" s="23"/>
      <c r="B38" s="10"/>
      <c r="C38" s="10"/>
      <c r="D38" s="10"/>
      <c r="E38" s="10"/>
      <c r="F38" s="10"/>
      <c r="G38" s="185"/>
      <c r="H38" s="5"/>
      <c r="I38" s="5"/>
    </row>
    <row r="39" spans="1:11" customFormat="1" ht="12" customHeight="1">
      <c r="A39" s="5"/>
      <c r="B39" s="5"/>
      <c r="C39" s="5"/>
      <c r="D39" s="5"/>
      <c r="E39" s="5"/>
      <c r="F39" s="5"/>
      <c r="G39" s="185"/>
      <c r="H39" s="4"/>
      <c r="I39" s="5"/>
    </row>
    <row r="40" spans="1:11" customFormat="1" ht="12" customHeight="1">
      <c r="A40" s="5"/>
      <c r="B40" s="5"/>
      <c r="C40" s="5"/>
      <c r="D40" s="5"/>
      <c r="E40" s="5"/>
      <c r="F40" s="5"/>
      <c r="G40" s="185"/>
      <c r="H40" s="4"/>
      <c r="I40" s="185"/>
    </row>
    <row r="41" spans="1:11" customFormat="1" ht="12" customHeight="1">
      <c r="A41" s="5"/>
      <c r="B41" s="5"/>
      <c r="C41" s="5"/>
      <c r="D41" s="5"/>
      <c r="E41" s="5"/>
      <c r="F41" s="5"/>
      <c r="G41" s="185"/>
      <c r="H41" s="4"/>
      <c r="I41" s="185"/>
    </row>
    <row r="42" spans="1:11" customFormat="1" ht="12" customHeight="1">
      <c r="A42" s="5"/>
      <c r="B42" s="5"/>
      <c r="C42" s="5"/>
      <c r="D42" s="5"/>
      <c r="E42" s="5"/>
      <c r="F42" s="5"/>
      <c r="G42" s="185"/>
      <c r="H42" s="4"/>
      <c r="I42" s="185"/>
    </row>
    <row r="43" spans="1:11" customFormat="1" ht="12" customHeight="1">
      <c r="A43" s="5"/>
      <c r="B43" s="5"/>
      <c r="C43" s="5"/>
      <c r="D43" s="5"/>
      <c r="E43" s="5"/>
      <c r="F43" s="5"/>
      <c r="G43" s="185"/>
      <c r="H43" s="4"/>
      <c r="I43" s="185"/>
    </row>
    <row r="44" spans="1:11" customFormat="1" ht="12" customHeight="1">
      <c r="A44" s="5"/>
      <c r="B44" s="5"/>
      <c r="C44" s="5"/>
      <c r="D44" s="5"/>
      <c r="E44" s="5"/>
      <c r="F44" s="5"/>
      <c r="G44" s="185"/>
      <c r="H44" s="4"/>
      <c r="I44" s="185"/>
    </row>
    <row r="45" spans="1:11" customFormat="1" ht="12" customHeight="1">
      <c r="A45" s="5"/>
      <c r="B45" s="5"/>
      <c r="C45" s="5"/>
      <c r="D45" s="5"/>
      <c r="E45" s="5"/>
      <c r="F45" s="5"/>
      <c r="G45" s="185"/>
      <c r="H45" s="4"/>
      <c r="I45" s="185"/>
    </row>
    <row r="46" spans="1:11" ht="14.25">
      <c r="G46" s="185"/>
      <c r="H46" s="4"/>
      <c r="I46" s="185"/>
      <c r="K46" s="107"/>
    </row>
    <row r="47" spans="1:11" ht="14.25">
      <c r="A47" s="4"/>
      <c r="B47" s="35"/>
      <c r="C47" s="35"/>
      <c r="D47" s="35"/>
      <c r="E47" s="35"/>
      <c r="F47" s="35"/>
      <c r="G47" s="35"/>
      <c r="H47" s="35"/>
      <c r="I47" s="35"/>
      <c r="K47" s="107"/>
    </row>
    <row r="48" spans="1:11" ht="14.25">
      <c r="A48" s="4"/>
      <c r="B48" s="35"/>
      <c r="C48" s="35"/>
      <c r="D48" s="35"/>
      <c r="E48" s="35"/>
      <c r="F48" s="35"/>
      <c r="G48" s="35"/>
      <c r="H48" s="35"/>
      <c r="I48" s="35"/>
      <c r="K48" s="107"/>
    </row>
    <row r="49" spans="1:11" ht="14.25">
      <c r="A49" s="4"/>
      <c r="B49" s="35"/>
      <c r="C49" s="35"/>
      <c r="D49" s="35"/>
      <c r="E49" s="35"/>
      <c r="F49" s="35"/>
      <c r="G49" s="35"/>
      <c r="H49" s="35"/>
      <c r="I49" s="35"/>
      <c r="K49" s="107"/>
    </row>
  </sheetData>
  <mergeCells count="1">
    <mergeCell ref="A29:F29"/>
  </mergeCells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G4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33" ht="13.5" thickBot="1">
      <c r="A1" s="1" t="s">
        <v>231</v>
      </c>
      <c r="B1" s="2"/>
      <c r="C1" s="2"/>
      <c r="D1" s="2"/>
      <c r="E1" s="2"/>
      <c r="F1" s="2"/>
    </row>
    <row r="2" spans="1:33" ht="14.1" customHeight="1">
      <c r="A2" s="4"/>
      <c r="B2" s="4"/>
      <c r="C2" s="4"/>
      <c r="D2" s="4"/>
      <c r="E2" s="4"/>
      <c r="F2" s="4"/>
      <c r="G2" s="3"/>
      <c r="H2" s="107" t="s">
        <v>260</v>
      </c>
      <c r="J2" s="4"/>
    </row>
    <row r="3" spans="1:33" ht="14.1" customHeight="1">
      <c r="A3" s="6" t="s">
        <v>244</v>
      </c>
      <c r="B3" s="4"/>
      <c r="C3" s="4"/>
      <c r="D3" s="4"/>
    </row>
    <row r="4" spans="1:33" ht="14.1" customHeight="1">
      <c r="A4" s="6"/>
      <c r="B4" s="4"/>
      <c r="C4" s="4"/>
      <c r="D4" s="4"/>
      <c r="E4" s="4"/>
      <c r="F4" s="4"/>
    </row>
    <row r="5" spans="1:33" ht="14.1" customHeight="1">
      <c r="A5" s="42"/>
      <c r="B5" s="8">
        <v>2019</v>
      </c>
      <c r="C5" s="8">
        <v>2020</v>
      </c>
      <c r="D5" s="8">
        <v>2021</v>
      </c>
      <c r="E5" s="8">
        <v>2022</v>
      </c>
      <c r="F5" s="8">
        <v>2023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4.1" customHeight="1">
      <c r="A6" s="7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4.1" customHeight="1">
      <c r="A7" s="11" t="s">
        <v>168</v>
      </c>
      <c r="B7" s="12">
        <f>SUM(B8:B12)</f>
        <v>213994</v>
      </c>
      <c r="C7" s="12">
        <f>C8+C10+C11+C12</f>
        <v>164996</v>
      </c>
      <c r="D7" s="12">
        <v>184850</v>
      </c>
      <c r="E7" s="12">
        <v>175398</v>
      </c>
      <c r="F7" s="12">
        <v>173776</v>
      </c>
      <c r="G7" s="13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4.1" customHeight="1">
      <c r="A8" s="7" t="s">
        <v>342</v>
      </c>
      <c r="B8" s="12">
        <v>162875</v>
      </c>
      <c r="C8" s="12">
        <v>120672</v>
      </c>
      <c r="D8" s="12">
        <v>142580</v>
      </c>
      <c r="E8" s="12">
        <v>133553</v>
      </c>
      <c r="F8" s="12">
        <v>133656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4.1" customHeight="1">
      <c r="A9" s="22" t="s">
        <v>303</v>
      </c>
      <c r="E9" s="12"/>
      <c r="F9" s="12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1" customHeight="1">
      <c r="A10" s="14" t="s">
        <v>233</v>
      </c>
      <c r="B10" s="12">
        <v>43774</v>
      </c>
      <c r="C10" s="12">
        <v>38213</v>
      </c>
      <c r="D10" s="12">
        <v>37443</v>
      </c>
      <c r="E10" s="12">
        <v>37034</v>
      </c>
      <c r="F10" s="12">
        <v>35241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4.1" customHeight="1">
      <c r="A11" s="14" t="s">
        <v>234</v>
      </c>
      <c r="B11" s="12">
        <v>3225</v>
      </c>
      <c r="C11" s="12">
        <v>2645</v>
      </c>
      <c r="D11" s="12">
        <v>1636</v>
      </c>
      <c r="E11" s="12">
        <v>1752</v>
      </c>
      <c r="F11" s="12">
        <v>1738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4.1" customHeight="1">
      <c r="A12" s="14" t="s">
        <v>238</v>
      </c>
      <c r="B12" s="25">
        <v>4120</v>
      </c>
      <c r="C12" s="25">
        <v>3466</v>
      </c>
      <c r="D12" s="25">
        <v>3191</v>
      </c>
      <c r="E12" s="12">
        <v>3059</v>
      </c>
      <c r="F12" s="12">
        <v>3141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1" customHeight="1">
      <c r="A13" s="7"/>
      <c r="B13" s="12"/>
      <c r="C13" s="12"/>
      <c r="D13" s="12"/>
      <c r="E13" s="12"/>
      <c r="F13" s="12"/>
      <c r="G13" s="131"/>
      <c r="H13"/>
      <c r="I13"/>
      <c r="J13"/>
    </row>
    <row r="14" spans="1:33" ht="14.1" customHeight="1">
      <c r="A14" s="11" t="s">
        <v>126</v>
      </c>
      <c r="B14" s="12">
        <f>SUM(B15:B19)</f>
        <v>212493</v>
      </c>
      <c r="C14" s="12">
        <f>C15+C17+C18+C19</f>
        <v>166593</v>
      </c>
      <c r="D14" s="12">
        <v>181648</v>
      </c>
      <c r="E14" s="12">
        <v>174326</v>
      </c>
      <c r="F14" s="12">
        <v>171676</v>
      </c>
      <c r="G14" s="265"/>
      <c r="I14" s="265"/>
    </row>
    <row r="15" spans="1:33" ht="14.1" customHeight="1">
      <c r="A15" s="7" t="s">
        <v>342</v>
      </c>
      <c r="B15" s="12">
        <v>160717</v>
      </c>
      <c r="C15" s="12">
        <v>121812</v>
      </c>
      <c r="D15" s="12">
        <v>139081</v>
      </c>
      <c r="E15" s="12">
        <v>131706</v>
      </c>
      <c r="F15" s="12">
        <v>131089</v>
      </c>
      <c r="G15" s="5"/>
      <c r="I15"/>
      <c r="J15"/>
    </row>
    <row r="16" spans="1:33" ht="14.1" customHeight="1">
      <c r="A16" s="22" t="s">
        <v>303</v>
      </c>
      <c r="E16" s="12"/>
      <c r="F16" s="12"/>
      <c r="I16"/>
      <c r="J16"/>
    </row>
    <row r="17" spans="1:10" ht="14.1" customHeight="1">
      <c r="A17" s="14" t="s">
        <v>233</v>
      </c>
      <c r="B17" s="12">
        <v>43410</v>
      </c>
      <c r="C17" s="12">
        <v>38096</v>
      </c>
      <c r="D17" s="12">
        <v>37608</v>
      </c>
      <c r="E17" s="12">
        <v>37224</v>
      </c>
      <c r="F17" s="12">
        <v>35311</v>
      </c>
      <c r="I17"/>
      <c r="J17"/>
    </row>
    <row r="18" spans="1:10" ht="14.1" customHeight="1">
      <c r="A18" s="14" t="s">
        <v>234</v>
      </c>
      <c r="B18" s="12">
        <v>3754</v>
      </c>
      <c r="C18" s="12">
        <v>2806</v>
      </c>
      <c r="D18" s="12">
        <v>1693</v>
      </c>
      <c r="E18" s="12">
        <v>1829</v>
      </c>
      <c r="F18" s="12">
        <v>1789</v>
      </c>
      <c r="I18"/>
      <c r="J18"/>
    </row>
    <row r="19" spans="1:10" ht="14.1" customHeight="1">
      <c r="A19" s="14" t="s">
        <v>238</v>
      </c>
      <c r="B19" s="12">
        <v>4612</v>
      </c>
      <c r="C19" s="12">
        <v>3879</v>
      </c>
      <c r="D19" s="12">
        <v>3266</v>
      </c>
      <c r="E19" s="12">
        <v>3567</v>
      </c>
      <c r="F19" s="12">
        <v>3487</v>
      </c>
      <c r="I19"/>
      <c r="J19"/>
    </row>
    <row r="20" spans="1:10" ht="14.1" customHeight="1">
      <c r="A20" s="16"/>
      <c r="B20" s="17"/>
      <c r="C20" s="18"/>
      <c r="D20" s="17"/>
      <c r="E20" s="17"/>
      <c r="F20" s="17"/>
      <c r="H20"/>
      <c r="I20"/>
      <c r="J20"/>
    </row>
    <row r="21" spans="1:10" ht="14.1" customHeight="1">
      <c r="A21" s="23" t="s">
        <v>360</v>
      </c>
      <c r="B21" s="10"/>
      <c r="C21" s="54"/>
      <c r="D21" s="10"/>
      <c r="E21" s="10"/>
      <c r="F21" s="10"/>
      <c r="H21"/>
      <c r="I21"/>
      <c r="J21"/>
    </row>
    <row r="22" spans="1:10" ht="12.95" customHeight="1">
      <c r="A22" s="23" t="s">
        <v>344</v>
      </c>
      <c r="B22" s="10"/>
      <c r="C22" s="54"/>
      <c r="D22" s="10"/>
      <c r="E22" s="10"/>
      <c r="F22" s="10"/>
      <c r="H22"/>
      <c r="I22"/>
      <c r="J22"/>
    </row>
    <row r="23" spans="1:10" customFormat="1" ht="12.95" customHeight="1">
      <c r="F23" s="317"/>
    </row>
    <row r="24" spans="1:10" customFormat="1" ht="14.1" customHeight="1">
      <c r="F24" s="317"/>
    </row>
    <row r="25" spans="1:10" customFormat="1" ht="9.9499999999999993" customHeight="1">
      <c r="F25" s="317"/>
    </row>
    <row r="26" spans="1:10" customFormat="1" ht="14.1" customHeight="1">
      <c r="F26" s="317"/>
    </row>
    <row r="27" spans="1:10" customFormat="1" ht="14.1" customHeight="1">
      <c r="F27" s="317"/>
    </row>
    <row r="28" spans="1:10" customFormat="1" ht="14.1" customHeight="1">
      <c r="F28" s="317"/>
    </row>
    <row r="29" spans="1:10" customFormat="1" ht="14.1" customHeight="1">
      <c r="F29" s="317"/>
    </row>
    <row r="30" spans="1:10" customFormat="1">
      <c r="F30" s="317"/>
    </row>
    <row r="31" spans="1:10" customFormat="1">
      <c r="F31" s="317"/>
    </row>
    <row r="32" spans="1:10" customFormat="1">
      <c r="F32" s="317"/>
    </row>
    <row r="33" spans="6:6" customFormat="1">
      <c r="F33" s="317"/>
    </row>
    <row r="34" spans="6:6" customFormat="1">
      <c r="F34" s="317"/>
    </row>
    <row r="35" spans="6:6" customFormat="1">
      <c r="F35" s="317"/>
    </row>
    <row r="36" spans="6:6" customFormat="1">
      <c r="F36" s="317"/>
    </row>
    <row r="37" spans="6:6" customFormat="1">
      <c r="F37" s="317"/>
    </row>
    <row r="38" spans="6:6" customFormat="1">
      <c r="F38" s="317"/>
    </row>
    <row r="39" spans="6:6" customFormat="1">
      <c r="F39" s="317"/>
    </row>
    <row r="40" spans="6:6" customFormat="1">
      <c r="F40" s="317"/>
    </row>
    <row r="41" spans="6:6" customFormat="1">
      <c r="F41" s="317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51"/>
  <sheetViews>
    <sheetView zoomScaleNormal="100" workbookViewId="0">
      <selection activeCell="I13" sqref="I13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7.140625" style="5" bestFit="1" customWidth="1"/>
    <col min="8" max="16384" width="11.42578125" style="5"/>
  </cols>
  <sheetData>
    <row r="1" spans="1:8" ht="14.1" customHeight="1" thickBot="1">
      <c r="A1" s="1" t="s">
        <v>231</v>
      </c>
      <c r="B1" s="2"/>
      <c r="C1" s="2"/>
      <c r="D1" s="2"/>
      <c r="E1" s="2"/>
      <c r="F1" s="2"/>
      <c r="G1" s="4"/>
    </row>
    <row r="2" spans="1:8" ht="14.1" customHeight="1">
      <c r="A2" s="4"/>
      <c r="B2" s="4"/>
      <c r="C2" s="4"/>
      <c r="D2" s="4"/>
      <c r="G2" s="4"/>
      <c r="H2" s="107" t="s">
        <v>260</v>
      </c>
    </row>
    <row r="3" spans="1:8" ht="14.1" customHeight="1">
      <c r="A3" s="6" t="s">
        <v>241</v>
      </c>
      <c r="B3" s="4"/>
      <c r="C3" s="4"/>
      <c r="D3" s="4"/>
      <c r="G3" s="4"/>
    </row>
    <row r="4" spans="1:8" ht="14.1" customHeight="1">
      <c r="A4" s="4"/>
      <c r="B4" s="4"/>
      <c r="C4" s="4"/>
      <c r="D4" s="4"/>
      <c r="G4" s="4"/>
    </row>
    <row r="5" spans="1:8" ht="14.1" customHeight="1">
      <c r="A5" s="6" t="s">
        <v>242</v>
      </c>
      <c r="B5" s="4"/>
      <c r="C5" s="4"/>
      <c r="D5" s="4"/>
      <c r="G5" s="4"/>
    </row>
    <row r="6" spans="1:8" ht="14.1" customHeight="1">
      <c r="A6" s="3"/>
      <c r="B6" s="7"/>
      <c r="C6" s="7"/>
      <c r="D6" s="7"/>
      <c r="E6" s="7"/>
      <c r="F6" s="7"/>
      <c r="G6" s="4"/>
    </row>
    <row r="7" spans="1:8" ht="14.1" customHeight="1">
      <c r="A7" s="42"/>
      <c r="B7" s="42">
        <v>2019</v>
      </c>
      <c r="C7" s="42">
        <v>2020</v>
      </c>
      <c r="D7" s="42">
        <v>2021</v>
      </c>
      <c r="E7" s="42">
        <v>2022</v>
      </c>
      <c r="F7" s="42">
        <v>2023</v>
      </c>
      <c r="G7" s="4"/>
    </row>
    <row r="8" spans="1:8" ht="14.1" customHeight="1">
      <c r="A8" s="7"/>
      <c r="B8" s="4"/>
      <c r="C8" s="4"/>
      <c r="D8" s="4"/>
      <c r="E8" s="4"/>
      <c r="F8" s="4"/>
      <c r="G8" s="4"/>
    </row>
    <row r="9" spans="1:8" ht="14.1" customHeight="1">
      <c r="A9" s="11" t="s">
        <v>129</v>
      </c>
      <c r="B9" s="12">
        <v>8</v>
      </c>
      <c r="C9" s="164" t="s">
        <v>90</v>
      </c>
      <c r="D9" s="164">
        <v>6</v>
      </c>
      <c r="E9" s="164">
        <v>7</v>
      </c>
      <c r="F9" s="164">
        <v>6</v>
      </c>
      <c r="G9" s="79"/>
    </row>
    <row r="10" spans="1:8" ht="14.1" customHeight="1">
      <c r="A10" s="4"/>
      <c r="B10" s="12"/>
      <c r="C10" s="164"/>
      <c r="D10" s="164"/>
      <c r="E10" s="164"/>
      <c r="F10" s="164"/>
      <c r="G10" s="4"/>
    </row>
    <row r="11" spans="1:8" ht="14.1" customHeight="1">
      <c r="A11" s="24" t="s">
        <v>130</v>
      </c>
      <c r="B11" s="12"/>
      <c r="C11" s="164"/>
      <c r="D11" s="164"/>
      <c r="E11" s="164"/>
      <c r="F11" s="164"/>
      <c r="G11" s="4"/>
    </row>
    <row r="12" spans="1:8" ht="14.1" customHeight="1">
      <c r="A12" s="14" t="s">
        <v>131</v>
      </c>
      <c r="B12" s="12">
        <v>8</v>
      </c>
      <c r="C12" s="164" t="s">
        <v>90</v>
      </c>
      <c r="D12" s="164">
        <v>6</v>
      </c>
      <c r="E12" s="164">
        <v>7</v>
      </c>
      <c r="F12" s="164">
        <v>8</v>
      </c>
      <c r="G12" s="4"/>
    </row>
    <row r="13" spans="1:8" ht="14.1" customHeight="1">
      <c r="A13" s="14" t="s">
        <v>132</v>
      </c>
      <c r="B13" s="12">
        <v>577</v>
      </c>
      <c r="C13" s="164" t="s">
        <v>90</v>
      </c>
      <c r="D13" s="164">
        <v>147</v>
      </c>
      <c r="E13" s="164">
        <v>267</v>
      </c>
      <c r="F13" s="164">
        <v>498</v>
      </c>
      <c r="G13" s="4"/>
    </row>
    <row r="14" spans="1:8" ht="14.1" customHeight="1">
      <c r="A14" s="14" t="s">
        <v>133</v>
      </c>
      <c r="B14" s="164">
        <v>82</v>
      </c>
      <c r="C14" s="164" t="s">
        <v>90</v>
      </c>
      <c r="D14" s="164">
        <v>45</v>
      </c>
      <c r="E14" s="164">
        <v>123</v>
      </c>
      <c r="F14" s="164">
        <v>121</v>
      </c>
      <c r="G14" s="4"/>
    </row>
    <row r="15" spans="1:8" ht="14.1" customHeight="1">
      <c r="A15" s="14" t="s">
        <v>134</v>
      </c>
      <c r="B15" s="12">
        <v>97</v>
      </c>
      <c r="C15" s="164" t="s">
        <v>90</v>
      </c>
      <c r="D15" s="164">
        <v>175</v>
      </c>
      <c r="E15" s="164">
        <v>318</v>
      </c>
      <c r="F15" s="164">
        <v>953</v>
      </c>
      <c r="G15" s="4"/>
    </row>
    <row r="16" spans="1:8" ht="14.1" customHeight="1">
      <c r="A16" s="16"/>
      <c r="B16" s="17"/>
      <c r="C16" s="18"/>
      <c r="D16" s="18"/>
      <c r="E16" s="17"/>
      <c r="F16" s="17"/>
      <c r="G16" s="4"/>
    </row>
    <row r="17" spans="1:19" ht="14.1" customHeight="1">
      <c r="A17" s="19" t="s">
        <v>385</v>
      </c>
      <c r="B17" s="20"/>
      <c r="C17" s="20"/>
      <c r="D17" s="20"/>
      <c r="E17" s="20"/>
      <c r="F17" s="20"/>
      <c r="G17" s="4"/>
    </row>
    <row r="18" spans="1:19" ht="14.1" customHeight="1">
      <c r="A18" s="4"/>
      <c r="B18" s="4"/>
      <c r="C18" s="4"/>
      <c r="D18" s="4"/>
      <c r="E18" s="4"/>
      <c r="F18" s="4"/>
      <c r="G18" s="4"/>
    </row>
    <row r="19" spans="1:19" ht="14.1" customHeight="1">
      <c r="A19" s="280"/>
      <c r="B19" s="281"/>
      <c r="C19" s="280"/>
      <c r="D19" s="281"/>
      <c r="E19" s="282"/>
      <c r="F19" s="283"/>
      <c r="G19" s="280"/>
      <c r="H19" s="284"/>
      <c r="I19" s="282"/>
      <c r="J19" s="285"/>
      <c r="K19" s="280"/>
      <c r="L19" s="286"/>
      <c r="M19" s="280"/>
      <c r="N19" s="285"/>
      <c r="O19" s="280"/>
      <c r="P19" s="286"/>
      <c r="Q19" s="280"/>
      <c r="R19" s="285"/>
      <c r="S19" s="280"/>
    </row>
    <row r="20" spans="1:19" ht="14.1" customHeight="1">
      <c r="A20" s="4"/>
      <c r="B20" s="4"/>
      <c r="C20" s="4"/>
      <c r="D20" s="4"/>
      <c r="E20" s="4"/>
      <c r="F20" s="4"/>
      <c r="G20" s="4"/>
    </row>
    <row r="21" spans="1:19" ht="14.1" customHeight="1">
      <c r="A21" s="4"/>
      <c r="B21" s="4"/>
      <c r="C21" s="4"/>
      <c r="D21" s="4"/>
      <c r="E21" s="4"/>
      <c r="F21" s="4"/>
      <c r="G21" s="4"/>
    </row>
    <row r="22" spans="1:19" ht="14.1" customHeight="1">
      <c r="A22" s="4"/>
      <c r="B22" s="4"/>
      <c r="C22" s="4"/>
      <c r="D22" s="4"/>
      <c r="E22" s="4"/>
      <c r="F22" s="4"/>
      <c r="G22" s="4"/>
    </row>
    <row r="23" spans="1:19" ht="14.1" customHeight="1"/>
    <row r="24" spans="1:19" ht="14.1" customHeight="1"/>
    <row r="25" spans="1:19" ht="14.1" customHeight="1">
      <c r="A25" s="6" t="s">
        <v>243</v>
      </c>
      <c r="B25" s="4"/>
      <c r="C25" s="4"/>
      <c r="D25" s="4"/>
    </row>
    <row r="26" spans="1:19" ht="14.1" customHeight="1">
      <c r="A26" s="6" t="s">
        <v>188</v>
      </c>
      <c r="B26" s="4"/>
      <c r="C26" s="4"/>
      <c r="D26" s="4"/>
      <c r="E26" s="4"/>
      <c r="F26" s="4"/>
      <c r="I26"/>
      <c r="J26"/>
      <c r="K26"/>
      <c r="L26"/>
      <c r="M26"/>
      <c r="N26"/>
    </row>
    <row r="27" spans="1:19" ht="14.1" customHeight="1">
      <c r="A27" s="3"/>
      <c r="B27" s="7"/>
      <c r="C27" s="7"/>
      <c r="D27" s="7"/>
      <c r="E27" s="7"/>
      <c r="F27" s="7"/>
      <c r="I27"/>
      <c r="J27"/>
      <c r="K27"/>
      <c r="L27"/>
      <c r="M27"/>
      <c r="N27"/>
    </row>
    <row r="28" spans="1:19" ht="14.1" customHeight="1">
      <c r="A28" s="8"/>
      <c r="B28" s="8">
        <v>2019</v>
      </c>
      <c r="C28" s="8">
        <v>2020</v>
      </c>
      <c r="D28" s="8">
        <v>2021</v>
      </c>
      <c r="E28" s="8">
        <v>2022</v>
      </c>
      <c r="F28" s="8">
        <v>2023</v>
      </c>
      <c r="H28"/>
      <c r="I28"/>
      <c r="J28"/>
      <c r="K28"/>
      <c r="L28"/>
      <c r="M28"/>
      <c r="N28"/>
    </row>
    <row r="29" spans="1:19" ht="14.1" customHeight="1">
      <c r="A29" s="7"/>
      <c r="B29" s="4"/>
      <c r="C29" s="4"/>
      <c r="D29" s="4"/>
      <c r="E29" s="4"/>
      <c r="F29" s="4"/>
      <c r="H29"/>
      <c r="I29"/>
      <c r="J29"/>
      <c r="K29"/>
      <c r="L29"/>
      <c r="M29"/>
      <c r="N29"/>
    </row>
    <row r="30" spans="1:19" ht="14.1" customHeight="1">
      <c r="A30" s="11" t="s">
        <v>135</v>
      </c>
      <c r="B30" s="12">
        <v>66</v>
      </c>
      <c r="C30" s="12">
        <v>59</v>
      </c>
      <c r="D30" s="12">
        <v>38</v>
      </c>
      <c r="E30" s="12">
        <v>58</v>
      </c>
      <c r="F30" s="12">
        <v>53</v>
      </c>
      <c r="G30" s="79"/>
      <c r="H30"/>
      <c r="I30"/>
      <c r="J30"/>
      <c r="K30"/>
      <c r="L30"/>
      <c r="M30"/>
      <c r="N30"/>
    </row>
    <row r="31" spans="1:19" ht="14.1" customHeight="1">
      <c r="A31" s="7" t="s">
        <v>136</v>
      </c>
      <c r="B31" s="12">
        <v>51</v>
      </c>
      <c r="C31" s="12">
        <v>46</v>
      </c>
      <c r="D31" s="12">
        <v>28</v>
      </c>
      <c r="E31" s="12">
        <v>46</v>
      </c>
      <c r="F31" s="12">
        <v>39</v>
      </c>
      <c r="G31" s="12"/>
      <c r="H31"/>
      <c r="I31"/>
      <c r="J31"/>
      <c r="K31"/>
      <c r="L31"/>
      <c r="M31"/>
      <c r="N31"/>
    </row>
    <row r="32" spans="1:19" ht="14.1" customHeight="1">
      <c r="A32" s="7" t="s">
        <v>137</v>
      </c>
      <c r="B32" s="12">
        <f>B30-B31</f>
        <v>15</v>
      </c>
      <c r="C32" s="12">
        <f t="shared" ref="C32" si="0">C30-C31</f>
        <v>13</v>
      </c>
      <c r="D32" s="12">
        <f t="shared" ref="D32" si="1">D30-D31</f>
        <v>10</v>
      </c>
      <c r="E32" s="12">
        <f>E30-E31</f>
        <v>12</v>
      </c>
      <c r="F32" s="12">
        <f>F30-F31</f>
        <v>14</v>
      </c>
      <c r="G32" s="12"/>
      <c r="H32"/>
      <c r="I32"/>
      <c r="J32"/>
      <c r="K32"/>
      <c r="L32"/>
      <c r="M32"/>
      <c r="N32"/>
      <c r="O32" s="122"/>
    </row>
    <row r="33" spans="1:14" ht="14.1" customHeight="1">
      <c r="A33" s="4"/>
      <c r="B33" s="4"/>
      <c r="C33" s="12"/>
      <c r="D33" s="12"/>
      <c r="E33" s="12"/>
      <c r="F33" s="12"/>
      <c r="G33" s="12"/>
      <c r="H33"/>
      <c r="I33"/>
      <c r="J33"/>
      <c r="K33"/>
      <c r="L33"/>
      <c r="M33"/>
      <c r="N33"/>
    </row>
    <row r="34" spans="1:14" ht="14.1" customHeight="1">
      <c r="A34" s="24" t="s">
        <v>84</v>
      </c>
      <c r="B34" s="44">
        <v>32022</v>
      </c>
      <c r="C34" s="12">
        <v>19032</v>
      </c>
      <c r="D34" s="12">
        <v>18039</v>
      </c>
      <c r="E34" s="12">
        <v>27532</v>
      </c>
      <c r="F34" s="12">
        <v>38465</v>
      </c>
      <c r="G34" s="4"/>
      <c r="H34"/>
      <c r="I34"/>
      <c r="J34"/>
      <c r="K34"/>
      <c r="L34"/>
      <c r="M34"/>
      <c r="N34"/>
    </row>
    <row r="35" spans="1:14" ht="14.1" customHeight="1">
      <c r="A35" s="22" t="s">
        <v>386</v>
      </c>
      <c r="B35" s="44">
        <v>4093</v>
      </c>
      <c r="C35" s="12">
        <v>3688</v>
      </c>
      <c r="D35" s="12">
        <v>2576</v>
      </c>
      <c r="E35" s="12">
        <v>3959</v>
      </c>
      <c r="F35" s="12">
        <v>3638</v>
      </c>
      <c r="G35" s="44"/>
      <c r="H35"/>
      <c r="I35"/>
      <c r="J35"/>
      <c r="K35"/>
      <c r="L35"/>
      <c r="M35"/>
      <c r="N35"/>
    </row>
    <row r="36" spans="1:14" ht="14.1" customHeight="1">
      <c r="A36" s="22" t="s">
        <v>387</v>
      </c>
      <c r="B36" s="12">
        <f>B34-B35</f>
        <v>27929</v>
      </c>
      <c r="C36" s="12">
        <f>C34-C35</f>
        <v>15344</v>
      </c>
      <c r="D36" s="12">
        <f>D34-D35</f>
        <v>15463</v>
      </c>
      <c r="E36" s="12">
        <f>E34-E35</f>
        <v>23573</v>
      </c>
      <c r="F36" s="12">
        <f>F34-F35</f>
        <v>34827</v>
      </c>
      <c r="G36" s="44"/>
      <c r="H36"/>
      <c r="I36"/>
      <c r="J36"/>
      <c r="K36"/>
      <c r="L36"/>
      <c r="M36"/>
      <c r="N36"/>
    </row>
    <row r="37" spans="1:14" ht="14.1" customHeight="1">
      <c r="A37" s="24"/>
      <c r="B37" s="10"/>
      <c r="C37" s="12"/>
      <c r="D37" s="12"/>
      <c r="E37" s="12"/>
      <c r="F37" s="12"/>
      <c r="G37" s="12"/>
      <c r="H37"/>
      <c r="I37"/>
      <c r="J37"/>
      <c r="K37"/>
      <c r="L37"/>
      <c r="M37"/>
      <c r="N37"/>
    </row>
    <row r="38" spans="1:14" ht="14.1" customHeight="1">
      <c r="A38" s="24" t="s">
        <v>389</v>
      </c>
      <c r="B38" s="45">
        <v>1.84</v>
      </c>
      <c r="C38" s="45">
        <v>1.34</v>
      </c>
      <c r="D38" s="45">
        <v>1.63</v>
      </c>
      <c r="E38" s="45">
        <v>2.5299999999999998</v>
      </c>
      <c r="F38" s="45">
        <v>3.85</v>
      </c>
      <c r="G38" s="166"/>
      <c r="H38"/>
      <c r="I38" s="112"/>
    </row>
    <row r="39" spans="1:14" ht="14.1" customHeight="1">
      <c r="A39" s="22" t="s">
        <v>386</v>
      </c>
      <c r="B39" s="45">
        <v>2.23</v>
      </c>
      <c r="C39" s="45">
        <v>1.39</v>
      </c>
      <c r="D39" s="45">
        <v>1.33</v>
      </c>
      <c r="E39" s="45">
        <v>2.68</v>
      </c>
      <c r="F39" s="45">
        <v>2.52</v>
      </c>
      <c r="H39"/>
      <c r="I39" s="111"/>
    </row>
    <row r="40" spans="1:14" ht="14.1" customHeight="1">
      <c r="A40" s="22" t="s">
        <v>387</v>
      </c>
      <c r="B40" s="45">
        <v>1.78</v>
      </c>
      <c r="C40" s="45">
        <v>1.33</v>
      </c>
      <c r="D40" s="45">
        <v>1.68</v>
      </c>
      <c r="E40" s="45">
        <v>2.5</v>
      </c>
      <c r="F40" s="45">
        <v>3.98</v>
      </c>
      <c r="H40"/>
      <c r="I40" s="113"/>
    </row>
    <row r="41" spans="1:14" ht="14.1" customHeight="1">
      <c r="A41" s="14"/>
      <c r="B41" s="45"/>
      <c r="C41" s="45"/>
      <c r="D41" s="45"/>
      <c r="E41" s="45"/>
      <c r="F41" s="45"/>
      <c r="G41" s="45"/>
      <c r="H41"/>
      <c r="I41" s="113"/>
    </row>
    <row r="42" spans="1:14" ht="14.1" customHeight="1">
      <c r="A42" s="29" t="s">
        <v>138</v>
      </c>
      <c r="B42" s="45">
        <v>1.89</v>
      </c>
      <c r="C42" s="45">
        <v>1.34</v>
      </c>
      <c r="D42" s="45">
        <v>2.87</v>
      </c>
      <c r="E42" s="45">
        <v>2.89</v>
      </c>
      <c r="F42" s="45">
        <v>3.94</v>
      </c>
      <c r="G42" s="12"/>
      <c r="H42"/>
      <c r="I42" s="114"/>
    </row>
    <row r="43" spans="1:14" ht="14.1" customHeight="1">
      <c r="A43" s="22" t="s">
        <v>386</v>
      </c>
      <c r="B43" s="45">
        <v>2.2599999999999998</v>
      </c>
      <c r="C43" s="45">
        <v>1.39</v>
      </c>
      <c r="D43" s="45">
        <v>2.54</v>
      </c>
      <c r="E43" s="45">
        <v>3.35</v>
      </c>
      <c r="F43" s="45">
        <v>2.5499999999999998</v>
      </c>
      <c r="H43"/>
    </row>
    <row r="44" spans="1:14" ht="14.1" customHeight="1">
      <c r="A44" s="22" t="s">
        <v>387</v>
      </c>
      <c r="B44" s="45">
        <v>1.84</v>
      </c>
      <c r="C44" s="45">
        <v>1.33</v>
      </c>
      <c r="D44" s="45">
        <v>2.93</v>
      </c>
      <c r="E44" s="45">
        <v>2.81</v>
      </c>
      <c r="F44" s="45">
        <v>4.09</v>
      </c>
      <c r="H44"/>
    </row>
    <row r="45" spans="1:14" ht="14.1" customHeight="1">
      <c r="A45" s="16"/>
      <c r="B45" s="17"/>
      <c r="C45" s="18"/>
      <c r="D45" s="18"/>
      <c r="E45" s="17"/>
      <c r="F45" s="17"/>
      <c r="G45" s="115"/>
      <c r="H45"/>
    </row>
    <row r="46" spans="1:14" ht="14.1" customHeight="1">
      <c r="A46" s="19" t="s">
        <v>385</v>
      </c>
      <c r="B46" s="20"/>
      <c r="C46" s="20"/>
      <c r="D46" s="20"/>
      <c r="E46" s="20"/>
      <c r="F46" s="20"/>
      <c r="H46"/>
    </row>
    <row r="47" spans="1:14" ht="14.1" customHeight="1">
      <c r="A47" s="46" t="s">
        <v>388</v>
      </c>
    </row>
    <row r="48" spans="1:14">
      <c r="A48" s="46" t="s">
        <v>420</v>
      </c>
    </row>
    <row r="49" spans="1:12" customFormat="1">
      <c r="A49" s="167"/>
      <c r="B49" s="168"/>
      <c r="C49" s="165"/>
      <c r="D49" s="169"/>
      <c r="E49" s="5"/>
      <c r="F49" s="168"/>
      <c r="G49" s="166"/>
      <c r="H49" s="166"/>
      <c r="I49" s="170"/>
      <c r="J49" s="166"/>
      <c r="K49" s="171"/>
      <c r="L49" s="166"/>
    </row>
    <row r="50" spans="1:12" customFormat="1">
      <c r="F50" s="149"/>
      <c r="G50" s="149"/>
    </row>
    <row r="51" spans="1:12">
      <c r="A51" s="116"/>
      <c r="B51" s="117"/>
      <c r="C51" s="117"/>
      <c r="D51" s="118"/>
      <c r="E51" s="118"/>
      <c r="F51" s="118"/>
      <c r="G51" s="118"/>
      <c r="H51" s="117"/>
      <c r="I51" s="117"/>
      <c r="J51" s="118"/>
      <c r="K51" s="118"/>
    </row>
  </sheetData>
  <phoneticPr fontId="4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8.2.1_8.2.2</vt:lpstr>
      <vt:lpstr>8.3.1-G3</vt:lpstr>
      <vt:lpstr>8.3.2</vt:lpstr>
      <vt:lpstr>8.4.1-8.4.2</vt:lpstr>
      <vt:lpstr>8.4.3</vt:lpstr>
      <vt:lpstr>8.5.1_8.5.2</vt:lpstr>
      <vt:lpstr>8.5.3-8.5.4</vt:lpstr>
      <vt:lpstr>8.5.5</vt:lpstr>
      <vt:lpstr>8.5.6-8.5.7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'8.2.1_8.2.2'!Área_de_impresión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'8.5.5'!Área_de_impresión</vt:lpstr>
      <vt:lpstr>'8.5.6-8.5.7'!Área_de_impresión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2025-01-22T12:53:18Z</cp:lastPrinted>
  <dcterms:created xsi:type="dcterms:W3CDTF">1996-11-27T10:00:04Z</dcterms:created>
  <dcterms:modified xsi:type="dcterms:W3CDTF">2025-01-23T07:57:01Z</dcterms:modified>
</cp:coreProperties>
</file>