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Or_Fp\01. SFP\01. Formación Profesional\1.2. FCT\1.2.19. CursoFormación\Curso 2526\"/>
    </mc:Choice>
  </mc:AlternateContent>
  <bookViews>
    <workbookView xWindow="0" yWindow="0" windowWidth="9675" windowHeight="7155" firstSheet="4" activeTab="8"/>
  </bookViews>
  <sheets>
    <sheet name="Marco General Plan de Empresa" sheetId="2" r:id="rId1"/>
    <sheet name="Desglose Plan de Empresa" sheetId="3" r:id="rId2"/>
    <sheet name="Valoración Cualitativa-Competen" sheetId="6" r:id="rId3"/>
    <sheet name=" Plan de Formación-Anexo II-Ej" sheetId="4" r:id="rId4"/>
    <sheet name="Informe Evaluación-Anexo III-Ej" sheetId="5" r:id="rId5"/>
    <sheet name="Inf Eva-Valoración cualitativa" sheetId="7" r:id="rId6"/>
    <sheet name="AjusteCalificación-Prop 1" sheetId="8" r:id="rId7"/>
    <sheet name="AjusteCalificación-Prop 2" sheetId="11" r:id="rId8"/>
    <sheet name="AjusteCalificación-Prop 3" sheetId="15" r:id="rId9"/>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 i="8" l="1"/>
  <c r="F5" i="8"/>
  <c r="F6" i="8"/>
  <c r="F7" i="8"/>
  <c r="F8" i="8"/>
  <c r="F9" i="8"/>
  <c r="F10" i="8"/>
  <c r="F11" i="8"/>
  <c r="F12" i="8"/>
  <c r="F5" i="11"/>
  <c r="F6" i="11"/>
  <c r="F7" i="11"/>
  <c r="F8" i="11"/>
  <c r="F9" i="11"/>
  <c r="F10" i="11"/>
  <c r="F11" i="11"/>
  <c r="F12" i="11"/>
  <c r="F3" i="15"/>
  <c r="F4" i="15"/>
  <c r="F5" i="15"/>
  <c r="F6" i="15"/>
  <c r="F7" i="15"/>
  <c r="F8" i="15"/>
  <c r="F9" i="15"/>
  <c r="F10" i="15"/>
  <c r="F11" i="15"/>
  <c r="F2" i="15"/>
  <c r="F4" i="11"/>
  <c r="F3" i="11"/>
  <c r="F3" i="8"/>
  <c r="B20" i="7" l="1"/>
  <c r="A4" i="7"/>
  <c r="A5" i="7"/>
  <c r="A6" i="7"/>
  <c r="A7" i="7"/>
  <c r="A8" i="7"/>
  <c r="A9" i="7"/>
  <c r="A10" i="7"/>
  <c r="A11" i="7"/>
  <c r="A12" i="7"/>
  <c r="A13" i="7"/>
  <c r="A14" i="7"/>
  <c r="A15" i="7"/>
  <c r="A16" i="7"/>
  <c r="A17" i="7"/>
  <c r="A18" i="7"/>
  <c r="A19" i="7"/>
  <c r="C33" i="5"/>
  <c r="C4" i="5"/>
  <c r="A33" i="5"/>
  <c r="A22" i="5"/>
  <c r="A12" i="5"/>
  <c r="A4" i="5"/>
  <c r="A52" i="4" l="1"/>
  <c r="G9" i="2" l="1"/>
  <c r="F10" i="2"/>
  <c r="F11" i="2"/>
  <c r="F12" i="2"/>
  <c r="F13" i="2"/>
  <c r="F16" i="2"/>
  <c r="F4" i="2"/>
  <c r="F5" i="2"/>
  <c r="F7" i="2"/>
  <c r="F3" i="2"/>
  <c r="D10" i="2"/>
  <c r="D11" i="2"/>
  <c r="D12" i="2"/>
  <c r="D13" i="2"/>
  <c r="D14" i="2"/>
  <c r="D15" i="2"/>
  <c r="D16" i="2"/>
  <c r="D4" i="2"/>
  <c r="D5" i="2"/>
  <c r="D6" i="2"/>
  <c r="D7" i="2"/>
  <c r="D8" i="2"/>
  <c r="D3" i="2"/>
  <c r="C17" i="2"/>
  <c r="E17" i="2"/>
  <c r="E9" i="2"/>
  <c r="C9" i="2"/>
  <c r="I17" i="2" l="1"/>
  <c r="H17" i="2"/>
  <c r="G17" i="2"/>
  <c r="G19" i="2"/>
  <c r="G20" i="2"/>
  <c r="H9" i="2"/>
  <c r="B18" i="2"/>
  <c r="I9" i="2"/>
</calcChain>
</file>

<file path=xl/sharedStrings.xml><?xml version="1.0" encoding="utf-8"?>
<sst xmlns="http://schemas.openxmlformats.org/spreadsheetml/2006/main" count="403" uniqueCount="223">
  <si>
    <t>MÓDULOS</t>
  </si>
  <si>
    <t>CURSO</t>
  </si>
  <si>
    <t>Nº DE RA QUE SE DUALIZAN POR MÓDULO</t>
  </si>
  <si>
    <t>0026. Procesos básicos de pastelería y repostería</t>
  </si>
  <si>
    <t>0046. Preelaboración y conservación de alimentos</t>
  </si>
  <si>
    <t>0047. Técnicas culinarias</t>
  </si>
  <si>
    <t>0156. Inglés profesional (GM)</t>
  </si>
  <si>
    <t>1664. Digitalización aplicada a los sectores productivos (GM)</t>
  </si>
  <si>
    <t>1709. Itinerario personal para la empleabilidad I</t>
  </si>
  <si>
    <t>0028. Postres en restauración</t>
  </si>
  <si>
    <t>0031. Seguridad e higiene en la manipulación de alimento</t>
  </si>
  <si>
    <t>0045. Ofertas gastronómicas</t>
  </si>
  <si>
    <t>0048. Productos culinarios</t>
  </si>
  <si>
    <t>1708. Sostenibilidad aplicada al sistema productivo</t>
  </si>
  <si>
    <t>1710. Itinerario personal para la empleabilidad II</t>
  </si>
  <si>
    <t>Opt. Módulo optativo</t>
  </si>
  <si>
    <t>1º</t>
  </si>
  <si>
    <t>2º</t>
  </si>
  <si>
    <t>TOTAL 1º</t>
  </si>
  <si>
    <t>TOTAL 2º</t>
  </si>
  <si>
    <t>RESULTADOS DE APRENDIZAJE A DUALIZAR EN EL CICLO</t>
  </si>
  <si>
    <t>TOTAL 1º +2º</t>
  </si>
  <si>
    <t>EN 1º</t>
  </si>
  <si>
    <t>EN 2º</t>
  </si>
  <si>
    <r>
      <rPr>
        <b/>
        <sz val="11"/>
        <rFont val="Calibri"/>
        <family val="2"/>
        <scheme val="minor"/>
      </rPr>
      <t xml:space="preserve">Max RA DUALES </t>
    </r>
    <r>
      <rPr>
        <b/>
        <sz val="11"/>
        <color rgb="FFC00000"/>
        <rFont val="Calibri"/>
        <family val="2"/>
        <scheme val="minor"/>
      </rPr>
      <t>13</t>
    </r>
  </si>
  <si>
    <t>Nº DE LOS RA DUALIZADOS            (Ej:1, 2, 5)</t>
  </si>
  <si>
    <t>HORAS SEMANALES</t>
  </si>
  <si>
    <t>HORAS TOTALES</t>
  </si>
  <si>
    <t>HORAS EE</t>
  </si>
  <si>
    <t>3, 4,5</t>
  </si>
  <si>
    <t>% empresa</t>
  </si>
  <si>
    <t>Horas máx EE                      (65%)</t>
  </si>
  <si>
    <t>TOTAL RA</t>
  </si>
  <si>
    <r>
      <rPr>
        <b/>
        <sz val="11"/>
        <rFont val="Calibri"/>
        <family val="2"/>
        <scheme val="minor"/>
      </rPr>
      <t xml:space="preserve">Min RA DUALES           </t>
    </r>
    <r>
      <rPr>
        <b/>
        <sz val="11"/>
        <color rgb="FFC00000"/>
        <rFont val="Calibri"/>
        <family val="2"/>
        <scheme val="minor"/>
      </rPr>
      <t>7</t>
    </r>
  </si>
  <si>
    <t>MÓDULOS PROFESIONALES</t>
  </si>
  <si>
    <t>RESULTADOS DE APRENDIZAJE</t>
  </si>
  <si>
    <t>ACTIVIDADES FORMATIVAS</t>
  </si>
  <si>
    <t>0PO01 Módulo optativo</t>
  </si>
  <si>
    <t>2. Obtiene masas y pastas de múltiples aplicaciones, justificando su composición.</t>
  </si>
  <si>
    <t xml:space="preserve">a) Se han reconocido las características generales de las masas y pastas básicas (azucaradas, batidas, escaldadas, hojaldre).
b) Se han identificado los productos más significativos obtenidos a partir de masas y pastasbásicas.
c) Se ha interpretado la fórmula y la función de cada uno de los ingredientes.
d) Se han ajustado los ingredientes a cada producto y cantidad a elaborar.
e) Se ha controlado la temperatura, velocidad, tiempo y otros parámetros de elaboración de masas y pastas
f) Se han comprobado las características físicas y organolépticas de las masas/pastas obtenidas.
g) Se han identificado las masas susceptibles de conservación por tratamiento de frío (refrigeración y/o congelación).
h) Se ha escudillado la masa sobre el molde o la lata de cocción, con la forma y tamaño requeridos en función del producto a obtener.
i) Se ha descrito el procedimiento de regeneración de elaboraciones congeladas.
j) Se han aplicado las normas de higiene alimentaria y de seguridad laboral. </t>
  </si>
  <si>
    <t>2, 4</t>
  </si>
  <si>
    <t xml:space="preserve">CRITERIOS DE EVALUACIÓN </t>
  </si>
  <si>
    <t xml:space="preserve">a) Se han identificado las tecnologías habilitadoras (THD) actuales que definen un sistema digitalizado.                                       b) Se han descrito las características y aplicaciones del IoT, IA (Inteligencia Artificial), Big Data, tecnología 5G, la robótica colaborativa, Blockchain, Ciberseguridad, fabricación aditiva, realidad virtual, gemelos digitales, entre otras.                                c) Se ha descrito la contribución de las THD a la mejora de la productividad y la eficiencia de los sistemas productivos o de prestación de servicios.                                                                                                                                                                                                    d) Se ha relacionado la alineación entre las unidades funcionales de las empresas que conforman el sistema y el objetivo del mismo.                                                                                                                                                                                                                 e) Se ha relacionado la implantación de las tecnologías habilitadoras (sensórica, tratamiento de datos, automatización y comunicaciones, entre otras) con la reducción de costes y la mejora de la competitividad.                                                                          f) Se han relacionado las tecnologías disruptivas con aplicaciones concretas en los sectores productivos.                                            g) Se han definido los sistemas de almacenamiento de datos no convencionales y el acceso a los mismos desde cada unidad.                                                                                                                                                                                                                                                            h) Se han descrito las mejoras producidas en el sistema y en cada una de sus etapas. </t>
  </si>
  <si>
    <t xml:space="preserve">2. Acopia materias primas analizando los documentos asociados con la producción, tales como fichas técnicas, órdenes de trabajo y otros.   </t>
  </si>
  <si>
    <t>1. Elaboración de masas y pastas básicas según tipos y recetas del restaurante.
2. Ajuste y manejo de ingredientes según cantidades y función en cada producto.
3. Control de elaboración y evaluación sensorial de textura, sabor y apariencia.
4. Formado, escudillado y conservación de las masas según el producto.</t>
  </si>
  <si>
    <t>a) Se han identificado las necesidades de limpieza y preparaciones previas de las materias primas.
b) Se han relacionado las técnicas con las especificidades de las materias primas, sus posibles aplicaciones posteriores y los equipos, útiles y/o herramientas necesarios.
c) Se han realizado las tareas de pesado, preparación y limpieza previas al corte, utilizando correctamente equipos, útiles y/o herramientas, siguiendo los procedimientos establecidos.
d) Se ha calculado el rendimiento de cada género. 
e) Se han caracterizado los cortes básicos e identificado sus aplicaciones a las diversas materias primas.                                                
f) Se han ejecutado las técnicas de cortes básicos siguiendo los procedimientos establecidos.
g) Se han caracterizado las piezas y corte específicos, relacionando e identificando sus posibles aplicaciones a las diversas materias primas.
h) Se han ejecutado las técnicas de obtención de piezas y/o cortes específicos siguiendo los procedimientos establecidos.
i) Se han desarrollado los procedimientos intermedios de conservación teniendo en cuenta las necesidades de las diversas materias primas y su uso posterior.
j) Se han realizado todas las operaciones teniendo en cuenta la normativa higiénico-sanitaria, de seguridad laboral y de protección ambiental.</t>
  </si>
  <si>
    <t xml:space="preserve">4. Preelabora materias primas en cocina seleccionando y aplicando las técnicas de manipulación, limpieza, corte y/o racionado en función de su posterior aplicación o uso. </t>
  </si>
  <si>
    <t>0047. Técnicas culinarias.</t>
  </si>
  <si>
    <t>1. Analizar y registrar la información de los documentos asociados al acopio (fichas técnicas, órdenes de trabajo, albaranes).
2. Seleccionar y verificar materias primas asegurando cantidad, calidad y prioridad de consumo.
3.Trasladar y almacenar las materias primas cumpliendo normativa de higiene, seguridad y conservación ambiental.                                                    4.Preparar y limpiar materias primas aplicando técnicas de manipulación, limpieza, pesado y racionado según su posterior uso.
5. Ejecutar cortes y obtención de piezas específicas utilizando los equipos, útiles y herramientas adecuados, calculando rendimientos y siguiendo procedimientos establecidos.
6. Aplicar procedimientos de conservación y almacenamiento cumpliendo normativa de higiene, seguridad y protección ambiental.</t>
  </si>
  <si>
    <t>a) Se han reconocido los tipos de documentos asociados al acopio.
b) Se ha interpretado la información.
c) Se ha rellenado la hoja de solicitud.
d) Se han seleccionado los productos teniendo en cuenta la prioridad en su consumo.
e) Se ha comprobado la coincidencia de cantidad y calidad de lo solicitado con lo recibido.
f) Se han trasladado las materias primas a los lugares de trabajo.
g) Se han realizado todas las operaciones teniendo en cuenta la normativa higiénico-sanitaria, de seguridad laboral y de protección ambiental.</t>
  </si>
  <si>
    <t xml:space="preserve">                                                                                                                                                                                                            3. Prepara elaboraciones culinarias elementales identificando y aplicando los diferentes procedimientos.</t>
  </si>
  <si>
    <t xml:space="preserve">2. Confecciona elaboraciones básicas de múltiples aplicaciones reconociendo y aplicando los diversos procedimientos. </t>
  </si>
  <si>
    <t xml:space="preserve">a) Se han descrito y clasificado las diversas elaboraciones básicas de múltiples aplicaciones, así como sus posibles aplicaciones.                                                                                                                                                                     b) Se ha verificado la disponibilidad de todos los elementos necesarios para el desarrollo de los procedimientos de elaboración de fondos, salsas y otras elaboraciones básicas de múltiples aplicaciones.                                                                                                                                                                   c) Se han realizado los procedimientos de obtención de elaboraciones básicas de múltiples aplicaciones siguiendo los procedimientos establecidos.                                                                                                                                                    d) Se han determinado las posibles medidas de corrección en función de los resultados obtenidos.                                                                                                                                                                                                                                             e) Se han desarrollado los procedimientos intermedios de conservación teniendo en cuenta las necesidades de las elaboraciones y su uso posterior.                                                                                                                                                   f) Se han realizado todas las operaciones teniendo en cuenta la normativa higiénico-sanitaria, de seguridad laboral y de protección ambiental.     </t>
  </si>
  <si>
    <t>1. Elaborar preparaciones básicas de cocina como salsas, caldos, verduras y fondos con múltiples aplicaciones.
2. Cocinar proteínas y acompañamientos aplicando técnicas elementales de cocción (hervido, plancha, horno, fritura).
3. Montar y presentar platos simples siguiendo procedimientos correctos de emplatado y racionado.
4. Aplicar los procedimientos adecuados en todas las elaboraciones, respetando higiene, seguridad y conservación de alimentos.</t>
  </si>
  <si>
    <t>1. Usar sistemas digitales para gestionar pedidos e inventario, comparando su rapidez y precisión frente a los métodos manuales.
2. Controlar y planificar la preparación de alimentos con herramientas digitales para mejorar coordinación, tiempos y reducir desperdicios.</t>
  </si>
  <si>
    <t>a) Se ha interpretado correctamente la información necesaria.                                                                                                        b) Se ha realizado correctamente el escandallo de los géneros y la valoración de las elaboraciones culinarias, a partir de las fichas de rendimiento de las materias primas utilizadas.                                                                                                          c) Se han realizado las tareas de organización y secuenciación de las diversas fases necesarias en el desarrollo de las elaboraciones en tiempo y forma.                                                                                                                                                                  d) Se ha verificado la disponibilidad de todos los elementos necesarios previamente al desarrollo de las tareas.                                                                                                                                                                                                            e) Se han ejecutado las tareas de obtención de elaboraciones culinarias elementales siguiendo los procedimientos establecidos.                                                                                                                                                                            f) Se ha mantenido el lugar de trabajo limpio y ordenado durante todo el proceso.                                                                                     g) Se ha justificado el uso de la técnica en función del alimento a procesar.                                                                                        h) Se han determinado las posibles medidas de corrección en función de los resultados obtenidos.                                                       i) Se han realizado todas las operaciones teniendo en cuenta la normativa higiénico-sanitaria, de seguridad laboral y de protección ambiental.</t>
  </si>
  <si>
    <t xml:space="preserve">PLAN DE EMPRESA  DEL CICLO DE COCINA Y GASTRONOMÍA </t>
  </si>
  <si>
    <t>Consejería de Educación y Empleo</t>
  </si>
  <si>
    <t>Viceconsejería de Educación Universidades y Formación Profesional</t>
  </si>
  <si>
    <t>Dirección General de Formación Profesional</t>
  </si>
  <si>
    <t>RÉGIMEN</t>
  </si>
  <si>
    <t>CURSO ACADÉMICO</t>
  </si>
  <si>
    <t>FECHA</t>
  </si>
  <si>
    <t>Logo centro</t>
  </si>
  <si>
    <r>
      <t>☐</t>
    </r>
    <r>
      <rPr>
        <sz val="10"/>
        <color theme="1"/>
        <rFont val="Riojana Book"/>
      </rPr>
      <t>Intensivo</t>
    </r>
  </si>
  <si>
    <t>DATOS DE IDENTIFICACIÓN</t>
  </si>
  <si>
    <t>CODIGO-CENTRO EDUCATIVO</t>
  </si>
  <si>
    <t>FAMILIA PROFESIONAL</t>
  </si>
  <si>
    <t>CODIGO-CICLO FORMATIVO</t>
  </si>
  <si>
    <t>ALUMNO/A</t>
  </si>
  <si>
    <t>Nombre</t>
  </si>
  <si>
    <t>TELÉFONO:</t>
  </si>
  <si>
    <t>Apellidos</t>
  </si>
  <si>
    <t>Requiere adaptaciones puesto de trabajo</t>
  </si>
  <si>
    <r>
      <t>☐</t>
    </r>
    <r>
      <rPr>
        <sz val="10"/>
        <color theme="1"/>
        <rFont val="Riojana Book"/>
      </rPr>
      <t xml:space="preserve"> SI</t>
    </r>
  </si>
  <si>
    <r>
      <t>☐</t>
    </r>
    <r>
      <rPr>
        <sz val="10"/>
        <color theme="1"/>
        <rFont val="Riojana Book"/>
      </rPr>
      <t>NO</t>
    </r>
  </si>
  <si>
    <t>Requiere autorización:</t>
  </si>
  <si>
    <r>
      <t>☐</t>
    </r>
    <r>
      <rPr>
        <sz val="10"/>
        <color theme="1"/>
        <rFont val="Riojana Book"/>
      </rPr>
      <t>SI</t>
    </r>
  </si>
  <si>
    <t>Especificar:</t>
  </si>
  <si>
    <t>DATOS TUTOR/A DUAL CENTRO EDUCATIVO</t>
  </si>
  <si>
    <t>Nombre y apellidos</t>
  </si>
  <si>
    <t>DATOS EMPRESA</t>
  </si>
  <si>
    <t xml:space="preserve">Nombre </t>
  </si>
  <si>
    <t>NIF</t>
  </si>
  <si>
    <t>DATOS TUTOR DUAL EMPRESA</t>
  </si>
  <si>
    <t>PERIODOS DE FORMACIÓN DE LA EMPRESA</t>
  </si>
  <si>
    <t>Varias empresas/ROTACIÓN</t>
  </si>
  <si>
    <t>TOTAL HORAS</t>
  </si>
  <si>
    <t>INTERVALO DE FORMACIÓN</t>
  </si>
  <si>
    <t>DIARIO</t>
  </si>
  <si>
    <t>SEMANAL</t>
  </si>
  <si>
    <t>MENSUAL</t>
  </si>
  <si>
    <t>OTROS</t>
  </si>
  <si>
    <r>
      <t>PLAN DE COORDINACIÓN TUTORES (</t>
    </r>
    <r>
      <rPr>
        <b/>
        <sz val="10"/>
        <color rgb="FF000000"/>
        <rFont val="Riojana Book"/>
      </rPr>
      <t>mecanismos de seguimiento de los aprendizajes realizados)</t>
    </r>
  </si>
  <si>
    <t>Periodicidad de visitas del tutor dual del centro a la empresa u organismo equiparado</t>
  </si>
  <si>
    <r>
      <t>☐</t>
    </r>
    <r>
      <rPr>
        <sz val="10"/>
        <color theme="1"/>
        <rFont val="Riojana Book"/>
      </rPr>
      <t>Video llamadas (fechas y duración):</t>
    </r>
  </si>
  <si>
    <r>
      <t>☐</t>
    </r>
    <r>
      <rPr>
        <sz val="10"/>
        <color theme="1"/>
        <rFont val="Riojana Book"/>
      </rPr>
      <t>Comunicación por email (fechas):</t>
    </r>
  </si>
  <si>
    <t>FORMACIÓN ESPECÍFICA NO VINCULADA AL CURRÍCULO/CICLO FORMATIVO</t>
  </si>
  <si>
    <t>¿Se contempla?</t>
  </si>
  <si>
    <r>
      <t>☐</t>
    </r>
    <r>
      <rPr>
        <sz val="10"/>
        <color theme="1"/>
        <rFont val="Riojana Book"/>
      </rPr>
      <t>Sí</t>
    </r>
  </si>
  <si>
    <r>
      <t>Si se contempla, especificar:</t>
    </r>
    <r>
      <rPr>
        <sz val="10"/>
        <color theme="1"/>
        <rFont val="Riojana Book"/>
      </rPr>
      <t xml:space="preserve"> [Descripción de la formación específica, incluyendo nombre de la formación, duración, etc.]</t>
    </r>
  </si>
  <si>
    <t>RESULTADOS DE APRENDIZAJE A IMPLEMENTAR EN LA EMPRESA (Cumplimentar uno por módulo)</t>
  </si>
  <si>
    <t>MÓDULO PROFESIONAL</t>
  </si>
  <si>
    <t>Desarrollado centro</t>
  </si>
  <si>
    <t xml:space="preserve"> (marcar x)</t>
  </si>
  <si>
    <t>Desarrollada empresa</t>
  </si>
  <si>
    <t>(marcar x)</t>
  </si>
  <si>
    <t>MODULO PROFESIONAL</t>
  </si>
  <si>
    <t>ACTIVIDADES A REALIZAR EN LA EMPRESA RELACIONADAS CON LOS RESULTADOS DE APRENDIZAJE</t>
  </si>
  <si>
    <t>OBSERVACIONES</t>
  </si>
  <si>
    <t>Fdo.: Tutor/a dual centro educativo</t>
  </si>
  <si>
    <t>Fdo.: Tutor/a dual empresa u organismo equiparado</t>
  </si>
  <si>
    <t>Fdo.: Alumno/a</t>
  </si>
  <si>
    <t>2025/2026</t>
  </si>
  <si>
    <t>CIPFP CAMINO DE SANTIAGO</t>
  </si>
  <si>
    <t>HOSTELERÍA Y TURISMO</t>
  </si>
  <si>
    <t>COCINA Y GASTRONOMÍA</t>
  </si>
  <si>
    <t>(26008207)-CIPFP CAMINO DE SANTIAGO</t>
  </si>
  <si>
    <t>XXX</t>
  </si>
  <si>
    <t>Correo electrónico: XX</t>
  </si>
  <si>
    <t>X NO</t>
  </si>
  <si>
    <t>X SI</t>
  </si>
  <si>
    <t>xx</t>
  </si>
  <si>
    <t>Calendario y horario Periodo___: del 2 de febrero al 27 de febrero</t>
  </si>
  <si>
    <t>Especificar: Periodo no lectivo: 14 y 21 de febrero</t>
  </si>
  <si>
    <t>X</t>
  </si>
  <si>
    <r>
      <t>☐</t>
    </r>
    <r>
      <rPr>
        <sz val="10"/>
        <color theme="1"/>
        <rFont val="Riojana Book"/>
      </rPr>
      <t>Visitas a la empresa (fechas): 16 febrero</t>
    </r>
  </si>
  <si>
    <r>
      <t>☐</t>
    </r>
    <r>
      <rPr>
        <sz val="10"/>
        <color theme="1"/>
        <rFont val="Riojana Book"/>
      </rPr>
      <t>Comunicaciones telefónicas (fechas y duración): 2 y 9 de febrero</t>
    </r>
  </si>
  <si>
    <t>X No</t>
  </si>
  <si>
    <t>0046. preelaboración y conservaciónd e alimentos</t>
  </si>
  <si>
    <t>Obtiene masas y pastas de múltiples aplicaciones, justificando su composición.</t>
  </si>
  <si>
    <t>x</t>
  </si>
  <si>
    <t>1664. Digitalización aplicada al sector productivo</t>
  </si>
  <si>
    <t xml:space="preserve">4. Compara los sistemas de producción/prestación de servicios digitalizados con los sistemas clásicos identificando las mejoras introducidas. </t>
  </si>
  <si>
    <t>Compara los sistemas de producción/prestación de servicios digitalizados con los sistemas clásicos identificando las mejoras introducidas.</t>
  </si>
  <si>
    <t>0046. Preelaboración y conservaciónd e alimentos</t>
  </si>
  <si>
    <t>Usar sistemas digitales para gestionar pedidos e inventario, comparando su rapidez y precisión frente a los métodos manuales.                                                                                                    Controlar y planificar la preparación de alimentos con herramientas digitales para mejorar coordinación, tiempos y reducir desperdicios.</t>
  </si>
  <si>
    <t>Correo electrónico: xx</t>
  </si>
  <si>
    <t>Correo electrónico: xxx</t>
  </si>
  <si>
    <t>MARCO GENERAL PLAN DE EMPRESA</t>
  </si>
  <si>
    <t>PLAN DE FORMACIÓN</t>
  </si>
  <si>
    <r>
      <t>x-</t>
    </r>
    <r>
      <rPr>
        <sz val="10"/>
        <color theme="1"/>
        <rFont val="Riojana Book"/>
      </rPr>
      <t>General</t>
    </r>
  </si>
  <si>
    <t>Analizar y registrar la información de los documentos asociados al acopio (fichas técnicas, órdenes de trabajo, albaranes).                                                                                                                Seleccionar y verificar materias primas asegurando cantidad, calidad y prioridad de consumo.
Trasladar y almacenar las materias primas cumpliendo normativa de higiene, seguridad y conservación ambiental.                                                                                                                                        Preparar y limpiar materias primas aplicando técnicas de manipulación, limpieza, pesado y racionado según su posterior uso.
Ejecutar cortes y obtención de piezas específicas utilizando los equipos, útiles y herramientas adecuados, calculando rendimientos y siguiendo procedimientos establecidos.
Aplicar procedimientos de conservación y almacenamiento cumpliendo normativa de higiene, seguridad y protección ambiental.</t>
  </si>
  <si>
    <t>Elaborar preparaciones básicas de cocina como salsas, caldos, verduras y fondos con múltiples aplicaciones.                                                                                                                                                       Cocinar proteínas y acompañamientos aplicando técnicas elementales de cocción (hervido, plancha, horno, fritura).
Montar y presentar platos simples siguiendo procedimientos correctos de emplatado y racionado.
Aplicar los procedimientos adecuados en todas las elaboraciones, respetando higiene, seguridad y conservación de alimentos.</t>
  </si>
  <si>
    <t>El alumno va a realizar una salida a otra Comunidad Autónoma a Madrid  para asistir con el tutor de empresa a una a Madrid Fusión el 2 y 3 de febrero de 2026.</t>
  </si>
  <si>
    <t>Competencia</t>
  </si>
  <si>
    <t>Indicador claro y observable para el tutor/a de empresa</t>
  </si>
  <si>
    <t>Comprende las órdenes de trabajo o fichas técnicas y prepara los ingredientes y materiales necesarios sin olvidar elementos importantes.</t>
  </si>
  <si>
    <t>Deja su puesto limpio, ordenado y con el material preparado antes de comenzar la producción. Comprueba que la maquinaria funciona.</t>
  </si>
  <si>
    <t>Prepara correctamente los productos (pelar, limpiar, cortar, descongelar, regenerar) según las indicaciones y el tipo de alimento.</t>
  </si>
  <si>
    <t>Cocina los platos siguiendo las recetas, tiempos y temperaturas establecidos, cuidando el aspecto y el punto de cocción.</t>
  </si>
  <si>
    <t>Presenta los platos con buena apariencia, respetando el estilo del establecimiento y las indicaciones del chef.</t>
  </si>
  <si>
    <t>Entrega las elaboraciones a tiempo, en las condiciones adecuadas y siguiendo las normas de pase o emplatado.</t>
  </si>
  <si>
    <t>Envasa y guarda correctamente los productos, etiqueta con fechas y evita contaminaciones o pérdidas de calidad.</t>
  </si>
  <si>
    <t>Cumple con las normas de higiene (lavado de manos, uso de guantes, uniforme limpio), seguridad y reciclaje de residuos.</t>
  </si>
  <si>
    <t>Llega puntual, cumple las tareas asignadas, se comunica correctamente con sus compañeros y respeta la jerarquía de cocina.</t>
  </si>
  <si>
    <t>Reacciona con rapidez ante imprevistos menores (por ejemplo, falta un producto o se rompe algo) sin perder la calma ni interrumpir el ritmo de trabajo.</t>
  </si>
  <si>
    <t>Muestra interés por aprender, propone mejoras o formas más eficientes de trabajar y se adapta a nuevas técnicas o platos.</t>
  </si>
  <si>
    <t>Respeta los horarios, normas internas y condiciones del centro de trabajo; conoce sus responsabilidades y actúa de forma profesional.</t>
  </si>
  <si>
    <t>Muestra iniciativa, interés por distintos puestos o áreas de cocina y se adapta bien a cambios o nuevas tareas.</t>
  </si>
  <si>
    <t>Entiende cómo se organizan costes, compras y ventas; valora la rentabilidad y el aprovechamiento de los productos.</t>
  </si>
  <si>
    <t>Se interesa por la actualidad del sector gastronómico, valora el producto local y respeta la diversidad cultural y profesional.</t>
  </si>
  <si>
    <r>
      <t>a)</t>
    </r>
    <r>
      <rPr>
        <sz val="11"/>
        <color theme="5"/>
        <rFont val="Calibri"/>
        <family val="2"/>
        <scheme val="minor"/>
      </rPr>
      <t xml:space="preserve"> Determinar las necesidades para la producción en cocina a partir de la documentación recibida.</t>
    </r>
  </si>
  <si>
    <r>
      <t>b)</t>
    </r>
    <r>
      <rPr>
        <sz val="11"/>
        <color theme="5"/>
        <rFont val="Calibri"/>
        <family val="2"/>
        <scheme val="minor"/>
      </rPr>
      <t xml:space="preserve"> Recepcionar, almacenar y distribuir materias primas, en condiciones idóneas de mantenimiento y conservación, hasta el momento de su utilización.</t>
    </r>
  </si>
  <si>
    <r>
      <t>c)</t>
    </r>
    <r>
      <rPr>
        <sz val="11"/>
        <color theme="5"/>
        <rFont val="Calibri"/>
        <family val="2"/>
        <scheme val="minor"/>
      </rPr>
      <t xml:space="preserve"> Poner a punto el lugar de trabajo, preparando espacios, maquinaria, útiles y herramientas.</t>
    </r>
  </si>
  <si>
    <r>
      <t>d)</t>
    </r>
    <r>
      <rPr>
        <sz val="11"/>
        <color theme="5"/>
        <rFont val="Calibri"/>
        <family val="2"/>
        <scheme val="minor"/>
      </rPr>
      <t xml:space="preserve"> Ejecutar los procesos de preelaboración y/o regeneración que sea necesario aplicar a las diferentes materias primas, en función de sus características y la adecuación a sus posibles aplicaciones.</t>
    </r>
  </si>
  <si>
    <r>
      <t>e)</t>
    </r>
    <r>
      <rPr>
        <sz val="11"/>
        <color theme="5"/>
        <rFont val="Calibri"/>
        <family val="2"/>
        <scheme val="minor"/>
      </rPr>
      <t xml:space="preserve"> Ejecutar las elaboraciones culinarias, teniendo en cuenta la estandarización de los procesos, para su decoración/terminación o conservación.</t>
    </r>
  </si>
  <si>
    <r>
      <t>f)</t>
    </r>
    <r>
      <rPr>
        <sz val="11"/>
        <color theme="5"/>
        <rFont val="Calibri"/>
        <family val="2"/>
        <scheme val="minor"/>
      </rPr>
      <t xml:space="preserve"> Realizar la decoración / terminación de las elaboraciones, según necesidades y protocolos establecidos, para su conservación o servicio.</t>
    </r>
  </si>
  <si>
    <r>
      <t>g)</t>
    </r>
    <r>
      <rPr>
        <sz val="11"/>
        <color theme="5"/>
        <rFont val="Calibri"/>
        <family val="2"/>
        <scheme val="minor"/>
      </rPr>
      <t xml:space="preserve"> Realizar el servicio de las elaboraciones, teniendo en cuenta necesidades, ámbito de la ejecución y protocolos establecidos.</t>
    </r>
  </si>
  <si>
    <r>
      <t>h)</t>
    </r>
    <r>
      <rPr>
        <sz val="11"/>
        <color theme="5"/>
        <rFont val="Calibri"/>
        <family val="2"/>
        <scheme val="minor"/>
      </rPr>
      <t xml:space="preserve"> Ejecutar los procesos de envasado y/o conservación para cada género o elaboración culinaria, aplicando los métodos apropiados y utilizando los equipos idóneos, para preservar su calidad y evitar riesgos alimentarios.</t>
    </r>
  </si>
  <si>
    <r>
      <t>i)</t>
    </r>
    <r>
      <rPr>
        <sz val="11"/>
        <color theme="4"/>
        <rFont val="Calibri"/>
        <family val="2"/>
        <scheme val="minor"/>
      </rPr>
      <t xml:space="preserve"> Aplicar los protocolos de seguridad laboral y ambiental, higiene y calidad durante todo el proceso productivo, para evitar daños en las personas y en el ambiente.</t>
    </r>
  </si>
  <si>
    <r>
      <t>j)</t>
    </r>
    <r>
      <rPr>
        <sz val="11"/>
        <color theme="4"/>
        <rFont val="Calibri"/>
        <family val="2"/>
        <scheme val="minor"/>
      </rPr>
      <t xml:space="preserve"> Cumplir con los objetivos de la producción, actuando conforme a los principios de responsabilidad y manteniendo unas relaciones profesionales adecuadas con los miembros del equipo de trabajo.</t>
    </r>
  </si>
  <si>
    <r>
      <t>k)</t>
    </r>
    <r>
      <rPr>
        <sz val="11"/>
        <color theme="4"/>
        <rFont val="Calibri"/>
        <family val="2"/>
        <scheme val="minor"/>
      </rPr>
      <t xml:space="preserve"> Resolver problemas y tomar decisiones individuales siguiendo las normas y procedimientos establecidos, definidos dentro del ámbito de su competencia.</t>
    </r>
  </si>
  <si>
    <r>
      <t>l)</t>
    </r>
    <r>
      <rPr>
        <sz val="11"/>
        <color theme="4"/>
        <rFont val="Calibri"/>
        <family val="2"/>
        <scheme val="minor"/>
      </rPr>
      <t xml:space="preserve"> Mantener el espíritu de innovación, de mejora de los procesos de producción y de actualización de conocimientos en el ámbito de su trabajo.</t>
    </r>
  </si>
  <si>
    <r>
      <t>m)</t>
    </r>
    <r>
      <rPr>
        <sz val="11"/>
        <color theme="4"/>
        <rFont val="Calibri"/>
        <family val="2"/>
        <scheme val="minor"/>
      </rPr>
      <t xml:space="preserve"> Ejercer sus derechos y cumplir con las obligaciones derivadas de las relaciones laborales, de acuerdo con lo establecido en la legislación vigente.</t>
    </r>
  </si>
  <si>
    <r>
      <t>n)</t>
    </r>
    <r>
      <rPr>
        <sz val="11"/>
        <color theme="4"/>
        <rFont val="Calibri"/>
        <family val="2"/>
        <scheme val="minor"/>
      </rPr>
      <t xml:space="preserve"> Detectar y analizar oportunidades de empleo y autoempleo desarrollando una cultura emprendedora y adaptándose a diferentes puestos de trabajo y nuevas situaciones.</t>
    </r>
  </si>
  <si>
    <r>
      <t>ñ)</t>
    </r>
    <r>
      <rPr>
        <sz val="11"/>
        <color theme="4"/>
        <rFont val="Calibri"/>
        <family val="2"/>
        <scheme val="minor"/>
      </rPr>
      <t xml:space="preserve"> Establecer y administrar una pequeña empresa, realizando un análisis básico de viabilidad de productos, de planificación de la producción y de comercialización.</t>
    </r>
  </si>
  <si>
    <r>
      <t>o)</t>
    </r>
    <r>
      <rPr>
        <sz val="11"/>
        <color theme="4"/>
        <rFont val="Calibri"/>
        <family val="2"/>
        <scheme val="minor"/>
      </rPr>
      <t xml:space="preserve"> Participar de forma activa en la vida económica, social y cultural, con una actitud crítica y responsable.</t>
    </r>
  </si>
  <si>
    <t>Real Decreto 1396/2007, de 29 de octubre, por el que se establece el título de Técnico en Cocina y Gastronomía y se fijan sus enseñanzas mínimas (Artículo 5)</t>
  </si>
  <si>
    <t>Revisa las materias primas al llegar, las coloca correctamente en cámaras o almacenes y respeta las normas de conservación y caducidad.</t>
  </si>
  <si>
    <t>CÓDIGO</t>
  </si>
  <si>
    <t>SUPERADO</t>
  </si>
  <si>
    <t xml:space="preserve">OBSERVACIONES (Justificación detallada en caso de no superar el Resultado de Aprendizaje (RA): </t>
  </si>
  <si>
    <t>Indicadores de evaluación</t>
  </si>
  <si>
    <t>Nivel 1 - Insuficiente: Dificultades significativas y falta de compromiso.</t>
  </si>
  <si>
    <t>Nivel 2 - Bajo: Cumple mínimamente y requiere apoyo constante.</t>
  </si>
  <si>
    <t>Nivel 3 - Aceptable: Cumple adecuadamente, con margen de mejora.</t>
  </si>
  <si>
    <t>Nivel 4 - Notable: Actúa de manera efectiva y responsable.</t>
  </si>
  <si>
    <t>NO SUPERADO</t>
  </si>
  <si>
    <t>Elaboración de masas y pastas básicas según tipos y recetas del restaurante.
Ajuste y manejo de ingredientes según cantidades y función en cada producto.
Control de elaboración y evaluación sensorial de textura, sabor y apariencia.
Formado, escudillado y conservación de las masas según el producto.</t>
  </si>
  <si>
    <t>Procesos básicos de pastelería y repostería</t>
  </si>
  <si>
    <t>Preelabroación y conservación de alimentos</t>
  </si>
  <si>
    <t>Técnicas culinarias</t>
  </si>
  <si>
    <t>Digitalización aplicada al sector productivo</t>
  </si>
  <si>
    <t>Acopia materias primas analizando los documentos asociados con la producción, tales como fichas técnicas, órdenes de trabajo y otros.                                                                                                                                                                                                                                                         Preelabora materias primas en cocina seleccionando y aplicando las técnicas de manipulación, limpieza, corte y/o racionado en función de su posterior aplicación o uso</t>
  </si>
  <si>
    <t xml:space="preserve">Acopia materias primas analizando los documentos asociados con la producción, tales como fichas técnicas, órdenes de trabajo y otros.                                                                                                                                                                                                                                                         </t>
  </si>
  <si>
    <t>Confecciona elaboraciones básicas de múltiples aplicaciones reconociendo y aplicando los diversos procedimientos.                       Prepara elaboraciones culinarias elementales identificando y aplicando los diferentes procedimientos.</t>
  </si>
  <si>
    <t>Preelabora materias primas en cocina seleccionado y aplicando técnicas de limpieza, corte y racionado en función de su apllicación o uso.</t>
  </si>
  <si>
    <t>Confecciona aplicaciones básicas de múltiples aplicaciones reconociemdo yaplicando distintos procedimientos</t>
  </si>
  <si>
    <t>Prepara elaboraciones básicas elementales identificando y aplicando distintos procedimientos.</t>
  </si>
  <si>
    <r>
      <rPr>
        <sz val="10"/>
        <color rgb="FFFF0000"/>
        <rFont val="Riojana Book"/>
      </rPr>
      <t>OBSERVACIONES</t>
    </r>
    <r>
      <rPr>
        <sz val="10"/>
        <color theme="1"/>
        <rFont val="Riojana Book"/>
      </rPr>
      <t xml:space="preserve"> (Justificación detallada en caso de no superar el Resultado de Aprendizaje (RA): </t>
    </r>
    <r>
      <rPr>
        <sz val="10"/>
        <color rgb="FFFF0000"/>
        <rFont val="Riojana Book"/>
      </rPr>
      <t>No ha alcanzado los resultados esperados en la obtención de masas y pastas; requiere reforzar la técnica, la precisión en el pesado y la comprensión de la composición de las elaboraciones.”</t>
    </r>
  </si>
  <si>
    <t>INFORME DE EVALUACIÓN (ANEXO III)</t>
  </si>
  <si>
    <t>APTO</t>
  </si>
  <si>
    <t>VALORACIÓN GLOBAL</t>
  </si>
  <si>
    <t>Nivel 5 - Excelente: Sobresale con compromiso e impacto positivo</t>
  </si>
  <si>
    <t>TOTAL</t>
  </si>
  <si>
    <t>VALORACIÓN CUALITATIVA DE LAS COMPETENCIAS PROFESIONALES Y PARA LA EMPLEABILIDAD ADQUIRIDAS POR EL ESTUDIANTE A CRITERIO DEL TUTOR/A DUAL DE EMPRESA U ORGANISMO EQUIPARADO</t>
  </si>
  <si>
    <t>Alumno/a</t>
  </si>
  <si>
    <t>Módulo profesional</t>
  </si>
  <si>
    <t>Nota del centro (0-10)</t>
  </si>
  <si>
    <t>Valoración empresa</t>
  </si>
  <si>
    <t>Nota final RA</t>
  </si>
  <si>
    <t>Resultado (Apto/No apto)</t>
  </si>
  <si>
    <t>Observaciones</t>
  </si>
  <si>
    <t>PBPR</t>
  </si>
  <si>
    <t>Valoración cualitativa</t>
  </si>
  <si>
    <t>Superado</t>
  </si>
  <si>
    <t>No superado</t>
  </si>
  <si>
    <t>Alumno1</t>
  </si>
  <si>
    <t>Alumno2</t>
  </si>
  <si>
    <t>Alumno3</t>
  </si>
  <si>
    <t>Alumno4</t>
  </si>
  <si>
    <t>Alumno5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</si>
</sst>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theme="1"/>
      <name val="Calibri"/>
      <family val="2"/>
      <scheme val="minor"/>
    </font>
    <font>
      <sz val="11"/>
      <color rgb="FF333333"/>
      <name val="Arial"/>
      <family val="2"/>
    </font>
    <font>
      <b/>
      <sz val="11"/>
      <color theme="1"/>
      <name val="Calibri"/>
      <family val="2"/>
      <scheme val="minor"/>
    </font>
    <font>
      <b/>
      <sz val="11"/>
      <color rgb="FF333333"/>
      <name val="Arial"/>
      <family val="2"/>
    </font>
    <font>
      <b/>
      <sz val="11"/>
      <color rgb="FFC00000"/>
      <name val="Arial"/>
      <family val="2"/>
    </font>
    <font>
      <b/>
      <sz val="11"/>
      <color rgb="FFC00000"/>
      <name val="Calibri"/>
      <family val="2"/>
      <scheme val="minor"/>
    </font>
    <font>
      <b/>
      <sz val="11"/>
      <name val="Calibri"/>
      <family val="2"/>
      <scheme val="minor"/>
    </font>
    <font>
      <b/>
      <sz val="11"/>
      <name val="Arial"/>
      <family val="2"/>
    </font>
    <font>
      <sz val="11"/>
      <name val="Calibri"/>
      <family val="2"/>
      <scheme val="minor"/>
    </font>
    <font>
      <b/>
      <sz val="16"/>
      <color rgb="FFC00000"/>
      <name val="Arial"/>
      <family val="2"/>
    </font>
    <font>
      <b/>
      <sz val="16"/>
      <color rgb="FFC00000"/>
      <name val="Calibri"/>
      <family val="2"/>
      <scheme val="minor"/>
    </font>
    <font>
      <sz val="11"/>
      <color theme="5"/>
      <name val="Calibri"/>
      <family val="2"/>
      <scheme val="minor"/>
    </font>
    <font>
      <sz val="10"/>
      <color rgb="FF333333"/>
      <name val="Arial"/>
      <family val="2"/>
    </font>
    <font>
      <sz val="10"/>
      <color theme="1"/>
      <name val="Arial"/>
      <family val="2"/>
    </font>
    <font>
      <sz val="22"/>
      <color theme="1"/>
      <name val="Arial"/>
      <family val="2"/>
    </font>
    <font>
      <b/>
      <sz val="12"/>
      <color theme="1"/>
      <name val="Arial"/>
      <family val="2"/>
    </font>
    <font>
      <sz val="10"/>
      <color theme="1"/>
      <name val="Riojana Book"/>
    </font>
    <font>
      <b/>
      <sz val="10"/>
      <color theme="1"/>
      <name val="Riojana Book"/>
    </font>
    <font>
      <sz val="10"/>
      <color theme="1"/>
      <name val="Segoe UI Symbol"/>
      <family val="2"/>
    </font>
    <font>
      <b/>
      <sz val="10"/>
      <color rgb="FF000000"/>
      <name val="Riojana Book"/>
    </font>
    <font>
      <sz val="10"/>
      <color theme="1"/>
      <name val="MS Gothic"/>
      <family val="3"/>
    </font>
    <font>
      <sz val="14"/>
      <color theme="1"/>
      <name val="Riojana Book"/>
    </font>
    <font>
      <b/>
      <sz val="11"/>
      <color theme="5"/>
      <name val="Calibri"/>
      <family val="2"/>
      <scheme val="minor"/>
    </font>
    <font>
      <b/>
      <sz val="11"/>
      <color theme="4"/>
      <name val="Calibri"/>
      <family val="2"/>
      <scheme val="minor"/>
    </font>
    <font>
      <sz val="11"/>
      <color theme="4"/>
      <name val="Calibri"/>
      <family val="2"/>
      <scheme val="minor"/>
    </font>
    <font>
      <sz val="10"/>
      <color rgb="FFFF0000"/>
      <name val="Riojana Book"/>
    </font>
    <font>
      <sz val="18"/>
      <color theme="1"/>
      <name val="Arial"/>
      <family val="2"/>
    </font>
    <font>
      <b/>
      <sz val="18"/>
      <color theme="1"/>
      <name val="Riojana Book"/>
    </font>
    <font>
      <b/>
      <sz val="10"/>
      <color rgb="FFFF0000"/>
      <name val="Riojana Book"/>
    </font>
    <font>
      <b/>
      <sz val="11"/>
      <color rgb="FFFFFFFF"/>
      <name val="Calibri"/>
    </font>
    <font>
      <sz val="11"/>
      <color theme="1"/>
      <name val="Consolas"/>
      <family val="3"/>
    </font>
  </fonts>
  <fills count="21">
    <fill>
      <patternFill patternType="none"/>
    </fill>
    <fill>
      <patternFill patternType="gray125"/>
    </fill>
    <fill>
      <patternFill patternType="solid">
        <fgColor theme="7"/>
        <bgColor indexed="64"/>
      </patternFill>
    </fill>
    <fill>
      <patternFill patternType="solid">
        <fgColor theme="9"/>
        <bgColor indexed="64"/>
      </patternFill>
    </fill>
    <fill>
      <patternFill patternType="solid">
        <fgColor theme="2"/>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9.9978637043366805E-2"/>
        <bgColor indexed="64"/>
      </patternFill>
    </fill>
    <fill>
      <patternFill patternType="solid">
        <fgColor theme="4" tint="-0.249977111117893"/>
        <bgColor indexed="64"/>
      </patternFill>
    </fill>
    <fill>
      <patternFill patternType="solid">
        <fgColor theme="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rgb="FFD9D9D9"/>
        <bgColor indexed="64"/>
      </patternFill>
    </fill>
    <fill>
      <patternFill patternType="solid">
        <fgColor rgb="FFFFFFFF"/>
        <bgColor indexed="64"/>
      </patternFill>
    </fill>
    <fill>
      <patternFill patternType="solid">
        <fgColor rgb="FFF2F2F2"/>
        <bgColor indexed="64"/>
      </patternFill>
    </fill>
    <fill>
      <patternFill patternType="solid">
        <fgColor rgb="FFBFBFBF"/>
        <bgColor indexed="64"/>
      </patternFill>
    </fill>
    <fill>
      <patternFill patternType="solid">
        <fgColor theme="0"/>
        <bgColor indexed="64"/>
      </patternFill>
    </fill>
    <fill>
      <patternFill patternType="solid">
        <fgColor theme="5" tint="0.59999389629810485"/>
        <bgColor indexed="64"/>
      </patternFill>
    </fill>
    <fill>
      <patternFill patternType="solid">
        <fgColor rgb="FF4F81BD"/>
        <bgColor rgb="FF4F81BD"/>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thin">
        <color indexed="64"/>
      </top>
      <bottom style="thin">
        <color indexed="64"/>
      </bottom>
      <diagonal/>
    </border>
  </borders>
  <cellStyleXfs count="1">
    <xf numFmtId="0" fontId="0" fillId="0" borderId="0"/>
  </cellStyleXfs>
  <cellXfs count="225">
    <xf numFmtId="0" fontId="0" fillId="0" borderId="0" xfId="0"/>
    <xf numFmtId="0" fontId="2" fillId="7" borderId="1" xfId="0" applyFont="1" applyFill="1" applyBorder="1" applyAlignment="1">
      <alignment horizontal="center" vertical="center"/>
    </xf>
    <xf numFmtId="0" fontId="2" fillId="7" borderId="1" xfId="0" applyFont="1" applyFill="1" applyBorder="1" applyAlignment="1">
      <alignment horizontal="center" vertical="center" wrapText="1"/>
    </xf>
    <xf numFmtId="0" fontId="7" fillId="5" borderId="1" xfId="0" applyFont="1" applyFill="1" applyBorder="1" applyAlignment="1">
      <alignment horizontal="center"/>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3" fillId="4"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0" fillId="4" borderId="1" xfId="0" applyFill="1" applyBorder="1" applyAlignment="1">
      <alignment horizontal="center" vertical="center"/>
    </xf>
    <xf numFmtId="0" fontId="3" fillId="3" borderId="1" xfId="0" applyFont="1" applyFill="1" applyBorder="1" applyAlignment="1">
      <alignment horizontal="left" vertical="center" wrapText="1"/>
    </xf>
    <xf numFmtId="0" fontId="7" fillId="5"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9" fillId="6" borderId="4" xfId="0" applyFont="1" applyFill="1" applyBorder="1" applyAlignment="1">
      <alignment horizontal="right" vertical="top" wrapText="1"/>
    </xf>
    <xf numFmtId="0" fontId="3" fillId="5" borderId="3" xfId="0" applyFont="1" applyFill="1" applyBorder="1" applyAlignment="1">
      <alignment horizontal="center" vertical="center" wrapText="1"/>
    </xf>
    <xf numFmtId="0" fontId="3" fillId="5" borderId="1" xfId="0" applyFont="1" applyFill="1" applyBorder="1" applyAlignment="1">
      <alignment horizontal="center" wrapText="1"/>
    </xf>
    <xf numFmtId="0" fontId="3" fillId="3" borderId="1" xfId="0" applyFont="1" applyFill="1" applyBorder="1" applyAlignment="1">
      <alignment vertical="center" wrapText="1"/>
    </xf>
    <xf numFmtId="0" fontId="3" fillId="2" borderId="1" xfId="0" applyFont="1" applyFill="1" applyBorder="1" applyAlignment="1">
      <alignment vertical="center" wrapText="1"/>
    </xf>
    <xf numFmtId="9" fontId="1" fillId="4" borderId="1" xfId="0" applyNumberFormat="1" applyFont="1" applyFill="1" applyBorder="1" applyAlignment="1">
      <alignment horizontal="center" vertical="center" wrapText="1"/>
    </xf>
    <xf numFmtId="1" fontId="1" fillId="4" borderId="1" xfId="0" applyNumberFormat="1" applyFont="1" applyFill="1" applyBorder="1" applyAlignment="1">
      <alignment horizontal="center" vertical="center" wrapText="1"/>
    </xf>
    <xf numFmtId="0" fontId="1" fillId="5" borderId="1" xfId="0" applyFont="1" applyFill="1" applyBorder="1" applyAlignment="1">
      <alignment horizontal="center" vertical="center" wrapText="1"/>
    </xf>
    <xf numFmtId="0" fontId="11" fillId="6" borderId="0" xfId="0" applyFont="1" applyFill="1" applyBorder="1" applyAlignment="1">
      <alignment vertical="center"/>
    </xf>
    <xf numFmtId="9" fontId="1" fillId="8" borderId="1" xfId="0" applyNumberFormat="1" applyFont="1" applyFill="1" applyBorder="1" applyAlignment="1">
      <alignment horizontal="center" vertical="center" wrapText="1"/>
    </xf>
    <xf numFmtId="9" fontId="5" fillId="0" borderId="3" xfId="0" applyNumberFormat="1" applyFont="1" applyBorder="1" applyAlignment="1">
      <alignment horizontal="center" vertical="center"/>
    </xf>
    <xf numFmtId="0" fontId="12" fillId="11" borderId="1" xfId="0" applyFont="1" applyFill="1" applyBorder="1" applyAlignment="1">
      <alignment horizontal="left" wrapText="1"/>
    </xf>
    <xf numFmtId="0" fontId="13" fillId="10" borderId="1" xfId="0" applyFont="1" applyFill="1" applyBorder="1" applyAlignment="1">
      <alignment horizontal="center" vertical="center" wrapText="1"/>
    </xf>
    <xf numFmtId="0" fontId="13" fillId="11" borderId="1" xfId="0" applyFont="1" applyFill="1" applyBorder="1" applyAlignment="1">
      <alignment wrapText="1"/>
    </xf>
    <xf numFmtId="0" fontId="13" fillId="12" borderId="1" xfId="0" applyFont="1" applyFill="1" applyBorder="1" applyAlignment="1">
      <alignment horizontal="left" vertical="center" wrapText="1"/>
    </xf>
    <xf numFmtId="0" fontId="12" fillId="12" borderId="1" xfId="0" applyFont="1" applyFill="1" applyBorder="1" applyAlignment="1">
      <alignment horizontal="left" vertical="top" wrapText="1"/>
    </xf>
    <xf numFmtId="0" fontId="13" fillId="10" borderId="19" xfId="0" applyFont="1" applyFill="1" applyBorder="1" applyAlignment="1">
      <alignment horizontal="center" vertical="center" wrapText="1"/>
    </xf>
    <xf numFmtId="0" fontId="13" fillId="11" borderId="0" xfId="0" applyFont="1" applyFill="1" applyBorder="1" applyAlignment="1">
      <alignment wrapText="1"/>
    </xf>
    <xf numFmtId="0" fontId="3" fillId="3"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5" fillId="5" borderId="0" xfId="0" applyFont="1" applyFill="1" applyAlignment="1">
      <alignment horizontal="center"/>
    </xf>
    <xf numFmtId="0" fontId="15" fillId="9" borderId="0" xfId="0" applyFont="1" applyFill="1" applyAlignment="1">
      <alignment horizontal="center"/>
    </xf>
    <xf numFmtId="0" fontId="15" fillId="2" borderId="0" xfId="0" applyFont="1" applyFill="1" applyAlignment="1">
      <alignment horizontal="center"/>
    </xf>
    <xf numFmtId="0" fontId="15" fillId="3" borderId="0" xfId="0" applyFont="1" applyFill="1" applyAlignment="1">
      <alignment horizontal="center"/>
    </xf>
    <xf numFmtId="0" fontId="17" fillId="14" borderId="25" xfId="0" applyFont="1" applyFill="1" applyBorder="1" applyAlignment="1">
      <alignment vertical="center" wrapText="1"/>
    </xf>
    <xf numFmtId="0" fontId="16" fillId="0" borderId="17" xfId="0" applyFont="1" applyBorder="1" applyAlignment="1">
      <alignment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22" fillId="0" borderId="0" xfId="0" applyFont="1" applyAlignment="1">
      <alignment horizontal="left" vertical="center" wrapText="1"/>
    </xf>
    <xf numFmtId="0" fontId="0" fillId="0" borderId="0" xfId="0" applyAlignment="1">
      <alignment horizontal="left" vertical="center" wrapText="1"/>
    </xf>
    <xf numFmtId="0" fontId="23" fillId="0" borderId="0" xfId="0" applyFont="1" applyAlignment="1">
      <alignment horizontal="left" vertical="center" wrapText="1"/>
    </xf>
    <xf numFmtId="0" fontId="0" fillId="0" borderId="0" xfId="0" applyAlignment="1">
      <alignment horizontal="center" vertical="center"/>
    </xf>
    <xf numFmtId="0" fontId="17" fillId="0" borderId="0" xfId="0" applyFont="1" applyAlignment="1">
      <alignment horizontal="justify" vertical="center"/>
    </xf>
    <xf numFmtId="0" fontId="16" fillId="0" borderId="0" xfId="0" applyFont="1" applyAlignment="1">
      <alignment horizontal="justify" vertical="center"/>
    </xf>
    <xf numFmtId="0" fontId="16" fillId="0" borderId="1" xfId="0" applyFont="1" applyBorder="1" applyAlignment="1">
      <alignment horizontal="left" vertical="center" wrapText="1"/>
    </xf>
    <xf numFmtId="0" fontId="16" fillId="0" borderId="1" xfId="0" applyFont="1" applyBorder="1" applyAlignment="1">
      <alignment horizontal="justify" vertical="center" wrapText="1"/>
    </xf>
    <xf numFmtId="0" fontId="16" fillId="0" borderId="1" xfId="0" applyFont="1" applyBorder="1" applyAlignment="1">
      <alignment horizontal="justify" vertical="center"/>
    </xf>
    <xf numFmtId="0" fontId="16" fillId="0" borderId="1" xfId="0" applyFont="1" applyBorder="1" applyAlignment="1">
      <alignment horizontal="right" vertical="center"/>
    </xf>
    <xf numFmtId="0" fontId="16" fillId="0" borderId="0" xfId="0" applyFont="1"/>
    <xf numFmtId="0" fontId="16" fillId="0" borderId="1" xfId="0" applyFont="1" applyBorder="1" applyAlignment="1">
      <alignment horizontal="center" vertical="center" wrapText="1"/>
    </xf>
    <xf numFmtId="0" fontId="27" fillId="19" borderId="26" xfId="0" applyFont="1" applyFill="1" applyBorder="1" applyAlignment="1">
      <alignment horizontal="justify" vertical="center" wrapText="1"/>
    </xf>
    <xf numFmtId="0" fontId="17" fillId="10" borderId="6" xfId="0" applyFont="1" applyFill="1" applyBorder="1" applyAlignment="1">
      <alignment horizontal="center" vertical="center" wrapText="1"/>
    </xf>
    <xf numFmtId="0" fontId="0" fillId="0" borderId="0" xfId="0" applyAlignment="1">
      <alignment vertical="center" wrapText="1"/>
    </xf>
    <xf numFmtId="0" fontId="29" fillId="20" borderId="0" xfId="0" applyFont="1" applyFill="1" applyAlignment="1">
      <alignment vertical="center" wrapText="1"/>
    </xf>
    <xf numFmtId="0" fontId="29" fillId="20" borderId="0" xfId="0" applyFont="1" applyFill="1" applyAlignment="1">
      <alignment horizontal="center" vertical="center" wrapText="1"/>
    </xf>
    <xf numFmtId="0" fontId="29" fillId="20" borderId="0" xfId="0" applyFont="1" applyFill="1" applyAlignment="1">
      <alignment vertical="center"/>
    </xf>
    <xf numFmtId="0" fontId="0" fillId="0" borderId="0" xfId="0" applyAlignment="1">
      <alignment vertical="center"/>
    </xf>
    <xf numFmtId="0" fontId="0" fillId="0" borderId="0" xfId="0" applyAlignment="1">
      <alignment horizontal="center"/>
    </xf>
    <xf numFmtId="0" fontId="30" fillId="0" borderId="0" xfId="0" applyFont="1" applyAlignment="1">
      <alignment horizontal="center"/>
    </xf>
    <xf numFmtId="1" fontId="30" fillId="0" borderId="0" xfId="0" applyNumberFormat="1" applyFont="1" applyAlignment="1">
      <alignment horizontal="center"/>
    </xf>
    <xf numFmtId="0" fontId="30" fillId="0" borderId="0" xfId="0" applyFont="1" applyAlignment="1">
      <alignment horizontal="center" vertical="center"/>
    </xf>
    <xf numFmtId="0" fontId="29" fillId="20" borderId="0" xfId="0" applyFont="1" applyFill="1" applyAlignment="1">
      <alignment horizontal="center" vertical="center"/>
    </xf>
    <xf numFmtId="0" fontId="14" fillId="13" borderId="20" xfId="0" applyFont="1" applyFill="1" applyBorder="1" applyAlignment="1">
      <alignment horizontal="center"/>
    </xf>
    <xf numFmtId="0" fontId="14" fillId="13" borderId="21" xfId="0" applyFont="1" applyFill="1" applyBorder="1" applyAlignment="1">
      <alignment horizontal="center"/>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3" fillId="5" borderId="2" xfId="0" applyFont="1" applyFill="1" applyBorder="1" applyAlignment="1">
      <alignment horizontal="right" vertical="center" wrapText="1"/>
    </xf>
    <xf numFmtId="0" fontId="3" fillId="5" borderId="3" xfId="0" applyFont="1" applyFill="1" applyBorder="1" applyAlignment="1">
      <alignment horizontal="right" vertical="center" wrapText="1"/>
    </xf>
    <xf numFmtId="0" fontId="2" fillId="7" borderId="2"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8" fillId="5" borderId="2" xfId="0" applyFont="1" applyFill="1" applyBorder="1" applyAlignment="1">
      <alignment horizontal="center" vertical="center"/>
    </xf>
    <xf numFmtId="0" fontId="8" fillId="5" borderId="3" xfId="0" applyFont="1" applyFill="1" applyBorder="1" applyAlignment="1">
      <alignment horizontal="center" vertical="center"/>
    </xf>
    <xf numFmtId="0" fontId="10" fillId="6" borderId="15" xfId="0" applyFont="1" applyFill="1" applyBorder="1" applyAlignment="1">
      <alignment horizontal="center" vertical="center"/>
    </xf>
    <xf numFmtId="0" fontId="10" fillId="6" borderId="0" xfId="0" applyFont="1" applyFill="1" applyBorder="1" applyAlignment="1">
      <alignment horizontal="center" vertical="center"/>
    </xf>
    <xf numFmtId="0" fontId="10" fillId="6" borderId="13" xfId="0" applyFont="1" applyFill="1" applyBorder="1" applyAlignment="1">
      <alignment horizontal="center" vertical="center"/>
    </xf>
    <xf numFmtId="0" fontId="10" fillId="6" borderId="14" xfId="0" applyFont="1" applyFill="1" applyBorder="1" applyAlignment="1">
      <alignment horizontal="center" vertical="center"/>
    </xf>
    <xf numFmtId="0" fontId="4" fillId="0" borderId="11" xfId="0" applyFont="1" applyFill="1" applyBorder="1" applyAlignment="1">
      <alignment horizontal="right" vertical="center" wrapText="1"/>
    </xf>
    <xf numFmtId="0" fontId="4" fillId="0" borderId="5" xfId="0" applyFont="1" applyFill="1" applyBorder="1" applyAlignment="1">
      <alignment horizontal="right" vertical="center" wrapText="1"/>
    </xf>
    <xf numFmtId="0" fontId="4" fillId="0" borderId="6" xfId="0" applyFont="1" applyFill="1" applyBorder="1" applyAlignment="1">
      <alignment horizontal="right" vertical="center" wrapText="1"/>
    </xf>
    <xf numFmtId="0" fontId="4" fillId="0" borderId="12" xfId="0" applyFont="1" applyFill="1" applyBorder="1" applyAlignment="1">
      <alignment horizontal="right" vertical="center" wrapText="1"/>
    </xf>
    <xf numFmtId="0" fontId="4" fillId="0" borderId="16" xfId="0" applyFont="1" applyFill="1" applyBorder="1" applyAlignment="1">
      <alignment horizontal="right" vertical="center" wrapText="1"/>
    </xf>
    <xf numFmtId="0" fontId="4" fillId="0" borderId="17" xfId="0" applyFont="1" applyFill="1" applyBorder="1" applyAlignment="1">
      <alignment horizontal="right" vertical="center" wrapText="1"/>
    </xf>
    <xf numFmtId="0" fontId="0" fillId="5" borderId="2" xfId="0" applyFill="1" applyBorder="1" applyAlignment="1">
      <alignment horizontal="center"/>
    </xf>
    <xf numFmtId="0" fontId="0" fillId="5" borderId="3" xfId="0" applyFill="1" applyBorder="1" applyAlignment="1">
      <alignment horizontal="center"/>
    </xf>
    <xf numFmtId="0" fontId="11" fillId="6" borderId="7" xfId="0" applyFont="1" applyFill="1" applyBorder="1" applyAlignment="1">
      <alignment horizontal="center" vertical="center"/>
    </xf>
    <xf numFmtId="0" fontId="11" fillId="6" borderId="8" xfId="0" applyFont="1" applyFill="1" applyBorder="1" applyAlignment="1">
      <alignment horizontal="center" vertical="center"/>
    </xf>
    <xf numFmtId="0" fontId="3" fillId="5" borderId="9" xfId="0" applyFont="1" applyFill="1" applyBorder="1" applyAlignment="1">
      <alignment horizontal="right" vertical="top" wrapText="1"/>
    </xf>
    <xf numFmtId="0" fontId="3" fillId="5" borderId="10" xfId="0" applyFont="1" applyFill="1" applyBorder="1" applyAlignment="1">
      <alignment horizontal="right" vertical="top" wrapText="1"/>
    </xf>
    <xf numFmtId="0" fontId="5" fillId="0" borderId="1" xfId="0" applyFont="1" applyBorder="1" applyAlignment="1">
      <alignment horizontal="center" vertical="center"/>
    </xf>
    <xf numFmtId="0" fontId="3" fillId="3" borderId="19"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13" fillId="12" borderId="19" xfId="0" applyFont="1" applyFill="1" applyBorder="1" applyAlignment="1">
      <alignment horizontal="left" vertical="center" wrapText="1"/>
    </xf>
    <xf numFmtId="0" fontId="13" fillId="12" borderId="18" xfId="0" applyFont="1" applyFill="1" applyBorder="1" applyAlignment="1">
      <alignment horizontal="left" vertical="center" wrapText="1"/>
    </xf>
    <xf numFmtId="0" fontId="13" fillId="12" borderId="19" xfId="0" applyFont="1" applyFill="1" applyBorder="1" applyAlignment="1">
      <alignment horizontal="left" vertical="top" wrapText="1"/>
    </xf>
    <xf numFmtId="0" fontId="13" fillId="12" borderId="18" xfId="0" applyFont="1" applyFill="1" applyBorder="1" applyAlignment="1">
      <alignment horizontal="left" vertical="top" wrapText="1"/>
    </xf>
    <xf numFmtId="0" fontId="14" fillId="13" borderId="22" xfId="0" applyFont="1" applyFill="1" applyBorder="1" applyAlignment="1">
      <alignment horizontal="center"/>
    </xf>
    <xf numFmtId="0" fontId="14" fillId="13" borderId="20" xfId="0" applyFont="1" applyFill="1" applyBorder="1" applyAlignment="1">
      <alignment horizontal="center" vertical="center" wrapText="1"/>
    </xf>
    <xf numFmtId="0" fontId="14" fillId="13" borderId="21" xfId="0" applyFont="1" applyFill="1" applyBorder="1" applyAlignment="1">
      <alignment horizontal="center" vertical="center" wrapText="1"/>
    </xf>
    <xf numFmtId="0" fontId="17" fillId="14" borderId="26" xfId="0" applyFont="1" applyFill="1" applyBorder="1" applyAlignment="1">
      <alignment vertical="center" wrapText="1"/>
    </xf>
    <xf numFmtId="0" fontId="17" fillId="14" borderId="27" xfId="0" applyFont="1" applyFill="1" applyBorder="1" applyAlignment="1">
      <alignment vertical="center" wrapText="1"/>
    </xf>
    <xf numFmtId="0" fontId="17" fillId="14" borderId="25" xfId="0" applyFont="1" applyFill="1" applyBorder="1" applyAlignment="1">
      <alignment vertical="center" wrapText="1"/>
    </xf>
    <xf numFmtId="0" fontId="17" fillId="14" borderId="11" xfId="0" applyFont="1" applyFill="1" applyBorder="1" applyAlignment="1">
      <alignment vertical="center" wrapText="1"/>
    </xf>
    <xf numFmtId="0" fontId="17" fillId="14" borderId="6" xfId="0" applyFont="1" applyFill="1" applyBorder="1" applyAlignment="1">
      <alignment vertical="center" wrapText="1"/>
    </xf>
    <xf numFmtId="0" fontId="17" fillId="14" borderId="23" xfId="0" applyFont="1" applyFill="1" applyBorder="1" applyAlignment="1">
      <alignment vertical="center" wrapText="1"/>
    </xf>
    <xf numFmtId="0" fontId="17" fillId="14" borderId="24" xfId="0" applyFont="1" applyFill="1" applyBorder="1" applyAlignment="1">
      <alignment vertical="center" wrapText="1"/>
    </xf>
    <xf numFmtId="0" fontId="17" fillId="14" borderId="12" xfId="0" applyFont="1" applyFill="1" applyBorder="1" applyAlignment="1">
      <alignment vertical="center" wrapText="1"/>
    </xf>
    <xf numFmtId="0" fontId="17" fillId="14" borderId="17" xfId="0" applyFont="1" applyFill="1" applyBorder="1" applyAlignment="1">
      <alignment vertical="center" wrapText="1"/>
    </xf>
    <xf numFmtId="0" fontId="16" fillId="0" borderId="11" xfId="0" applyFont="1" applyBorder="1" applyAlignment="1">
      <alignment vertical="center" wrapText="1"/>
    </xf>
    <xf numFmtId="0" fontId="16" fillId="0" borderId="5" xfId="0" applyFont="1" applyBorder="1" applyAlignment="1">
      <alignment vertical="center" wrapText="1"/>
    </xf>
    <xf numFmtId="0" fontId="16" fillId="0" borderId="6" xfId="0" applyFont="1" applyBorder="1" applyAlignment="1">
      <alignment vertical="center" wrapText="1"/>
    </xf>
    <xf numFmtId="0" fontId="16" fillId="0" borderId="23" xfId="0" applyFont="1" applyBorder="1" applyAlignment="1">
      <alignment vertical="center" wrapText="1"/>
    </xf>
    <xf numFmtId="0" fontId="16" fillId="0" borderId="0" xfId="0" applyFont="1" applyBorder="1" applyAlignment="1">
      <alignment vertical="center" wrapText="1"/>
    </xf>
    <xf numFmtId="0" fontId="16" fillId="0" borderId="24" xfId="0" applyFont="1" applyBorder="1" applyAlignment="1">
      <alignment vertical="center" wrapText="1"/>
    </xf>
    <xf numFmtId="0" fontId="16" fillId="0" borderId="12" xfId="0" applyFont="1" applyBorder="1" applyAlignment="1">
      <alignment vertical="center" wrapText="1"/>
    </xf>
    <xf numFmtId="0" fontId="16" fillId="0" borderId="16" xfId="0" applyFont="1" applyBorder="1" applyAlignment="1">
      <alignment vertical="center" wrapText="1"/>
    </xf>
    <xf numFmtId="0" fontId="16" fillId="0" borderId="17" xfId="0" applyFont="1" applyBorder="1" applyAlignment="1">
      <alignment vertical="center" wrapText="1"/>
    </xf>
    <xf numFmtId="0" fontId="18" fillId="0" borderId="11" xfId="0" applyFont="1" applyBorder="1" applyAlignment="1">
      <alignment vertical="center" wrapText="1"/>
    </xf>
    <xf numFmtId="0" fontId="18" fillId="0" borderId="5" xfId="0" applyFont="1" applyBorder="1" applyAlignment="1">
      <alignment vertical="center" wrapText="1"/>
    </xf>
    <xf numFmtId="0" fontId="18" fillId="0" borderId="6" xfId="0" applyFont="1" applyBorder="1" applyAlignment="1">
      <alignment vertical="center" wrapText="1"/>
    </xf>
    <xf numFmtId="0" fontId="18" fillId="0" borderId="12" xfId="0" applyFont="1" applyBorder="1" applyAlignment="1">
      <alignment vertical="center" wrapText="1"/>
    </xf>
    <xf numFmtId="0" fontId="18" fillId="0" borderId="16" xfId="0" applyFont="1" applyBorder="1" applyAlignment="1">
      <alignment vertical="center" wrapText="1"/>
    </xf>
    <xf numFmtId="0" fontId="18" fillId="0" borderId="17" xfId="0" applyFont="1" applyBorder="1" applyAlignment="1">
      <alignment vertical="center" wrapText="1"/>
    </xf>
    <xf numFmtId="0" fontId="16" fillId="0" borderId="26" xfId="0" applyFont="1" applyBorder="1" applyAlignment="1">
      <alignment horizontal="center" vertical="center" wrapText="1"/>
    </xf>
    <xf numFmtId="0" fontId="16" fillId="0" borderId="25" xfId="0" applyFont="1" applyBorder="1" applyAlignment="1">
      <alignment horizontal="center" vertical="center" wrapText="1"/>
    </xf>
    <xf numFmtId="14" fontId="16" fillId="0" borderId="11" xfId="0" applyNumberFormat="1" applyFont="1" applyBorder="1" applyAlignment="1">
      <alignment horizontal="center" vertical="center" wrapText="1"/>
    </xf>
    <xf numFmtId="0" fontId="16" fillId="0" borderId="6"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7" xfId="0" applyFont="1" applyBorder="1" applyAlignment="1">
      <alignment horizontal="center" vertical="center" wrapText="1"/>
    </xf>
    <xf numFmtId="0" fontId="0" fillId="0" borderId="12" xfId="0" applyBorder="1" applyAlignment="1">
      <alignment vertical="top" wrapText="1"/>
    </xf>
    <xf numFmtId="0" fontId="0" fillId="0" borderId="16" xfId="0" applyBorder="1" applyAlignment="1">
      <alignment vertical="top" wrapText="1"/>
    </xf>
    <xf numFmtId="0" fontId="0" fillId="0" borderId="17" xfId="0" applyBorder="1" applyAlignment="1">
      <alignment vertical="top" wrapText="1"/>
    </xf>
    <xf numFmtId="0" fontId="17" fillId="14" borderId="5" xfId="0" applyFont="1" applyFill="1" applyBorder="1" applyAlignment="1">
      <alignment vertical="center" wrapText="1"/>
    </xf>
    <xf numFmtId="0" fontId="17" fillId="14" borderId="0" xfId="0" applyFont="1" applyFill="1" applyBorder="1" applyAlignment="1">
      <alignment vertical="center" wrapText="1"/>
    </xf>
    <xf numFmtId="0" fontId="17" fillId="14" borderId="16" xfId="0" applyFont="1" applyFill="1" applyBorder="1" applyAlignment="1">
      <alignment vertical="center" wrapText="1"/>
    </xf>
    <xf numFmtId="0" fontId="16" fillId="0" borderId="27" xfId="0" applyFont="1" applyBorder="1" applyAlignment="1">
      <alignment horizontal="center" vertical="center" wrapText="1"/>
    </xf>
    <xf numFmtId="0" fontId="18" fillId="0" borderId="23" xfId="0" applyFont="1" applyBorder="1" applyAlignment="1">
      <alignment vertical="center" wrapText="1"/>
    </xf>
    <xf numFmtId="0" fontId="18" fillId="0" borderId="0" xfId="0" applyFont="1" applyAlignment="1">
      <alignment vertical="center" wrapText="1"/>
    </xf>
    <xf numFmtId="0" fontId="18" fillId="0" borderId="24" xfId="0" applyFont="1" applyBorder="1" applyAlignment="1">
      <alignment vertical="center" wrapText="1"/>
    </xf>
    <xf numFmtId="0" fontId="17" fillId="14" borderId="20" xfId="0" applyFont="1" applyFill="1" applyBorder="1" applyAlignment="1">
      <alignment vertical="center" wrapText="1"/>
    </xf>
    <xf numFmtId="0" fontId="17" fillId="14" borderId="21" xfId="0" applyFont="1" applyFill="1" applyBorder="1" applyAlignment="1">
      <alignment vertical="center" wrapText="1"/>
    </xf>
    <xf numFmtId="0" fontId="17" fillId="14" borderId="22" xfId="0" applyFont="1" applyFill="1" applyBorder="1" applyAlignment="1">
      <alignment vertical="center" wrapText="1"/>
    </xf>
    <xf numFmtId="0" fontId="16" fillId="15" borderId="11" xfId="0" applyFont="1" applyFill="1" applyBorder="1" applyAlignment="1">
      <alignment vertical="center" wrapText="1"/>
    </xf>
    <xf numFmtId="0" fontId="16" fillId="15" borderId="5" xfId="0" applyFont="1" applyFill="1" applyBorder="1" applyAlignment="1">
      <alignment vertical="center" wrapText="1"/>
    </xf>
    <xf numFmtId="0" fontId="16" fillId="15" borderId="6" xfId="0" applyFont="1" applyFill="1" applyBorder="1" applyAlignment="1">
      <alignment vertical="center" wrapText="1"/>
    </xf>
    <xf numFmtId="0" fontId="16" fillId="15" borderId="12" xfId="0" applyFont="1" applyFill="1" applyBorder="1" applyAlignment="1">
      <alignment vertical="center" wrapText="1"/>
    </xf>
    <xf numFmtId="0" fontId="16" fillId="15" borderId="16" xfId="0" applyFont="1" applyFill="1" applyBorder="1" applyAlignment="1">
      <alignment vertical="center" wrapText="1"/>
    </xf>
    <xf numFmtId="0" fontId="16" fillId="15" borderId="17" xfId="0" applyFont="1" applyFill="1" applyBorder="1" applyAlignment="1">
      <alignment vertical="center" wrapText="1"/>
    </xf>
    <xf numFmtId="0" fontId="16" fillId="0" borderId="26" xfId="0" applyFont="1" applyBorder="1" applyAlignment="1">
      <alignment vertical="center" wrapText="1"/>
    </xf>
    <xf numFmtId="0" fontId="16" fillId="0" borderId="27" xfId="0" applyFont="1" applyBorder="1" applyAlignment="1">
      <alignment vertical="center" wrapText="1"/>
    </xf>
    <xf numFmtId="0" fontId="16" fillId="0" borderId="25" xfId="0" applyFont="1" applyBorder="1" applyAlignment="1">
      <alignment vertical="center" wrapText="1"/>
    </xf>
    <xf numFmtId="0" fontId="16" fillId="0" borderId="0" xfId="0" applyFont="1" applyAlignment="1">
      <alignment vertical="center" wrapText="1"/>
    </xf>
    <xf numFmtId="0" fontId="17" fillId="0" borderId="20" xfId="0" applyFont="1" applyBorder="1" applyAlignment="1">
      <alignment vertical="center" wrapText="1"/>
    </xf>
    <xf numFmtId="0" fontId="17" fillId="0" borderId="22" xfId="0" applyFont="1" applyBorder="1" applyAlignment="1">
      <alignment vertical="center" wrapText="1"/>
    </xf>
    <xf numFmtId="0" fontId="16" fillId="0" borderId="20" xfId="0" applyFont="1" applyBorder="1" applyAlignment="1">
      <alignment vertical="center" wrapText="1"/>
    </xf>
    <xf numFmtId="0" fontId="16" fillId="0" borderId="22" xfId="0" applyFont="1" applyBorder="1" applyAlignment="1">
      <alignment vertical="center" wrapText="1"/>
    </xf>
    <xf numFmtId="0" fontId="16" fillId="0" borderId="21" xfId="0" applyFont="1" applyBorder="1" applyAlignment="1">
      <alignment vertical="center" wrapText="1"/>
    </xf>
    <xf numFmtId="0" fontId="17" fillId="0" borderId="11" xfId="0" applyFont="1" applyBorder="1" applyAlignment="1">
      <alignment vertical="center" wrapText="1"/>
    </xf>
    <xf numFmtId="0" fontId="17" fillId="0" borderId="5" xfId="0" applyFont="1" applyBorder="1" applyAlignment="1">
      <alignment vertical="center" wrapText="1"/>
    </xf>
    <xf numFmtId="0" fontId="17" fillId="0" borderId="6" xfId="0" applyFont="1" applyBorder="1" applyAlignment="1">
      <alignment vertical="center" wrapText="1"/>
    </xf>
    <xf numFmtId="0" fontId="18" fillId="0" borderId="0" xfId="0" applyFont="1" applyBorder="1" applyAlignment="1">
      <alignment vertical="center" wrapText="1"/>
    </xf>
    <xf numFmtId="0" fontId="17" fillId="0" borderId="23" xfId="0" applyFont="1" applyBorder="1" applyAlignment="1">
      <alignment vertical="center" wrapText="1"/>
    </xf>
    <xf numFmtId="0" fontId="17" fillId="0" borderId="0" xfId="0" applyFont="1" applyBorder="1" applyAlignment="1">
      <alignment vertical="center" wrapText="1"/>
    </xf>
    <xf numFmtId="0" fontId="17" fillId="0" borderId="24" xfId="0" applyFont="1" applyBorder="1" applyAlignment="1">
      <alignment vertical="center" wrapText="1"/>
    </xf>
    <xf numFmtId="0" fontId="20" fillId="0" borderId="11" xfId="0" applyFont="1" applyBorder="1" applyAlignment="1">
      <alignment vertical="center" wrapText="1"/>
    </xf>
    <xf numFmtId="0" fontId="20" fillId="0" borderId="5" xfId="0" applyFont="1" applyBorder="1" applyAlignment="1">
      <alignment vertical="center" wrapText="1"/>
    </xf>
    <xf numFmtId="0" fontId="20" fillId="0" borderId="6" xfId="0" applyFont="1" applyBorder="1" applyAlignment="1">
      <alignment vertical="center" wrapText="1"/>
    </xf>
    <xf numFmtId="0" fontId="16" fillId="0" borderId="11"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16" xfId="0" applyFont="1" applyBorder="1" applyAlignment="1">
      <alignment horizontal="center" vertical="center" wrapText="1"/>
    </xf>
    <xf numFmtId="0" fontId="21" fillId="15" borderId="20" xfId="0" applyFont="1" applyFill="1" applyBorder="1" applyAlignment="1">
      <alignment horizontal="center" vertical="center" wrapText="1"/>
    </xf>
    <xf numFmtId="0" fontId="21" fillId="15" borderId="22" xfId="0" applyFont="1" applyFill="1" applyBorder="1" applyAlignment="1">
      <alignment horizontal="center" vertical="center" wrapText="1"/>
    </xf>
    <xf numFmtId="0" fontId="16" fillId="15" borderId="20" xfId="0" applyFont="1" applyFill="1" applyBorder="1" applyAlignment="1">
      <alignment vertical="center" wrapText="1"/>
    </xf>
    <xf numFmtId="0" fontId="16" fillId="15" borderId="22" xfId="0" applyFont="1" applyFill="1" applyBorder="1" applyAlignment="1">
      <alignment vertical="center" wrapText="1"/>
    </xf>
    <xf numFmtId="0" fontId="16" fillId="15" borderId="20" xfId="0" applyFont="1" applyFill="1" applyBorder="1" applyAlignment="1">
      <alignment horizontal="left" vertical="center" wrapText="1"/>
    </xf>
    <xf numFmtId="0" fontId="16" fillId="15" borderId="21" xfId="0" applyFont="1" applyFill="1" applyBorder="1" applyAlignment="1">
      <alignment horizontal="left" vertical="center" wrapText="1"/>
    </xf>
    <xf numFmtId="0" fontId="16" fillId="15" borderId="22" xfId="0" applyFont="1" applyFill="1" applyBorder="1" applyAlignment="1">
      <alignment horizontal="left" vertical="center" wrapText="1"/>
    </xf>
    <xf numFmtId="0" fontId="17" fillId="16" borderId="11" xfId="0" applyFont="1" applyFill="1" applyBorder="1" applyAlignment="1">
      <alignment vertical="center" wrapText="1"/>
    </xf>
    <xf numFmtId="0" fontId="17" fillId="16" borderId="6" xfId="0" applyFont="1" applyFill="1" applyBorder="1" applyAlignment="1">
      <alignment vertical="center" wrapText="1"/>
    </xf>
    <xf numFmtId="0" fontId="17" fillId="16" borderId="12" xfId="0" applyFont="1" applyFill="1" applyBorder="1" applyAlignment="1">
      <alignment vertical="center" wrapText="1"/>
    </xf>
    <xf numFmtId="0" fontId="17" fillId="16" borderId="17" xfId="0" applyFont="1" applyFill="1" applyBorder="1" applyAlignment="1">
      <alignment vertical="center" wrapText="1"/>
    </xf>
    <xf numFmtId="0" fontId="17" fillId="0" borderId="1" xfId="0" applyFont="1" applyBorder="1" applyAlignment="1">
      <alignment horizontal="center" vertical="center" wrapText="1"/>
    </xf>
    <xf numFmtId="0" fontId="16" fillId="15" borderId="11" xfId="0" applyFont="1" applyFill="1" applyBorder="1" applyAlignment="1">
      <alignment horizontal="left" vertical="center" wrapText="1"/>
    </xf>
    <xf numFmtId="0" fontId="16" fillId="15" borderId="6" xfId="0" applyFont="1" applyFill="1" applyBorder="1" applyAlignment="1">
      <alignment horizontal="left" vertical="center" wrapText="1"/>
    </xf>
    <xf numFmtId="0" fontId="16" fillId="15" borderId="12" xfId="0" applyFont="1" applyFill="1" applyBorder="1" applyAlignment="1">
      <alignment horizontal="left" vertical="center" wrapText="1"/>
    </xf>
    <xf numFmtId="0" fontId="16" fillId="15" borderId="17" xfId="0" applyFont="1" applyFill="1" applyBorder="1" applyAlignment="1">
      <alignment horizontal="left" vertical="center" wrapText="1"/>
    </xf>
    <xf numFmtId="0" fontId="16" fillId="15" borderId="5" xfId="0" applyFont="1" applyFill="1" applyBorder="1" applyAlignment="1">
      <alignment horizontal="left" vertical="center" wrapText="1"/>
    </xf>
    <xf numFmtId="0" fontId="16" fillId="15" borderId="16" xfId="0" applyFont="1" applyFill="1" applyBorder="1" applyAlignment="1">
      <alignment horizontal="left" vertical="center" wrapText="1"/>
    </xf>
    <xf numFmtId="0" fontId="17" fillId="17" borderId="20" xfId="0" applyFont="1" applyFill="1" applyBorder="1" applyAlignment="1">
      <alignment vertical="center" wrapText="1"/>
    </xf>
    <xf numFmtId="0" fontId="17" fillId="17" borderId="21" xfId="0" applyFont="1" applyFill="1" applyBorder="1" applyAlignment="1">
      <alignment vertical="center" wrapText="1"/>
    </xf>
    <xf numFmtId="0" fontId="17" fillId="17" borderId="22" xfId="0" applyFont="1" applyFill="1" applyBorder="1" applyAlignment="1">
      <alignment vertical="center" wrapText="1"/>
    </xf>
    <xf numFmtId="0" fontId="17" fillId="16" borderId="20" xfId="0" applyFont="1" applyFill="1" applyBorder="1" applyAlignment="1">
      <alignment vertical="center" wrapText="1"/>
    </xf>
    <xf numFmtId="0" fontId="17" fillId="16" borderId="22" xfId="0" applyFont="1" applyFill="1" applyBorder="1" applyAlignment="1">
      <alignment vertical="center" wrapText="1"/>
    </xf>
    <xf numFmtId="0" fontId="17" fillId="16" borderId="21" xfId="0" applyFont="1" applyFill="1" applyBorder="1" applyAlignment="1">
      <alignment vertical="center" wrapText="1"/>
    </xf>
    <xf numFmtId="0" fontId="17" fillId="0" borderId="26"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25" xfId="0" applyFont="1" applyBorder="1" applyAlignment="1">
      <alignment horizontal="center" vertical="center" wrapText="1"/>
    </xf>
    <xf numFmtId="0" fontId="17" fillId="18" borderId="26" xfId="0" applyFont="1" applyFill="1" applyBorder="1" applyAlignment="1">
      <alignment horizontal="left" vertical="center" wrapText="1"/>
    </xf>
    <xf numFmtId="0" fontId="17" fillId="18" borderId="27" xfId="0" applyFont="1" applyFill="1" applyBorder="1" applyAlignment="1">
      <alignment horizontal="left" vertical="center" wrapText="1"/>
    </xf>
    <xf numFmtId="0" fontId="17" fillId="18" borderId="25" xfId="0" applyFont="1" applyFill="1" applyBorder="1" applyAlignment="1">
      <alignment horizontal="left" vertical="center" wrapText="1"/>
    </xf>
    <xf numFmtId="0" fontId="17" fillId="0" borderId="26" xfId="0" applyFont="1" applyBorder="1" applyAlignment="1">
      <alignment vertical="center" wrapText="1"/>
    </xf>
    <xf numFmtId="0" fontId="17" fillId="0" borderId="27" xfId="0" applyFont="1" applyBorder="1" applyAlignment="1">
      <alignment vertical="center" wrapText="1"/>
    </xf>
    <xf numFmtId="0" fontId="17" fillId="0" borderId="25" xfId="0" applyFont="1" applyBorder="1" applyAlignment="1">
      <alignment vertical="center" wrapText="1"/>
    </xf>
    <xf numFmtId="0" fontId="17" fillId="0" borderId="26" xfId="0" applyFont="1" applyBorder="1" applyAlignment="1">
      <alignment horizontal="left" vertical="center" wrapText="1"/>
    </xf>
    <xf numFmtId="0" fontId="17" fillId="0" borderId="27" xfId="0" applyFont="1" applyBorder="1" applyAlignment="1">
      <alignment horizontal="left" vertical="center" wrapText="1"/>
    </xf>
    <xf numFmtId="0" fontId="17" fillId="0" borderId="25" xfId="0" applyFont="1" applyBorder="1" applyAlignment="1">
      <alignment horizontal="left" vertical="center" wrapText="1"/>
    </xf>
    <xf numFmtId="0" fontId="17" fillId="19" borderId="26" xfId="0" applyFont="1" applyFill="1" applyBorder="1" applyAlignment="1">
      <alignment horizontal="center" vertical="center" wrapText="1"/>
    </xf>
    <xf numFmtId="0" fontId="17" fillId="19" borderId="25" xfId="0" applyFont="1" applyFill="1" applyBorder="1" applyAlignment="1">
      <alignment horizontal="center" vertical="center" wrapText="1"/>
    </xf>
    <xf numFmtId="0" fontId="17" fillId="16" borderId="26" xfId="0" applyFont="1" applyFill="1" applyBorder="1" applyAlignment="1">
      <alignment horizontal="center" vertical="center" wrapText="1"/>
    </xf>
    <xf numFmtId="0" fontId="17" fillId="16" borderId="25" xfId="0" applyFont="1" applyFill="1" applyBorder="1" applyAlignment="1">
      <alignment horizontal="center" vertical="center" wrapText="1"/>
    </xf>
    <xf numFmtId="0" fontId="17" fillId="0" borderId="26" xfId="0" applyFont="1" applyBorder="1" applyAlignment="1">
      <alignment horizontal="left" wrapText="1"/>
    </xf>
    <xf numFmtId="0" fontId="17" fillId="0" borderId="27" xfId="0" applyFont="1" applyBorder="1" applyAlignment="1">
      <alignment horizontal="left" wrapText="1"/>
    </xf>
    <xf numFmtId="0" fontId="17" fillId="0" borderId="25" xfId="0" applyFont="1" applyBorder="1" applyAlignment="1">
      <alignment horizontal="left" wrapText="1"/>
    </xf>
    <xf numFmtId="0" fontId="17" fillId="16" borderId="26" xfId="0" applyFont="1" applyFill="1" applyBorder="1" applyAlignment="1">
      <alignment vertical="center" wrapText="1"/>
    </xf>
    <xf numFmtId="0" fontId="17" fillId="16" borderId="25" xfId="0" applyFont="1" applyFill="1" applyBorder="1" applyAlignment="1">
      <alignment vertical="center" wrapText="1"/>
    </xf>
    <xf numFmtId="0" fontId="28" fillId="0" borderId="1" xfId="0" applyFont="1" applyBorder="1" applyAlignment="1">
      <alignment horizontal="center" vertical="center" wrapText="1"/>
    </xf>
    <xf numFmtId="0" fontId="2" fillId="0" borderId="1" xfId="0" applyFont="1" applyBorder="1" applyAlignment="1">
      <alignment horizontal="center" vertical="center"/>
    </xf>
    <xf numFmtId="0" fontId="16" fillId="0" borderId="2"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3" xfId="0" applyFont="1" applyBorder="1" applyAlignment="1">
      <alignment horizontal="center" vertical="center" wrapText="1"/>
    </xf>
    <xf numFmtId="0" fontId="26" fillId="13" borderId="20"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workbookViewId="0">
      <selection activeCell="Q14" sqref="Q14"/>
    </sheetView>
  </sheetViews>
  <sheetFormatPr baseColWidth="10" defaultRowHeight="15" x14ac:dyDescent="0.25"/>
  <cols>
    <col min="1" max="1" width="33.7109375" customWidth="1"/>
    <col min="2" max="2" width="8" customWidth="1"/>
    <col min="3" max="3" width="7.140625" customWidth="1"/>
    <col min="4" max="4" width="8.140625" customWidth="1"/>
    <col min="5" max="5" width="8.7109375" customWidth="1"/>
    <col min="6" max="6" width="8.5703125" customWidth="1"/>
    <col min="7" max="7" width="15.140625" customWidth="1"/>
    <col min="8" max="8" width="9.7109375" customWidth="1"/>
    <col min="9" max="9" width="11.28515625" customWidth="1"/>
    <col min="10" max="10" width="9" customWidth="1"/>
    <col min="11" max="11" width="9.28515625" customWidth="1"/>
  </cols>
  <sheetData>
    <row r="1" spans="1:11" ht="27.75" thickBot="1" x14ac:dyDescent="0.4">
      <c r="A1" s="64" t="s">
        <v>139</v>
      </c>
      <c r="B1" s="65"/>
      <c r="C1" s="65"/>
      <c r="D1" s="65"/>
      <c r="E1" s="65"/>
      <c r="F1" s="65"/>
      <c r="G1" s="65"/>
      <c r="H1" s="65"/>
      <c r="I1" s="65"/>
      <c r="J1" s="65"/>
      <c r="K1" s="65"/>
    </row>
    <row r="2" spans="1:11" ht="75.75" customHeight="1" x14ac:dyDescent="0.25">
      <c r="A2" s="1" t="s">
        <v>0</v>
      </c>
      <c r="B2" s="1" t="s">
        <v>1</v>
      </c>
      <c r="C2" s="2" t="s">
        <v>27</v>
      </c>
      <c r="D2" s="2" t="s">
        <v>31</v>
      </c>
      <c r="E2" s="2" t="s">
        <v>28</v>
      </c>
      <c r="F2" s="2" t="s">
        <v>30</v>
      </c>
      <c r="G2" s="2" t="s">
        <v>26</v>
      </c>
      <c r="H2" s="2" t="s">
        <v>32</v>
      </c>
      <c r="I2" s="2" t="s">
        <v>2</v>
      </c>
      <c r="J2" s="70" t="s">
        <v>25</v>
      </c>
      <c r="K2" s="71"/>
    </row>
    <row r="3" spans="1:11" ht="30" x14ac:dyDescent="0.25">
      <c r="A3" s="15" t="s">
        <v>3</v>
      </c>
      <c r="B3" s="6" t="s">
        <v>16</v>
      </c>
      <c r="C3" s="7">
        <v>200</v>
      </c>
      <c r="D3" s="7">
        <f>(65*C3)/100</f>
        <v>130</v>
      </c>
      <c r="E3" s="7">
        <v>40</v>
      </c>
      <c r="F3" s="17">
        <f>E3/C3</f>
        <v>0.2</v>
      </c>
      <c r="G3" s="7">
        <v>6</v>
      </c>
      <c r="H3" s="7">
        <v>4</v>
      </c>
      <c r="I3" s="8">
        <v>1</v>
      </c>
      <c r="J3" s="66">
        <v>2</v>
      </c>
      <c r="K3" s="67"/>
    </row>
    <row r="4" spans="1:11" ht="30" x14ac:dyDescent="0.25">
      <c r="A4" s="15" t="s">
        <v>4</v>
      </c>
      <c r="B4" s="6" t="s">
        <v>16</v>
      </c>
      <c r="C4" s="7">
        <v>300</v>
      </c>
      <c r="D4" s="7">
        <f t="shared" ref="D4:D16" si="0">(65*C4)/100</f>
        <v>195</v>
      </c>
      <c r="E4" s="7">
        <v>55</v>
      </c>
      <c r="F4" s="17">
        <f t="shared" ref="F4:F16" si="1">E4/C4</f>
        <v>0.18333333333333332</v>
      </c>
      <c r="G4" s="7">
        <v>9</v>
      </c>
      <c r="H4" s="7">
        <v>6</v>
      </c>
      <c r="I4" s="8">
        <v>2</v>
      </c>
      <c r="J4" s="66" t="s">
        <v>40</v>
      </c>
      <c r="K4" s="67"/>
    </row>
    <row r="5" spans="1:11" x14ac:dyDescent="0.25">
      <c r="A5" s="15" t="s">
        <v>5</v>
      </c>
      <c r="B5" s="6" t="s">
        <v>16</v>
      </c>
      <c r="C5" s="7">
        <v>300</v>
      </c>
      <c r="D5" s="7">
        <f t="shared" si="0"/>
        <v>195</v>
      </c>
      <c r="E5" s="7">
        <v>60</v>
      </c>
      <c r="F5" s="17">
        <f t="shared" si="1"/>
        <v>0.2</v>
      </c>
      <c r="G5" s="7">
        <v>9</v>
      </c>
      <c r="H5" s="7">
        <v>6</v>
      </c>
      <c r="I5" s="8">
        <v>2</v>
      </c>
      <c r="J5" s="66">
        <v>2.2999999999999998</v>
      </c>
      <c r="K5" s="67"/>
    </row>
    <row r="6" spans="1:11" x14ac:dyDescent="0.25">
      <c r="A6" s="16" t="s">
        <v>6</v>
      </c>
      <c r="B6" s="6" t="s">
        <v>16</v>
      </c>
      <c r="C6" s="7">
        <v>67</v>
      </c>
      <c r="D6" s="18">
        <f t="shared" si="0"/>
        <v>43.55</v>
      </c>
      <c r="E6" s="7"/>
      <c r="F6" s="17"/>
      <c r="G6" s="7">
        <v>2</v>
      </c>
      <c r="H6" s="7">
        <v>3</v>
      </c>
      <c r="I6" s="8"/>
      <c r="J6" s="66"/>
      <c r="K6" s="67"/>
    </row>
    <row r="7" spans="1:11" ht="30" x14ac:dyDescent="0.25">
      <c r="A7" s="16" t="s">
        <v>7</v>
      </c>
      <c r="B7" s="6" t="s">
        <v>16</v>
      </c>
      <c r="C7" s="7">
        <v>33</v>
      </c>
      <c r="D7" s="18">
        <f t="shared" si="0"/>
        <v>21.45</v>
      </c>
      <c r="E7" s="7">
        <v>5</v>
      </c>
      <c r="F7" s="17">
        <f t="shared" si="1"/>
        <v>0.15151515151515152</v>
      </c>
      <c r="G7" s="7">
        <v>1</v>
      </c>
      <c r="H7" s="7">
        <v>6</v>
      </c>
      <c r="I7" s="8">
        <v>1</v>
      </c>
      <c r="J7" s="66">
        <v>4</v>
      </c>
      <c r="K7" s="67"/>
    </row>
    <row r="8" spans="1:11" ht="30" x14ac:dyDescent="0.25">
      <c r="A8" s="16" t="s">
        <v>8</v>
      </c>
      <c r="B8" s="6" t="s">
        <v>16</v>
      </c>
      <c r="C8" s="7">
        <v>100</v>
      </c>
      <c r="D8" s="7">
        <f t="shared" si="0"/>
        <v>65</v>
      </c>
      <c r="E8" s="7"/>
      <c r="F8" s="17"/>
      <c r="G8" s="7">
        <v>3</v>
      </c>
      <c r="H8" s="7">
        <v>7</v>
      </c>
      <c r="I8" s="8"/>
      <c r="J8" s="66"/>
      <c r="K8" s="67"/>
    </row>
    <row r="9" spans="1:11" x14ac:dyDescent="0.25">
      <c r="A9" s="68" t="s">
        <v>18</v>
      </c>
      <c r="B9" s="69"/>
      <c r="C9" s="13">
        <f>SUM(C3:C8)</f>
        <v>1000</v>
      </c>
      <c r="D9" s="19"/>
      <c r="E9" s="13">
        <f>SUM(E3:E8)</f>
        <v>160</v>
      </c>
      <c r="F9" s="21"/>
      <c r="G9" s="10">
        <f>SUM(G3:G8)</f>
        <v>30</v>
      </c>
      <c r="H9" s="10">
        <f ca="1">SUM(H3:H11)</f>
        <v>38</v>
      </c>
      <c r="I9" s="10">
        <f ca="1">SUM(I3:I11)</f>
        <v>6</v>
      </c>
      <c r="J9" s="72"/>
      <c r="K9" s="73"/>
    </row>
    <row r="10" spans="1:11" x14ac:dyDescent="0.25">
      <c r="A10" s="15" t="s">
        <v>9</v>
      </c>
      <c r="B10" s="6" t="s">
        <v>17</v>
      </c>
      <c r="C10" s="7">
        <v>280</v>
      </c>
      <c r="D10" s="7">
        <f t="shared" si="0"/>
        <v>182</v>
      </c>
      <c r="E10" s="7">
        <v>80</v>
      </c>
      <c r="F10" s="17">
        <f t="shared" si="1"/>
        <v>0.2857142857142857</v>
      </c>
      <c r="G10" s="7">
        <v>9</v>
      </c>
      <c r="H10" s="7">
        <v>7</v>
      </c>
      <c r="I10" s="8">
        <v>2</v>
      </c>
      <c r="J10" s="66">
        <v>2.4</v>
      </c>
      <c r="K10" s="67"/>
    </row>
    <row r="11" spans="1:11" ht="30" x14ac:dyDescent="0.25">
      <c r="A11" s="9" t="s">
        <v>10</v>
      </c>
      <c r="B11" s="6" t="s">
        <v>17</v>
      </c>
      <c r="C11" s="7">
        <v>67</v>
      </c>
      <c r="D11" s="18">
        <f t="shared" si="0"/>
        <v>43.55</v>
      </c>
      <c r="E11" s="7">
        <v>30</v>
      </c>
      <c r="F11" s="17">
        <f t="shared" si="1"/>
        <v>0.44776119402985076</v>
      </c>
      <c r="G11" s="7">
        <v>2</v>
      </c>
      <c r="H11" s="7">
        <v>6</v>
      </c>
      <c r="I11" s="8">
        <v>1</v>
      </c>
      <c r="J11" s="66"/>
      <c r="K11" s="67"/>
    </row>
    <row r="12" spans="1:11" x14ac:dyDescent="0.25">
      <c r="A12" s="15" t="s">
        <v>11</v>
      </c>
      <c r="B12" s="6" t="s">
        <v>17</v>
      </c>
      <c r="C12" s="7">
        <v>93</v>
      </c>
      <c r="D12" s="18">
        <f t="shared" si="0"/>
        <v>60.45</v>
      </c>
      <c r="E12" s="7">
        <v>30</v>
      </c>
      <c r="F12" s="17">
        <f t="shared" si="1"/>
        <v>0.32258064516129031</v>
      </c>
      <c r="G12" s="7">
        <v>3</v>
      </c>
      <c r="H12" s="7">
        <v>3</v>
      </c>
      <c r="I12" s="8">
        <v>1</v>
      </c>
      <c r="J12" s="66">
        <v>3</v>
      </c>
      <c r="K12" s="67"/>
    </row>
    <row r="13" spans="1:11" x14ac:dyDescent="0.25">
      <c r="A13" s="15" t="s">
        <v>12</v>
      </c>
      <c r="B13" s="6" t="s">
        <v>17</v>
      </c>
      <c r="C13" s="7">
        <v>337</v>
      </c>
      <c r="D13" s="18">
        <f t="shared" si="0"/>
        <v>219.05</v>
      </c>
      <c r="E13" s="7">
        <v>170</v>
      </c>
      <c r="F13" s="17">
        <f t="shared" si="1"/>
        <v>0.50445103857566764</v>
      </c>
      <c r="G13" s="7">
        <v>11</v>
      </c>
      <c r="H13" s="7">
        <v>4</v>
      </c>
      <c r="I13" s="8">
        <v>3</v>
      </c>
      <c r="J13" s="66" t="s">
        <v>29</v>
      </c>
      <c r="K13" s="67"/>
    </row>
    <row r="14" spans="1:11" ht="30" x14ac:dyDescent="0.25">
      <c r="A14" s="16" t="s">
        <v>13</v>
      </c>
      <c r="B14" s="6" t="s">
        <v>17</v>
      </c>
      <c r="C14" s="7">
        <v>31</v>
      </c>
      <c r="D14" s="18">
        <f t="shared" si="0"/>
        <v>20.149999999999999</v>
      </c>
      <c r="E14" s="7"/>
      <c r="F14" s="17"/>
      <c r="G14" s="7">
        <v>1</v>
      </c>
      <c r="H14" s="7">
        <v>6</v>
      </c>
      <c r="I14" s="8"/>
      <c r="J14" s="66"/>
      <c r="K14" s="67"/>
    </row>
    <row r="15" spans="1:11" ht="30" x14ac:dyDescent="0.25">
      <c r="A15" s="16" t="s">
        <v>14</v>
      </c>
      <c r="B15" s="6" t="s">
        <v>17</v>
      </c>
      <c r="C15" s="7">
        <v>62</v>
      </c>
      <c r="D15" s="18">
        <f t="shared" si="0"/>
        <v>40.299999999999997</v>
      </c>
      <c r="E15" s="7"/>
      <c r="F15" s="17"/>
      <c r="G15" s="7">
        <v>2</v>
      </c>
      <c r="H15" s="7">
        <v>4</v>
      </c>
      <c r="I15" s="8"/>
      <c r="J15" s="66"/>
      <c r="K15" s="67"/>
    </row>
    <row r="16" spans="1:11" x14ac:dyDescent="0.25">
      <c r="A16" s="16" t="s">
        <v>15</v>
      </c>
      <c r="B16" s="6" t="s">
        <v>17</v>
      </c>
      <c r="C16" s="7">
        <v>80</v>
      </c>
      <c r="D16" s="7">
        <f t="shared" si="0"/>
        <v>52</v>
      </c>
      <c r="E16" s="7">
        <v>30</v>
      </c>
      <c r="F16" s="17">
        <f t="shared" si="1"/>
        <v>0.375</v>
      </c>
      <c r="G16" s="7">
        <v>2</v>
      </c>
      <c r="H16" s="7">
        <v>3</v>
      </c>
      <c r="I16" s="8"/>
      <c r="J16" s="66">
        <v>2</v>
      </c>
      <c r="K16" s="67"/>
    </row>
    <row r="17" spans="1:11" ht="15.75" thickBot="1" x14ac:dyDescent="0.3">
      <c r="A17" s="88" t="s">
        <v>19</v>
      </c>
      <c r="B17" s="89"/>
      <c r="C17" s="14">
        <f>SUM(C10:C16)</f>
        <v>950</v>
      </c>
      <c r="D17" s="14"/>
      <c r="E17" s="14">
        <f>SUM(E10:E16)</f>
        <v>340</v>
      </c>
      <c r="F17" s="14"/>
      <c r="G17" s="3">
        <f>SUM(G10:G16)</f>
        <v>30</v>
      </c>
      <c r="H17" s="3">
        <f>SUM(H10:H16)</f>
        <v>33</v>
      </c>
      <c r="I17" s="3">
        <f>SUM(I10:I16)</f>
        <v>7</v>
      </c>
      <c r="J17" s="84"/>
      <c r="K17" s="85"/>
    </row>
    <row r="18" spans="1:11" ht="21.75" thickBot="1" x14ac:dyDescent="0.3">
      <c r="A18" s="12" t="s">
        <v>21</v>
      </c>
      <c r="B18" s="74">
        <f ca="1">H17+H9</f>
        <v>65</v>
      </c>
      <c r="C18" s="75"/>
      <c r="D18" s="75"/>
      <c r="E18" s="75"/>
      <c r="F18" s="76"/>
      <c r="G18" s="76"/>
      <c r="H18" s="77"/>
      <c r="I18" s="20"/>
      <c r="J18" s="86"/>
      <c r="K18" s="87"/>
    </row>
    <row r="19" spans="1:11" ht="42.75" customHeight="1" x14ac:dyDescent="0.25">
      <c r="A19" s="78" t="s">
        <v>20</v>
      </c>
      <c r="B19" s="79"/>
      <c r="C19" s="79"/>
      <c r="D19" s="79"/>
      <c r="E19" s="80"/>
      <c r="F19" s="22">
        <v>0.1</v>
      </c>
      <c r="G19" s="4">
        <f ca="1">B18*0.1</f>
        <v>6.5</v>
      </c>
      <c r="H19" s="11" t="s">
        <v>33</v>
      </c>
      <c r="I19" s="90">
        <v>13</v>
      </c>
      <c r="J19" s="5" t="s">
        <v>22</v>
      </c>
      <c r="K19" s="4">
        <v>6</v>
      </c>
    </row>
    <row r="20" spans="1:11" ht="45.75" thickBot="1" x14ac:dyDescent="0.3">
      <c r="A20" s="81"/>
      <c r="B20" s="82"/>
      <c r="C20" s="82"/>
      <c r="D20" s="82"/>
      <c r="E20" s="83"/>
      <c r="F20" s="22">
        <v>0.2</v>
      </c>
      <c r="G20" s="4">
        <f ca="1">B18*0.2</f>
        <v>13</v>
      </c>
      <c r="H20" s="11" t="s">
        <v>24</v>
      </c>
      <c r="I20" s="90"/>
      <c r="J20" s="5" t="s">
        <v>23</v>
      </c>
      <c r="K20" s="4">
        <v>7</v>
      </c>
    </row>
  </sheetData>
  <mergeCells count="23">
    <mergeCell ref="B18:H18"/>
    <mergeCell ref="A19:E20"/>
    <mergeCell ref="J16:K16"/>
    <mergeCell ref="J17:K17"/>
    <mergeCell ref="J18:K18"/>
    <mergeCell ref="A17:B17"/>
    <mergeCell ref="I19:I20"/>
    <mergeCell ref="J15:K15"/>
    <mergeCell ref="J2:K2"/>
    <mergeCell ref="J3:K3"/>
    <mergeCell ref="J4:K4"/>
    <mergeCell ref="J5:K5"/>
    <mergeCell ref="J6:K6"/>
    <mergeCell ref="J9:K9"/>
    <mergeCell ref="J10:K10"/>
    <mergeCell ref="J12:K12"/>
    <mergeCell ref="J13:K13"/>
    <mergeCell ref="A1:K1"/>
    <mergeCell ref="J7:K7"/>
    <mergeCell ref="J8:K8"/>
    <mergeCell ref="J11:K11"/>
    <mergeCell ref="J14:K14"/>
    <mergeCell ref="A9:B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zoomScale="80" zoomScaleNormal="80" workbookViewId="0">
      <selection activeCell="A2" sqref="A2:D3"/>
    </sheetView>
  </sheetViews>
  <sheetFormatPr baseColWidth="10" defaultRowHeight="15" x14ac:dyDescent="0.25"/>
  <cols>
    <col min="1" max="1" width="34.28515625" customWidth="1"/>
    <col min="2" max="2" width="38.140625" customWidth="1"/>
    <col min="3" max="3" width="106.42578125" customWidth="1"/>
    <col min="4" max="4" width="65" customWidth="1"/>
  </cols>
  <sheetData>
    <row r="1" spans="1:4" ht="27.75" thickBot="1" x14ac:dyDescent="0.4">
      <c r="A1" s="64" t="s">
        <v>56</v>
      </c>
      <c r="B1" s="65"/>
      <c r="C1" s="65"/>
      <c r="D1" s="97"/>
    </row>
    <row r="2" spans="1:4" ht="29.25" customHeight="1" x14ac:dyDescent="0.25">
      <c r="A2" s="32" t="s">
        <v>34</v>
      </c>
      <c r="B2" s="33" t="s">
        <v>35</v>
      </c>
      <c r="C2" s="34" t="s">
        <v>41</v>
      </c>
      <c r="D2" s="35" t="s">
        <v>36</v>
      </c>
    </row>
    <row r="3" spans="1:4" ht="163.5" customHeight="1" x14ac:dyDescent="0.25">
      <c r="A3" s="30" t="s">
        <v>3</v>
      </c>
      <c r="B3" s="24" t="s">
        <v>38</v>
      </c>
      <c r="C3" s="25" t="s">
        <v>39</v>
      </c>
      <c r="D3" s="26" t="s">
        <v>44</v>
      </c>
    </row>
    <row r="4" spans="1:4" ht="111.75" customHeight="1" x14ac:dyDescent="0.25">
      <c r="A4" s="91" t="s">
        <v>4</v>
      </c>
      <c r="B4" s="28" t="s">
        <v>43</v>
      </c>
      <c r="C4" s="29" t="s">
        <v>49</v>
      </c>
      <c r="D4" s="93" t="s">
        <v>48</v>
      </c>
    </row>
    <row r="5" spans="1:4" ht="216.75" customHeight="1" x14ac:dyDescent="0.25">
      <c r="A5" s="92"/>
      <c r="B5" s="28" t="s">
        <v>46</v>
      </c>
      <c r="C5" s="25" t="s">
        <v>45</v>
      </c>
      <c r="D5" s="94"/>
    </row>
    <row r="6" spans="1:4" ht="143.25" customHeight="1" x14ac:dyDescent="0.25">
      <c r="A6" s="91" t="s">
        <v>47</v>
      </c>
      <c r="B6" s="28" t="s">
        <v>51</v>
      </c>
      <c r="C6" s="25" t="s">
        <v>52</v>
      </c>
      <c r="D6" s="95" t="s">
        <v>53</v>
      </c>
    </row>
    <row r="7" spans="1:4" ht="157.5" customHeight="1" x14ac:dyDescent="0.25">
      <c r="A7" s="92"/>
      <c r="B7" s="24" t="s">
        <v>50</v>
      </c>
      <c r="C7" s="23" t="s">
        <v>55</v>
      </c>
      <c r="D7" s="96"/>
    </row>
    <row r="8" spans="1:4" ht="160.5" customHeight="1" x14ac:dyDescent="0.25">
      <c r="A8" s="31" t="s">
        <v>7</v>
      </c>
      <c r="B8" s="24" t="s">
        <v>133</v>
      </c>
      <c r="C8" s="25" t="s">
        <v>42</v>
      </c>
      <c r="D8" s="27" t="s">
        <v>54</v>
      </c>
    </row>
    <row r="9" spans="1:4" x14ac:dyDescent="0.25">
      <c r="A9" s="15" t="s">
        <v>9</v>
      </c>
      <c r="B9" s="6"/>
      <c r="C9" s="6"/>
    </row>
    <row r="10" spans="1:4" ht="30" x14ac:dyDescent="0.25">
      <c r="A10" s="9" t="s">
        <v>10</v>
      </c>
      <c r="B10" s="6"/>
      <c r="C10" s="6"/>
    </row>
    <row r="11" spans="1:4" x14ac:dyDescent="0.25">
      <c r="A11" s="15" t="s">
        <v>11</v>
      </c>
      <c r="B11" s="6"/>
      <c r="C11" s="6"/>
    </row>
    <row r="12" spans="1:4" x14ac:dyDescent="0.25">
      <c r="A12" s="15" t="s">
        <v>12</v>
      </c>
      <c r="B12" s="6"/>
      <c r="C12" s="6"/>
    </row>
    <row r="13" spans="1:4" x14ac:dyDescent="0.25">
      <c r="A13" s="16" t="s">
        <v>37</v>
      </c>
      <c r="B13" s="6"/>
      <c r="C13" s="6"/>
    </row>
  </sheetData>
  <mergeCells count="5">
    <mergeCell ref="A4:A5"/>
    <mergeCell ref="D4:D5"/>
    <mergeCell ref="A6:A7"/>
    <mergeCell ref="D6:D7"/>
    <mergeCell ref="A1:D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election sqref="A1:B18"/>
    </sheetView>
  </sheetViews>
  <sheetFormatPr baseColWidth="10" defaultRowHeight="15" x14ac:dyDescent="0.25"/>
  <cols>
    <col min="1" max="1" width="64.85546875" customWidth="1"/>
    <col min="2" max="2" width="80.42578125" customWidth="1"/>
  </cols>
  <sheetData>
    <row r="1" spans="1:2" ht="72.75" customHeight="1" thickBot="1" x14ac:dyDescent="0.3">
      <c r="A1" s="98" t="s">
        <v>178</v>
      </c>
      <c r="B1" s="99"/>
    </row>
    <row r="2" spans="1:2" ht="30" customHeight="1" x14ac:dyDescent="0.25">
      <c r="A2" s="39" t="s">
        <v>145</v>
      </c>
      <c r="B2" s="39" t="s">
        <v>146</v>
      </c>
    </row>
    <row r="3" spans="1:2" ht="49.5" customHeight="1" x14ac:dyDescent="0.25">
      <c r="A3" s="40" t="s">
        <v>162</v>
      </c>
      <c r="B3" s="41" t="s">
        <v>147</v>
      </c>
    </row>
    <row r="4" spans="1:2" ht="49.5" customHeight="1" x14ac:dyDescent="0.25">
      <c r="A4" s="40" t="s">
        <v>163</v>
      </c>
      <c r="B4" s="41" t="s">
        <v>179</v>
      </c>
    </row>
    <row r="5" spans="1:2" ht="49.5" customHeight="1" x14ac:dyDescent="0.25">
      <c r="A5" s="40" t="s">
        <v>164</v>
      </c>
      <c r="B5" s="41" t="s">
        <v>148</v>
      </c>
    </row>
    <row r="6" spans="1:2" ht="49.5" customHeight="1" x14ac:dyDescent="0.25">
      <c r="A6" s="40" t="s">
        <v>165</v>
      </c>
      <c r="B6" s="41" t="s">
        <v>149</v>
      </c>
    </row>
    <row r="7" spans="1:2" ht="49.5" customHeight="1" x14ac:dyDescent="0.25">
      <c r="A7" s="40" t="s">
        <v>166</v>
      </c>
      <c r="B7" s="41" t="s">
        <v>150</v>
      </c>
    </row>
    <row r="8" spans="1:2" ht="49.5" customHeight="1" x14ac:dyDescent="0.25">
      <c r="A8" s="40" t="s">
        <v>167</v>
      </c>
      <c r="B8" s="41" t="s">
        <v>151</v>
      </c>
    </row>
    <row r="9" spans="1:2" ht="49.5" customHeight="1" x14ac:dyDescent="0.25">
      <c r="A9" s="40" t="s">
        <v>168</v>
      </c>
      <c r="B9" s="41" t="s">
        <v>152</v>
      </c>
    </row>
    <row r="10" spans="1:2" ht="54.75" customHeight="1" x14ac:dyDescent="0.25">
      <c r="A10" s="40" t="s">
        <v>169</v>
      </c>
      <c r="B10" s="41" t="s">
        <v>153</v>
      </c>
    </row>
    <row r="11" spans="1:2" ht="49.5" customHeight="1" x14ac:dyDescent="0.25">
      <c r="A11" s="42" t="s">
        <v>170</v>
      </c>
      <c r="B11" s="41" t="s">
        <v>154</v>
      </c>
    </row>
    <row r="12" spans="1:2" ht="49.5" customHeight="1" x14ac:dyDescent="0.25">
      <c r="A12" s="42" t="s">
        <v>171</v>
      </c>
      <c r="B12" s="41" t="s">
        <v>155</v>
      </c>
    </row>
    <row r="13" spans="1:2" ht="49.5" customHeight="1" x14ac:dyDescent="0.25">
      <c r="A13" s="42" t="s">
        <v>172</v>
      </c>
      <c r="B13" s="41" t="s">
        <v>156</v>
      </c>
    </row>
    <row r="14" spans="1:2" ht="49.5" customHeight="1" x14ac:dyDescent="0.25">
      <c r="A14" s="42" t="s">
        <v>173</v>
      </c>
      <c r="B14" s="41" t="s">
        <v>157</v>
      </c>
    </row>
    <row r="15" spans="1:2" ht="49.5" customHeight="1" x14ac:dyDescent="0.25">
      <c r="A15" s="42" t="s">
        <v>174</v>
      </c>
      <c r="B15" s="41" t="s">
        <v>158</v>
      </c>
    </row>
    <row r="16" spans="1:2" ht="49.5" customHeight="1" x14ac:dyDescent="0.25">
      <c r="A16" s="42" t="s">
        <v>175</v>
      </c>
      <c r="B16" s="41" t="s">
        <v>159</v>
      </c>
    </row>
    <row r="17" spans="1:2" ht="49.5" customHeight="1" x14ac:dyDescent="0.25">
      <c r="A17" s="42" t="s">
        <v>176</v>
      </c>
      <c r="B17" s="41" t="s">
        <v>160</v>
      </c>
    </row>
    <row r="18" spans="1:2" ht="49.5" customHeight="1" x14ac:dyDescent="0.25">
      <c r="A18" s="42" t="s">
        <v>177</v>
      </c>
      <c r="B18" s="41" t="s">
        <v>161</v>
      </c>
    </row>
  </sheetData>
  <mergeCells count="1">
    <mergeCell ref="A1:B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7"/>
  <sheetViews>
    <sheetView topLeftCell="A40" zoomScale="90" zoomScaleNormal="90" workbookViewId="0">
      <selection activeCell="C52" sqref="C52:J52"/>
    </sheetView>
  </sheetViews>
  <sheetFormatPr baseColWidth="10" defaultRowHeight="15" x14ac:dyDescent="0.25"/>
  <cols>
    <col min="3" max="3" width="11.42578125" customWidth="1"/>
    <col min="7" max="7" width="14.42578125" customWidth="1"/>
    <col min="8" max="9" width="11.42578125" customWidth="1"/>
    <col min="11" max="11" width="11.42578125" customWidth="1"/>
  </cols>
  <sheetData>
    <row r="1" spans="1:14" ht="27.75" thickBot="1" x14ac:dyDescent="0.4">
      <c r="A1" s="64" t="s">
        <v>140</v>
      </c>
      <c r="B1" s="65"/>
      <c r="C1" s="65"/>
      <c r="D1" s="65"/>
      <c r="E1" s="65"/>
      <c r="F1" s="65"/>
      <c r="G1" s="65"/>
      <c r="H1" s="65"/>
      <c r="I1" s="65"/>
      <c r="J1" s="65"/>
      <c r="K1" s="65"/>
      <c r="L1" s="65"/>
      <c r="M1" s="65"/>
      <c r="N1" s="65"/>
    </row>
    <row r="2" spans="1:14" ht="28.5" customHeight="1" x14ac:dyDescent="0.25">
      <c r="A2" s="109" t="s">
        <v>57</v>
      </c>
      <c r="B2" s="110"/>
      <c r="C2" s="111"/>
      <c r="D2" s="103" t="s">
        <v>60</v>
      </c>
      <c r="E2" s="133"/>
      <c r="F2" s="104"/>
      <c r="G2" s="100" t="s">
        <v>61</v>
      </c>
      <c r="H2" s="103" t="s">
        <v>62</v>
      </c>
      <c r="I2" s="104"/>
      <c r="J2" s="109" t="s">
        <v>63</v>
      </c>
      <c r="K2" s="110"/>
      <c r="L2" s="110"/>
      <c r="M2" s="111"/>
      <c r="N2" s="124" t="s">
        <v>114</v>
      </c>
    </row>
    <row r="3" spans="1:14" ht="28.5" customHeight="1" x14ac:dyDescent="0.25">
      <c r="A3" s="112" t="s">
        <v>58</v>
      </c>
      <c r="B3" s="113"/>
      <c r="C3" s="114"/>
      <c r="D3" s="105"/>
      <c r="E3" s="134"/>
      <c r="F3" s="106"/>
      <c r="G3" s="101"/>
      <c r="H3" s="105"/>
      <c r="I3" s="106"/>
      <c r="J3" s="112"/>
      <c r="K3" s="113"/>
      <c r="L3" s="113"/>
      <c r="M3" s="114"/>
      <c r="N3" s="136"/>
    </row>
    <row r="4" spans="1:14" ht="29.25" customHeight="1" thickBot="1" x14ac:dyDescent="0.3">
      <c r="A4" s="112" t="s">
        <v>59</v>
      </c>
      <c r="B4" s="113"/>
      <c r="C4" s="114"/>
      <c r="D4" s="107"/>
      <c r="E4" s="135"/>
      <c r="F4" s="108"/>
      <c r="G4" s="102"/>
      <c r="H4" s="107"/>
      <c r="I4" s="108"/>
      <c r="J4" s="112"/>
      <c r="K4" s="113"/>
      <c r="L4" s="113"/>
      <c r="M4" s="114"/>
      <c r="N4" s="136"/>
    </row>
    <row r="5" spans="1:14" x14ac:dyDescent="0.25">
      <c r="A5" s="112"/>
      <c r="B5" s="113"/>
      <c r="C5" s="114"/>
      <c r="D5" s="118" t="s">
        <v>141</v>
      </c>
      <c r="E5" s="119"/>
      <c r="F5" s="120"/>
      <c r="G5" s="124" t="s">
        <v>113</v>
      </c>
      <c r="H5" s="126">
        <v>45690</v>
      </c>
      <c r="I5" s="127"/>
      <c r="J5" s="112"/>
      <c r="K5" s="113"/>
      <c r="L5" s="113"/>
      <c r="M5" s="114"/>
      <c r="N5" s="136"/>
    </row>
    <row r="6" spans="1:14" ht="15.75" thickBot="1" x14ac:dyDescent="0.3">
      <c r="A6" s="130"/>
      <c r="B6" s="131"/>
      <c r="C6" s="132"/>
      <c r="D6" s="121" t="s">
        <v>64</v>
      </c>
      <c r="E6" s="122"/>
      <c r="F6" s="123"/>
      <c r="G6" s="125"/>
      <c r="H6" s="128"/>
      <c r="I6" s="129"/>
      <c r="J6" s="115"/>
      <c r="K6" s="116"/>
      <c r="L6" s="116"/>
      <c r="M6" s="117"/>
      <c r="N6" s="125"/>
    </row>
    <row r="7" spans="1:14" ht="15.75" thickBot="1" x14ac:dyDescent="0.3">
      <c r="A7" s="103" t="s">
        <v>65</v>
      </c>
      <c r="B7" s="133"/>
      <c r="C7" s="104"/>
      <c r="D7" s="140" t="s">
        <v>66</v>
      </c>
      <c r="E7" s="141"/>
      <c r="F7" s="141"/>
      <c r="G7" s="142"/>
      <c r="H7" s="140" t="s">
        <v>67</v>
      </c>
      <c r="I7" s="141"/>
      <c r="J7" s="141"/>
      <c r="K7" s="142"/>
      <c r="L7" s="140" t="s">
        <v>68</v>
      </c>
      <c r="M7" s="141"/>
      <c r="N7" s="142"/>
    </row>
    <row r="8" spans="1:14" x14ac:dyDescent="0.25">
      <c r="A8" s="105"/>
      <c r="B8" s="134"/>
      <c r="C8" s="106"/>
      <c r="D8" s="143" t="s">
        <v>117</v>
      </c>
      <c r="E8" s="144"/>
      <c r="F8" s="144"/>
      <c r="G8" s="145"/>
      <c r="H8" s="143" t="s">
        <v>115</v>
      </c>
      <c r="I8" s="144"/>
      <c r="J8" s="144"/>
      <c r="K8" s="145"/>
      <c r="L8" s="143" t="s">
        <v>116</v>
      </c>
      <c r="M8" s="144"/>
      <c r="N8" s="145"/>
    </row>
    <row r="9" spans="1:14" ht="15.75" thickBot="1" x14ac:dyDescent="0.3">
      <c r="A9" s="107"/>
      <c r="B9" s="135"/>
      <c r="C9" s="108"/>
      <c r="D9" s="146"/>
      <c r="E9" s="147"/>
      <c r="F9" s="147"/>
      <c r="G9" s="148"/>
      <c r="H9" s="146"/>
      <c r="I9" s="147"/>
      <c r="J9" s="147"/>
      <c r="K9" s="148"/>
      <c r="L9" s="146"/>
      <c r="M9" s="147"/>
      <c r="N9" s="148"/>
    </row>
    <row r="10" spans="1:14" x14ac:dyDescent="0.25">
      <c r="A10" s="103" t="s">
        <v>69</v>
      </c>
      <c r="B10" s="133"/>
      <c r="C10" s="104"/>
      <c r="D10" s="149" t="s">
        <v>70</v>
      </c>
      <c r="E10" s="109" t="s">
        <v>118</v>
      </c>
      <c r="F10" s="110"/>
      <c r="G10" s="111"/>
      <c r="H10" s="109" t="s">
        <v>71</v>
      </c>
      <c r="I10" s="111"/>
      <c r="J10" s="109" t="s">
        <v>119</v>
      </c>
      <c r="K10" s="110"/>
      <c r="L10" s="110"/>
      <c r="M10" s="110"/>
      <c r="N10" s="111"/>
    </row>
    <row r="11" spans="1:14" ht="15.75" thickBot="1" x14ac:dyDescent="0.3">
      <c r="A11" s="105"/>
      <c r="B11" s="134"/>
      <c r="C11" s="106"/>
      <c r="D11" s="151"/>
      <c r="E11" s="115"/>
      <c r="F11" s="116"/>
      <c r="G11" s="117"/>
      <c r="H11" s="112"/>
      <c r="I11" s="114"/>
      <c r="J11" s="112"/>
      <c r="K11" s="152"/>
      <c r="L11" s="152"/>
      <c r="M11" s="152"/>
      <c r="N11" s="114"/>
    </row>
    <row r="12" spans="1:14" x14ac:dyDescent="0.25">
      <c r="A12" s="105"/>
      <c r="B12" s="134"/>
      <c r="C12" s="106"/>
      <c r="D12" s="149" t="s">
        <v>72</v>
      </c>
      <c r="E12" s="109" t="s">
        <v>118</v>
      </c>
      <c r="F12" s="110"/>
      <c r="G12" s="111"/>
      <c r="H12" s="112"/>
      <c r="I12" s="114"/>
      <c r="J12" s="112"/>
      <c r="K12" s="152"/>
      <c r="L12" s="152"/>
      <c r="M12" s="152"/>
      <c r="N12" s="114"/>
    </row>
    <row r="13" spans="1:14" ht="15.75" thickBot="1" x14ac:dyDescent="0.3">
      <c r="A13" s="105"/>
      <c r="B13" s="134"/>
      <c r="C13" s="106"/>
      <c r="D13" s="151"/>
      <c r="E13" s="115"/>
      <c r="F13" s="116"/>
      <c r="G13" s="117"/>
      <c r="H13" s="115"/>
      <c r="I13" s="117"/>
      <c r="J13" s="115"/>
      <c r="K13" s="116"/>
      <c r="L13" s="116"/>
      <c r="M13" s="116"/>
      <c r="N13" s="117"/>
    </row>
    <row r="14" spans="1:14" x14ac:dyDescent="0.25">
      <c r="A14" s="105"/>
      <c r="B14" s="134"/>
      <c r="C14" s="106"/>
      <c r="D14" s="109" t="s">
        <v>73</v>
      </c>
      <c r="E14" s="110"/>
      <c r="F14" s="110"/>
      <c r="G14" s="110"/>
      <c r="H14" s="110"/>
      <c r="I14" s="111"/>
      <c r="J14" s="109" t="s">
        <v>76</v>
      </c>
      <c r="K14" s="110"/>
      <c r="L14" s="110"/>
      <c r="M14" s="110"/>
      <c r="N14" s="111"/>
    </row>
    <row r="15" spans="1:14" x14ac:dyDescent="0.25">
      <c r="A15" s="105"/>
      <c r="B15" s="134"/>
      <c r="C15" s="106"/>
      <c r="D15" s="137" t="s">
        <v>74</v>
      </c>
      <c r="E15" s="138"/>
      <c r="F15" s="138"/>
      <c r="G15" s="138"/>
      <c r="H15" s="138"/>
      <c r="I15" s="139"/>
      <c r="J15" s="112" t="s">
        <v>121</v>
      </c>
      <c r="K15" s="138"/>
      <c r="L15" s="138"/>
      <c r="M15" s="138"/>
      <c r="N15" s="139"/>
    </row>
    <row r="16" spans="1:14" ht="15.75" thickBot="1" x14ac:dyDescent="0.3">
      <c r="A16" s="105"/>
      <c r="B16" s="134"/>
      <c r="C16" s="106"/>
      <c r="D16" s="115" t="s">
        <v>120</v>
      </c>
      <c r="E16" s="122"/>
      <c r="F16" s="122"/>
      <c r="G16" s="122"/>
      <c r="H16" s="122"/>
      <c r="I16" s="123"/>
      <c r="J16" s="121" t="s">
        <v>75</v>
      </c>
      <c r="K16" s="122"/>
      <c r="L16" s="122"/>
      <c r="M16" s="122"/>
      <c r="N16" s="123"/>
    </row>
    <row r="17" spans="1:14" x14ac:dyDescent="0.25">
      <c r="A17" s="105"/>
      <c r="B17" s="134"/>
      <c r="C17" s="106"/>
      <c r="D17" s="109" t="s">
        <v>78</v>
      </c>
      <c r="E17" s="110"/>
      <c r="F17" s="110"/>
      <c r="G17" s="110"/>
      <c r="H17" s="110"/>
      <c r="I17" s="111"/>
      <c r="J17" s="109" t="s">
        <v>124</v>
      </c>
      <c r="K17" s="110"/>
      <c r="L17" s="110"/>
      <c r="M17" s="110"/>
      <c r="N17" s="111"/>
    </row>
    <row r="18" spans="1:14" x14ac:dyDescent="0.25">
      <c r="A18" s="105"/>
      <c r="B18" s="134"/>
      <c r="C18" s="106"/>
      <c r="D18" s="112"/>
      <c r="E18" s="152"/>
      <c r="F18" s="152"/>
      <c r="G18" s="152"/>
      <c r="H18" s="152"/>
      <c r="I18" s="114"/>
      <c r="J18" s="112"/>
      <c r="K18" s="152"/>
      <c r="L18" s="152"/>
      <c r="M18" s="152"/>
      <c r="N18" s="114"/>
    </row>
    <row r="19" spans="1:14" ht="15.75" thickBot="1" x14ac:dyDescent="0.3">
      <c r="A19" s="107"/>
      <c r="B19" s="135"/>
      <c r="C19" s="108"/>
      <c r="D19" s="115"/>
      <c r="E19" s="116"/>
      <c r="F19" s="116"/>
      <c r="G19" s="116"/>
      <c r="H19" s="116"/>
      <c r="I19" s="117"/>
      <c r="J19" s="115"/>
      <c r="K19" s="116"/>
      <c r="L19" s="116"/>
      <c r="M19" s="116"/>
      <c r="N19" s="117"/>
    </row>
    <row r="20" spans="1:14" x14ac:dyDescent="0.25">
      <c r="A20" s="103" t="s">
        <v>79</v>
      </c>
      <c r="B20" s="133"/>
      <c r="C20" s="104"/>
      <c r="D20" s="109" t="s">
        <v>80</v>
      </c>
      <c r="E20" s="111"/>
      <c r="F20" s="109" t="s">
        <v>122</v>
      </c>
      <c r="G20" s="110"/>
      <c r="H20" s="111"/>
      <c r="I20" s="149" t="s">
        <v>71</v>
      </c>
      <c r="J20" s="109" t="s">
        <v>137</v>
      </c>
      <c r="K20" s="110"/>
      <c r="L20" s="110"/>
      <c r="M20" s="110"/>
      <c r="N20" s="111"/>
    </row>
    <row r="21" spans="1:14" ht="15.75" thickBot="1" x14ac:dyDescent="0.3">
      <c r="A21" s="107"/>
      <c r="B21" s="135"/>
      <c r="C21" s="108"/>
      <c r="D21" s="115"/>
      <c r="E21" s="117"/>
      <c r="F21" s="115"/>
      <c r="G21" s="116"/>
      <c r="H21" s="117"/>
      <c r="I21" s="151"/>
      <c r="J21" s="115"/>
      <c r="K21" s="116"/>
      <c r="L21" s="116"/>
      <c r="M21" s="116"/>
      <c r="N21" s="117"/>
    </row>
    <row r="22" spans="1:14" x14ac:dyDescent="0.25">
      <c r="A22" s="103" t="s">
        <v>81</v>
      </c>
      <c r="B22" s="133"/>
      <c r="C22" s="104"/>
      <c r="D22" s="109" t="s">
        <v>82</v>
      </c>
      <c r="E22" s="111"/>
      <c r="F22" s="109" t="s">
        <v>122</v>
      </c>
      <c r="G22" s="110"/>
      <c r="H22" s="111"/>
      <c r="I22" s="149" t="s">
        <v>71</v>
      </c>
      <c r="J22" s="109" t="s">
        <v>138</v>
      </c>
      <c r="K22" s="110"/>
      <c r="L22" s="110"/>
      <c r="M22" s="110"/>
      <c r="N22" s="111"/>
    </row>
    <row r="23" spans="1:14" ht="15.75" thickBot="1" x14ac:dyDescent="0.3">
      <c r="A23" s="105"/>
      <c r="B23" s="134"/>
      <c r="C23" s="106"/>
      <c r="D23" s="115"/>
      <c r="E23" s="117"/>
      <c r="F23" s="115"/>
      <c r="G23" s="116"/>
      <c r="H23" s="117"/>
      <c r="I23" s="150"/>
      <c r="J23" s="112"/>
      <c r="K23" s="152"/>
      <c r="L23" s="152"/>
      <c r="M23" s="152"/>
      <c r="N23" s="114"/>
    </row>
    <row r="24" spans="1:14" x14ac:dyDescent="0.25">
      <c r="A24" s="105"/>
      <c r="B24" s="134"/>
      <c r="C24" s="106"/>
      <c r="D24" s="109" t="s">
        <v>83</v>
      </c>
      <c r="E24" s="111"/>
      <c r="F24" s="109" t="s">
        <v>122</v>
      </c>
      <c r="G24" s="110"/>
      <c r="H24" s="111"/>
      <c r="I24" s="150"/>
      <c r="J24" s="112"/>
      <c r="K24" s="152"/>
      <c r="L24" s="152"/>
      <c r="M24" s="152"/>
      <c r="N24" s="114"/>
    </row>
    <row r="25" spans="1:14" ht="15.75" thickBot="1" x14ac:dyDescent="0.3">
      <c r="A25" s="107"/>
      <c r="B25" s="135"/>
      <c r="C25" s="108"/>
      <c r="D25" s="115"/>
      <c r="E25" s="117"/>
      <c r="F25" s="115"/>
      <c r="G25" s="116"/>
      <c r="H25" s="117"/>
      <c r="I25" s="151"/>
      <c r="J25" s="115"/>
      <c r="K25" s="116"/>
      <c r="L25" s="116"/>
      <c r="M25" s="116"/>
      <c r="N25" s="117"/>
    </row>
    <row r="26" spans="1:14" x14ac:dyDescent="0.25">
      <c r="A26" s="103" t="s">
        <v>84</v>
      </c>
      <c r="B26" s="133"/>
      <c r="C26" s="104"/>
      <c r="D26" s="109" t="s">
        <v>80</v>
      </c>
      <c r="E26" s="111"/>
      <c r="F26" s="109" t="s">
        <v>122</v>
      </c>
      <c r="G26" s="110"/>
      <c r="H26" s="111"/>
      <c r="I26" s="149" t="s">
        <v>71</v>
      </c>
      <c r="J26" s="109" t="s">
        <v>138</v>
      </c>
      <c r="K26" s="110"/>
      <c r="L26" s="110"/>
      <c r="M26" s="110"/>
      <c r="N26" s="111"/>
    </row>
    <row r="27" spans="1:14" ht="15.75" thickBot="1" x14ac:dyDescent="0.3">
      <c r="A27" s="107"/>
      <c r="B27" s="135"/>
      <c r="C27" s="108"/>
      <c r="D27" s="115"/>
      <c r="E27" s="117"/>
      <c r="F27" s="115"/>
      <c r="G27" s="116"/>
      <c r="H27" s="117"/>
      <c r="I27" s="151"/>
      <c r="J27" s="115"/>
      <c r="K27" s="116"/>
      <c r="L27" s="116"/>
      <c r="M27" s="116"/>
      <c r="N27" s="117"/>
    </row>
    <row r="28" spans="1:14" x14ac:dyDescent="0.25">
      <c r="A28" s="103" t="s">
        <v>85</v>
      </c>
      <c r="B28" s="133"/>
      <c r="C28" s="104"/>
      <c r="D28" s="109"/>
      <c r="E28" s="110"/>
      <c r="F28" s="110"/>
      <c r="G28" s="110"/>
      <c r="H28" s="110"/>
      <c r="I28" s="111"/>
      <c r="J28" s="109" t="s">
        <v>86</v>
      </c>
      <c r="K28" s="110"/>
      <c r="L28" s="110"/>
      <c r="M28" s="110"/>
      <c r="N28" s="111"/>
    </row>
    <row r="29" spans="1:14" x14ac:dyDescent="0.25">
      <c r="A29" s="105"/>
      <c r="B29" s="134"/>
      <c r="C29" s="106"/>
      <c r="D29" s="112" t="s">
        <v>123</v>
      </c>
      <c r="E29" s="152"/>
      <c r="F29" s="152"/>
      <c r="G29" s="152"/>
      <c r="H29" s="152"/>
      <c r="I29" s="114"/>
      <c r="J29" s="112"/>
      <c r="K29" s="152"/>
      <c r="L29" s="152"/>
      <c r="M29" s="152"/>
      <c r="N29" s="114"/>
    </row>
    <row r="30" spans="1:14" ht="15.75" thickBot="1" x14ac:dyDescent="0.3">
      <c r="A30" s="107"/>
      <c r="B30" s="135"/>
      <c r="C30" s="108"/>
      <c r="D30" s="112"/>
      <c r="E30" s="152"/>
      <c r="F30" s="152"/>
      <c r="G30" s="152"/>
      <c r="H30" s="152"/>
      <c r="I30" s="114"/>
      <c r="J30" s="137" t="s">
        <v>77</v>
      </c>
      <c r="K30" s="138"/>
      <c r="L30" s="138"/>
      <c r="M30" s="138"/>
      <c r="N30" s="139"/>
    </row>
    <row r="31" spans="1:14" ht="29.25" thickBot="1" x14ac:dyDescent="0.3">
      <c r="A31" s="36" t="s">
        <v>87</v>
      </c>
      <c r="B31" s="153">
        <v>160</v>
      </c>
      <c r="C31" s="154"/>
      <c r="D31" s="115"/>
      <c r="E31" s="116"/>
      <c r="F31" s="116"/>
      <c r="G31" s="116"/>
      <c r="H31" s="116"/>
      <c r="I31" s="117"/>
      <c r="J31" s="115" t="s">
        <v>120</v>
      </c>
      <c r="K31" s="122"/>
      <c r="L31" s="122"/>
      <c r="M31" s="122"/>
      <c r="N31" s="123"/>
    </row>
    <row r="32" spans="1:14" ht="15.75" thickBot="1" x14ac:dyDescent="0.3">
      <c r="A32" s="103" t="s">
        <v>88</v>
      </c>
      <c r="B32" s="133"/>
      <c r="C32" s="104"/>
      <c r="D32" s="155" t="s">
        <v>89</v>
      </c>
      <c r="E32" s="156"/>
      <c r="F32" s="155" t="s">
        <v>90</v>
      </c>
      <c r="G32" s="157"/>
      <c r="H32" s="156"/>
      <c r="I32" s="37" t="s">
        <v>91</v>
      </c>
      <c r="J32" s="155" t="s">
        <v>92</v>
      </c>
      <c r="K32" s="157"/>
      <c r="L32" s="157"/>
      <c r="M32" s="157"/>
      <c r="N32" s="156"/>
    </row>
    <row r="33" spans="1:14" x14ac:dyDescent="0.25">
      <c r="A33" s="105"/>
      <c r="B33" s="134"/>
      <c r="C33" s="106"/>
      <c r="D33" s="109"/>
      <c r="E33" s="111"/>
      <c r="F33" s="109"/>
      <c r="G33" s="110"/>
      <c r="H33" s="111"/>
      <c r="I33" s="149" t="s">
        <v>125</v>
      </c>
      <c r="J33" s="109"/>
      <c r="K33" s="110"/>
      <c r="L33" s="110"/>
      <c r="M33" s="110"/>
      <c r="N33" s="111"/>
    </row>
    <row r="34" spans="1:14" x14ac:dyDescent="0.25">
      <c r="A34" s="105"/>
      <c r="B34" s="134"/>
      <c r="C34" s="106"/>
      <c r="D34" s="112"/>
      <c r="E34" s="114"/>
      <c r="F34" s="112"/>
      <c r="G34" s="152"/>
      <c r="H34" s="114"/>
      <c r="I34" s="150"/>
      <c r="J34" s="112"/>
      <c r="K34" s="152"/>
      <c r="L34" s="152"/>
      <c r="M34" s="152"/>
      <c r="N34" s="114"/>
    </row>
    <row r="35" spans="1:14" ht="15.75" thickBot="1" x14ac:dyDescent="0.3">
      <c r="A35" s="107"/>
      <c r="B35" s="135"/>
      <c r="C35" s="108"/>
      <c r="D35" s="115"/>
      <c r="E35" s="117"/>
      <c r="F35" s="115"/>
      <c r="G35" s="116"/>
      <c r="H35" s="117"/>
      <c r="I35" s="151"/>
      <c r="J35" s="115"/>
      <c r="K35" s="116"/>
      <c r="L35" s="116"/>
      <c r="M35" s="116"/>
      <c r="N35" s="117"/>
    </row>
    <row r="36" spans="1:14" x14ac:dyDescent="0.25">
      <c r="A36" s="103" t="s">
        <v>93</v>
      </c>
      <c r="B36" s="133"/>
      <c r="C36" s="133"/>
      <c r="D36" s="133"/>
      <c r="E36" s="133"/>
      <c r="F36" s="133"/>
      <c r="G36" s="133"/>
      <c r="H36" s="133"/>
      <c r="I36" s="133"/>
      <c r="J36" s="133"/>
      <c r="K36" s="133"/>
      <c r="L36" s="133"/>
      <c r="M36" s="133"/>
      <c r="N36" s="104"/>
    </row>
    <row r="37" spans="1:14" ht="15.75" thickBot="1" x14ac:dyDescent="0.3">
      <c r="A37" s="107"/>
      <c r="B37" s="135"/>
      <c r="C37" s="135"/>
      <c r="D37" s="135"/>
      <c r="E37" s="135"/>
      <c r="F37" s="135"/>
      <c r="G37" s="135"/>
      <c r="H37" s="135"/>
      <c r="I37" s="135"/>
      <c r="J37" s="135"/>
      <c r="K37" s="135"/>
      <c r="L37" s="135"/>
      <c r="M37" s="135"/>
      <c r="N37" s="108"/>
    </row>
    <row r="38" spans="1:14" ht="19.5" customHeight="1" x14ac:dyDescent="0.25">
      <c r="A38" s="168" t="s">
        <v>94</v>
      </c>
      <c r="B38" s="169"/>
      <c r="C38" s="169"/>
      <c r="D38" s="169"/>
      <c r="E38" s="127"/>
      <c r="F38" s="165" t="s">
        <v>126</v>
      </c>
      <c r="G38" s="166"/>
      <c r="H38" s="166"/>
      <c r="I38" s="166"/>
      <c r="J38" s="166"/>
      <c r="K38" s="166"/>
      <c r="L38" s="166"/>
      <c r="M38" s="166"/>
      <c r="N38" s="167"/>
    </row>
    <row r="39" spans="1:14" ht="18.75" customHeight="1" x14ac:dyDescent="0.25">
      <c r="A39" s="170"/>
      <c r="B39" s="171"/>
      <c r="C39" s="171"/>
      <c r="D39" s="171"/>
      <c r="E39" s="172"/>
      <c r="F39" s="137" t="s">
        <v>127</v>
      </c>
      <c r="G39" s="138"/>
      <c r="H39" s="138"/>
      <c r="I39" s="138"/>
      <c r="J39" s="138"/>
      <c r="K39" s="138"/>
      <c r="L39" s="138"/>
      <c r="M39" s="138"/>
      <c r="N39" s="139"/>
    </row>
    <row r="40" spans="1:14" x14ac:dyDescent="0.25">
      <c r="A40" s="170"/>
      <c r="B40" s="171"/>
      <c r="C40" s="171"/>
      <c r="D40" s="171"/>
      <c r="E40" s="172"/>
      <c r="F40" s="137" t="s">
        <v>95</v>
      </c>
      <c r="G40" s="138"/>
      <c r="H40" s="138"/>
      <c r="I40" s="138"/>
      <c r="J40" s="138"/>
      <c r="K40" s="138"/>
      <c r="L40" s="138"/>
      <c r="M40" s="138"/>
      <c r="N40" s="139"/>
    </row>
    <row r="41" spans="1:14" ht="15.75" thickBot="1" x14ac:dyDescent="0.3">
      <c r="A41" s="128"/>
      <c r="B41" s="173"/>
      <c r="C41" s="173"/>
      <c r="D41" s="173"/>
      <c r="E41" s="129"/>
      <c r="F41" s="121" t="s">
        <v>96</v>
      </c>
      <c r="G41" s="122"/>
      <c r="H41" s="122"/>
      <c r="I41" s="122"/>
      <c r="J41" s="122"/>
      <c r="K41" s="122"/>
      <c r="L41" s="122"/>
      <c r="M41" s="122"/>
      <c r="N41" s="123"/>
    </row>
    <row r="42" spans="1:14" x14ac:dyDescent="0.25">
      <c r="A42" s="103" t="s">
        <v>97</v>
      </c>
      <c r="B42" s="133"/>
      <c r="C42" s="133"/>
      <c r="D42" s="133"/>
      <c r="E42" s="133"/>
      <c r="F42" s="133"/>
      <c r="G42" s="133"/>
      <c r="H42" s="133"/>
      <c r="I42" s="133"/>
      <c r="J42" s="133"/>
      <c r="K42" s="133"/>
      <c r="L42" s="133"/>
      <c r="M42" s="133"/>
      <c r="N42" s="104"/>
    </row>
    <row r="43" spans="1:14" ht="15.75" thickBot="1" x14ac:dyDescent="0.3">
      <c r="A43" s="107"/>
      <c r="B43" s="135"/>
      <c r="C43" s="135"/>
      <c r="D43" s="135"/>
      <c r="E43" s="135"/>
      <c r="F43" s="135"/>
      <c r="G43" s="135"/>
      <c r="H43" s="135"/>
      <c r="I43" s="135"/>
      <c r="J43" s="135"/>
      <c r="K43" s="135"/>
      <c r="L43" s="135"/>
      <c r="M43" s="135"/>
      <c r="N43" s="108"/>
    </row>
    <row r="44" spans="1:14" x14ac:dyDescent="0.25">
      <c r="A44" s="158" t="s">
        <v>98</v>
      </c>
      <c r="B44" s="159"/>
      <c r="C44" s="159"/>
      <c r="D44" s="159"/>
      <c r="E44" s="159"/>
      <c r="F44" s="159"/>
      <c r="G44" s="159"/>
      <c r="H44" s="159"/>
      <c r="I44" s="159"/>
      <c r="J44" s="159"/>
      <c r="K44" s="159"/>
      <c r="L44" s="159"/>
      <c r="M44" s="159"/>
      <c r="N44" s="160"/>
    </row>
    <row r="45" spans="1:14" x14ac:dyDescent="0.25">
      <c r="A45" s="137" t="s">
        <v>99</v>
      </c>
      <c r="B45" s="161"/>
      <c r="C45" s="161"/>
      <c r="D45" s="161"/>
      <c r="E45" s="161"/>
      <c r="F45" s="161"/>
      <c r="G45" s="161"/>
      <c r="H45" s="161"/>
      <c r="I45" s="161"/>
      <c r="J45" s="161"/>
      <c r="K45" s="161"/>
      <c r="L45" s="161"/>
      <c r="M45" s="161"/>
      <c r="N45" s="139"/>
    </row>
    <row r="46" spans="1:14" x14ac:dyDescent="0.25">
      <c r="A46" s="112" t="s">
        <v>128</v>
      </c>
      <c r="B46" s="161"/>
      <c r="C46" s="161"/>
      <c r="D46" s="161"/>
      <c r="E46" s="161"/>
      <c r="F46" s="161"/>
      <c r="G46" s="161"/>
      <c r="H46" s="161"/>
      <c r="I46" s="161"/>
      <c r="J46" s="161"/>
      <c r="K46" s="161"/>
      <c r="L46" s="161"/>
      <c r="M46" s="161"/>
      <c r="N46" s="139"/>
    </row>
    <row r="47" spans="1:14" x14ac:dyDescent="0.25">
      <c r="A47" s="162" t="s">
        <v>100</v>
      </c>
      <c r="B47" s="163"/>
      <c r="C47" s="163"/>
      <c r="D47" s="163"/>
      <c r="E47" s="163"/>
      <c r="F47" s="163"/>
      <c r="G47" s="163"/>
      <c r="H47" s="163"/>
      <c r="I47" s="163"/>
      <c r="J47" s="163"/>
      <c r="K47" s="163"/>
      <c r="L47" s="163"/>
      <c r="M47" s="163"/>
      <c r="N47" s="164"/>
    </row>
    <row r="48" spans="1:14" ht="15.75" thickBot="1" x14ac:dyDescent="0.3">
      <c r="A48" s="115"/>
      <c r="B48" s="116"/>
      <c r="C48" s="116"/>
      <c r="D48" s="116"/>
      <c r="E48" s="116"/>
      <c r="F48" s="116"/>
      <c r="G48" s="116"/>
      <c r="H48" s="116"/>
      <c r="I48" s="116"/>
      <c r="J48" s="116"/>
      <c r="K48" s="116"/>
      <c r="L48" s="116"/>
      <c r="M48" s="116"/>
      <c r="N48" s="117"/>
    </row>
    <row r="49" spans="1:14" ht="15.75" thickBot="1" x14ac:dyDescent="0.3">
      <c r="A49" s="140" t="s">
        <v>101</v>
      </c>
      <c r="B49" s="141"/>
      <c r="C49" s="141"/>
      <c r="D49" s="141"/>
      <c r="E49" s="141"/>
      <c r="F49" s="141"/>
      <c r="G49" s="141"/>
      <c r="H49" s="141"/>
      <c r="I49" s="141"/>
      <c r="J49" s="141"/>
      <c r="K49" s="141"/>
      <c r="L49" s="141"/>
      <c r="M49" s="141"/>
      <c r="N49" s="142"/>
    </row>
    <row r="50" spans="1:14" x14ac:dyDescent="0.25">
      <c r="A50" s="103" t="s">
        <v>102</v>
      </c>
      <c r="B50" s="104"/>
      <c r="C50" s="103" t="s">
        <v>35</v>
      </c>
      <c r="D50" s="133"/>
      <c r="E50" s="133"/>
      <c r="F50" s="133"/>
      <c r="G50" s="133"/>
      <c r="H50" s="133"/>
      <c r="I50" s="133"/>
      <c r="J50" s="104"/>
      <c r="K50" s="181" t="s">
        <v>103</v>
      </c>
      <c r="L50" s="182"/>
      <c r="M50" s="181" t="s">
        <v>105</v>
      </c>
      <c r="N50" s="182"/>
    </row>
    <row r="51" spans="1:14" ht="15.75" thickBot="1" x14ac:dyDescent="0.3">
      <c r="A51" s="107"/>
      <c r="B51" s="108"/>
      <c r="C51" s="107"/>
      <c r="D51" s="135"/>
      <c r="E51" s="135"/>
      <c r="F51" s="135"/>
      <c r="G51" s="135"/>
      <c r="H51" s="135"/>
      <c r="I51" s="135"/>
      <c r="J51" s="108"/>
      <c r="K51" s="183" t="s">
        <v>104</v>
      </c>
      <c r="L51" s="184"/>
      <c r="M51" s="183" t="s">
        <v>106</v>
      </c>
      <c r="N51" s="184"/>
    </row>
    <row r="52" spans="1:14" ht="27.75" customHeight="1" thickBot="1" x14ac:dyDescent="0.3">
      <c r="A52" s="178" t="str">
        <f>'Desglose Plan de Empresa'!A3</f>
        <v>0026. Procesos básicos de pastelería y repostería</v>
      </c>
      <c r="B52" s="180"/>
      <c r="C52" s="178" t="s">
        <v>130</v>
      </c>
      <c r="D52" s="179"/>
      <c r="E52" s="179"/>
      <c r="F52" s="179"/>
      <c r="G52" s="179"/>
      <c r="H52" s="179"/>
      <c r="I52" s="179"/>
      <c r="J52" s="180"/>
      <c r="K52" s="174" t="s">
        <v>131</v>
      </c>
      <c r="L52" s="175"/>
      <c r="M52" s="174" t="s">
        <v>131</v>
      </c>
      <c r="N52" s="175"/>
    </row>
    <row r="53" spans="1:14" ht="58.5" customHeight="1" thickBot="1" x14ac:dyDescent="0.3">
      <c r="A53" s="178" t="s">
        <v>129</v>
      </c>
      <c r="B53" s="180"/>
      <c r="C53" s="178" t="s">
        <v>194</v>
      </c>
      <c r="D53" s="179"/>
      <c r="E53" s="179"/>
      <c r="F53" s="179"/>
      <c r="G53" s="179"/>
      <c r="H53" s="179"/>
      <c r="I53" s="179"/>
      <c r="J53" s="180"/>
      <c r="K53" s="174" t="s">
        <v>131</v>
      </c>
      <c r="L53" s="175"/>
      <c r="M53" s="174" t="s">
        <v>131</v>
      </c>
      <c r="N53" s="175"/>
    </row>
    <row r="54" spans="1:14" ht="29.25" customHeight="1" thickBot="1" x14ac:dyDescent="0.3">
      <c r="A54" s="178" t="s">
        <v>5</v>
      </c>
      <c r="B54" s="180"/>
      <c r="C54" s="178" t="s">
        <v>196</v>
      </c>
      <c r="D54" s="179"/>
      <c r="E54" s="179"/>
      <c r="F54" s="179"/>
      <c r="G54" s="179"/>
      <c r="H54" s="179"/>
      <c r="I54" s="179"/>
      <c r="J54" s="180"/>
      <c r="K54" s="174" t="s">
        <v>131</v>
      </c>
      <c r="L54" s="175"/>
      <c r="M54" s="174" t="s">
        <v>131</v>
      </c>
      <c r="N54" s="175"/>
    </row>
    <row r="55" spans="1:14" ht="35.25" customHeight="1" thickBot="1" x14ac:dyDescent="0.3">
      <c r="A55" s="176" t="s">
        <v>132</v>
      </c>
      <c r="B55" s="177"/>
      <c r="C55" s="178" t="s">
        <v>134</v>
      </c>
      <c r="D55" s="179"/>
      <c r="E55" s="179"/>
      <c r="F55" s="179"/>
      <c r="G55" s="179"/>
      <c r="H55" s="179"/>
      <c r="I55" s="179"/>
      <c r="J55" s="180"/>
      <c r="K55" s="174" t="s">
        <v>131</v>
      </c>
      <c r="L55" s="175"/>
      <c r="M55" s="174" t="s">
        <v>131</v>
      </c>
      <c r="N55" s="175"/>
    </row>
    <row r="56" spans="1:14" ht="15.75" customHeight="1" thickBot="1" x14ac:dyDescent="0.3">
      <c r="A56" s="195" t="s">
        <v>107</v>
      </c>
      <c r="B56" s="196"/>
      <c r="C56" s="195" t="s">
        <v>108</v>
      </c>
      <c r="D56" s="197"/>
      <c r="E56" s="197"/>
      <c r="F56" s="197"/>
      <c r="G56" s="197"/>
      <c r="H56" s="197"/>
      <c r="I56" s="197"/>
      <c r="J56" s="197"/>
      <c r="K56" s="197"/>
      <c r="L56" s="197"/>
      <c r="M56" s="197"/>
      <c r="N56" s="196"/>
    </row>
    <row r="57" spans="1:14" ht="15.75" customHeight="1" x14ac:dyDescent="0.25">
      <c r="A57" s="143" t="s">
        <v>3</v>
      </c>
      <c r="B57" s="145"/>
      <c r="C57" s="186" t="s">
        <v>189</v>
      </c>
      <c r="D57" s="190"/>
      <c r="E57" s="190"/>
      <c r="F57" s="190"/>
      <c r="G57" s="190"/>
      <c r="H57" s="190"/>
      <c r="I57" s="190"/>
      <c r="J57" s="190"/>
      <c r="K57" s="190"/>
      <c r="L57" s="190"/>
      <c r="M57" s="190"/>
      <c r="N57" s="187"/>
    </row>
    <row r="58" spans="1:14" ht="45" customHeight="1" thickBot="1" x14ac:dyDescent="0.3">
      <c r="A58" s="146"/>
      <c r="B58" s="148"/>
      <c r="C58" s="188"/>
      <c r="D58" s="191"/>
      <c r="E58" s="191"/>
      <c r="F58" s="191"/>
      <c r="G58" s="191"/>
      <c r="H58" s="191"/>
      <c r="I58" s="191"/>
      <c r="J58" s="191"/>
      <c r="K58" s="191"/>
      <c r="L58" s="191"/>
      <c r="M58" s="191"/>
      <c r="N58" s="189"/>
    </row>
    <row r="59" spans="1:14" ht="15.75" customHeight="1" x14ac:dyDescent="0.25">
      <c r="A59" s="143" t="s">
        <v>135</v>
      </c>
      <c r="B59" s="145"/>
      <c r="C59" s="186" t="s">
        <v>142</v>
      </c>
      <c r="D59" s="190"/>
      <c r="E59" s="190"/>
      <c r="F59" s="190"/>
      <c r="G59" s="190"/>
      <c r="H59" s="190"/>
      <c r="I59" s="190"/>
      <c r="J59" s="190"/>
      <c r="K59" s="190"/>
      <c r="L59" s="190"/>
      <c r="M59" s="190"/>
      <c r="N59" s="187"/>
    </row>
    <row r="60" spans="1:14" ht="66" customHeight="1" thickBot="1" x14ac:dyDescent="0.3">
      <c r="A60" s="146"/>
      <c r="B60" s="148"/>
      <c r="C60" s="188"/>
      <c r="D60" s="191"/>
      <c r="E60" s="191"/>
      <c r="F60" s="191"/>
      <c r="G60" s="191"/>
      <c r="H60" s="191"/>
      <c r="I60" s="191"/>
      <c r="J60" s="191"/>
      <c r="K60" s="191"/>
      <c r="L60" s="191"/>
      <c r="M60" s="191"/>
      <c r="N60" s="189"/>
    </row>
    <row r="61" spans="1:14" ht="15.75" customHeight="1" x14ac:dyDescent="0.25">
      <c r="A61" s="186" t="s">
        <v>5</v>
      </c>
      <c r="B61" s="187"/>
      <c r="C61" s="186" t="s">
        <v>143</v>
      </c>
      <c r="D61" s="190"/>
      <c r="E61" s="190"/>
      <c r="F61" s="190"/>
      <c r="G61" s="190"/>
      <c r="H61" s="190"/>
      <c r="I61" s="190"/>
      <c r="J61" s="190"/>
      <c r="K61" s="190"/>
      <c r="L61" s="190"/>
      <c r="M61" s="190"/>
      <c r="N61" s="187"/>
    </row>
    <row r="62" spans="1:14" ht="48" customHeight="1" thickBot="1" x14ac:dyDescent="0.3">
      <c r="A62" s="188"/>
      <c r="B62" s="189"/>
      <c r="C62" s="188"/>
      <c r="D62" s="191"/>
      <c r="E62" s="191"/>
      <c r="F62" s="191"/>
      <c r="G62" s="191"/>
      <c r="H62" s="191"/>
      <c r="I62" s="191"/>
      <c r="J62" s="191"/>
      <c r="K62" s="191"/>
      <c r="L62" s="191"/>
      <c r="M62" s="191"/>
      <c r="N62" s="189"/>
    </row>
    <row r="63" spans="1:14" ht="15.75" customHeight="1" x14ac:dyDescent="0.25">
      <c r="A63" s="143" t="s">
        <v>132</v>
      </c>
      <c r="B63" s="145"/>
      <c r="C63" s="186" t="s">
        <v>136</v>
      </c>
      <c r="D63" s="190"/>
      <c r="E63" s="190"/>
      <c r="F63" s="190"/>
      <c r="G63" s="190"/>
      <c r="H63" s="190"/>
      <c r="I63" s="190"/>
      <c r="J63" s="190"/>
      <c r="K63" s="190"/>
      <c r="L63" s="190"/>
      <c r="M63" s="190"/>
      <c r="N63" s="187"/>
    </row>
    <row r="64" spans="1:14" ht="15.75" customHeight="1" thickBot="1" x14ac:dyDescent="0.3">
      <c r="A64" s="146"/>
      <c r="B64" s="148"/>
      <c r="C64" s="188"/>
      <c r="D64" s="191"/>
      <c r="E64" s="191"/>
      <c r="F64" s="191"/>
      <c r="G64" s="191"/>
      <c r="H64" s="191"/>
      <c r="I64" s="191"/>
      <c r="J64" s="191"/>
      <c r="K64" s="191"/>
      <c r="L64" s="191"/>
      <c r="M64" s="191"/>
      <c r="N64" s="189"/>
    </row>
    <row r="65" spans="1:14" ht="15.75" thickBot="1" x14ac:dyDescent="0.3">
      <c r="A65" s="192" t="s">
        <v>109</v>
      </c>
      <c r="B65" s="193"/>
      <c r="C65" s="193"/>
      <c r="D65" s="193"/>
      <c r="E65" s="193"/>
      <c r="F65" s="193"/>
      <c r="G65" s="193"/>
      <c r="H65" s="193"/>
      <c r="I65" s="193"/>
      <c r="J65" s="193"/>
      <c r="K65" s="193"/>
      <c r="L65" s="193"/>
      <c r="M65" s="193"/>
      <c r="N65" s="194"/>
    </row>
    <row r="66" spans="1:14" x14ac:dyDescent="0.25">
      <c r="A66" s="109" t="s">
        <v>144</v>
      </c>
      <c r="B66" s="110"/>
      <c r="C66" s="110"/>
      <c r="D66" s="110"/>
      <c r="E66" s="110"/>
      <c r="F66" s="110"/>
      <c r="G66" s="110"/>
      <c r="H66" s="110"/>
      <c r="I66" s="110"/>
      <c r="J66" s="110"/>
      <c r="K66" s="110"/>
      <c r="L66" s="110"/>
      <c r="M66" s="110"/>
      <c r="N66" s="111"/>
    </row>
    <row r="67" spans="1:14" x14ac:dyDescent="0.25">
      <c r="A67" s="112"/>
      <c r="B67" s="113"/>
      <c r="C67" s="113"/>
      <c r="D67" s="113"/>
      <c r="E67" s="113"/>
      <c r="F67" s="113"/>
      <c r="G67" s="113"/>
      <c r="H67" s="113"/>
      <c r="I67" s="113"/>
      <c r="J67" s="113"/>
      <c r="K67" s="113"/>
      <c r="L67" s="113"/>
      <c r="M67" s="113"/>
      <c r="N67" s="114"/>
    </row>
    <row r="68" spans="1:14" x14ac:dyDescent="0.25">
      <c r="A68" s="112"/>
      <c r="B68" s="113"/>
      <c r="C68" s="113"/>
      <c r="D68" s="113"/>
      <c r="E68" s="113"/>
      <c r="F68" s="113"/>
      <c r="G68" s="113"/>
      <c r="H68" s="113"/>
      <c r="I68" s="113"/>
      <c r="J68" s="113"/>
      <c r="K68" s="113"/>
      <c r="L68" s="113"/>
      <c r="M68" s="113"/>
      <c r="N68" s="114"/>
    </row>
    <row r="69" spans="1:14" ht="8.25" customHeight="1" x14ac:dyDescent="0.25">
      <c r="A69" s="112"/>
      <c r="B69" s="113"/>
      <c r="C69" s="113"/>
      <c r="D69" s="113"/>
      <c r="E69" s="113"/>
      <c r="F69" s="113"/>
      <c r="G69" s="113"/>
      <c r="H69" s="113"/>
      <c r="I69" s="113"/>
      <c r="J69" s="113"/>
      <c r="K69" s="113"/>
      <c r="L69" s="113"/>
      <c r="M69" s="113"/>
      <c r="N69" s="114"/>
    </row>
    <row r="70" spans="1:14" hidden="1" x14ac:dyDescent="0.25">
      <c r="A70" s="112"/>
      <c r="B70" s="113"/>
      <c r="C70" s="113"/>
      <c r="D70" s="113"/>
      <c r="E70" s="113"/>
      <c r="F70" s="113"/>
      <c r="G70" s="113"/>
      <c r="H70" s="113"/>
      <c r="I70" s="113"/>
      <c r="J70" s="113"/>
      <c r="K70" s="113"/>
      <c r="L70" s="113"/>
      <c r="M70" s="113"/>
      <c r="N70" s="114"/>
    </row>
    <row r="71" spans="1:14" hidden="1" x14ac:dyDescent="0.25">
      <c r="A71" s="112"/>
      <c r="B71" s="113"/>
      <c r="C71" s="113"/>
      <c r="D71" s="113"/>
      <c r="E71" s="113"/>
      <c r="F71" s="113"/>
      <c r="G71" s="113"/>
      <c r="H71" s="113"/>
      <c r="I71" s="113"/>
      <c r="J71" s="113"/>
      <c r="K71" s="113"/>
      <c r="L71" s="113"/>
      <c r="M71" s="113"/>
      <c r="N71" s="114"/>
    </row>
    <row r="72" spans="1:14" hidden="1" x14ac:dyDescent="0.25">
      <c r="A72" s="112"/>
      <c r="B72" s="113"/>
      <c r="C72" s="113"/>
      <c r="D72" s="113"/>
      <c r="E72" s="113"/>
      <c r="F72" s="113"/>
      <c r="G72" s="113"/>
      <c r="H72" s="113"/>
      <c r="I72" s="113"/>
      <c r="J72" s="113"/>
      <c r="K72" s="113"/>
      <c r="L72" s="113"/>
      <c r="M72" s="113"/>
      <c r="N72" s="114"/>
    </row>
    <row r="73" spans="1:14" ht="71.25" customHeight="1" x14ac:dyDescent="0.25">
      <c r="A73" s="185" t="s">
        <v>110</v>
      </c>
      <c r="B73" s="185"/>
      <c r="C73" s="185"/>
      <c r="D73" s="185"/>
      <c r="E73" s="185"/>
      <c r="F73" s="185"/>
      <c r="G73" s="185" t="s">
        <v>111</v>
      </c>
      <c r="H73" s="185"/>
      <c r="I73" s="185"/>
      <c r="J73" s="185" t="s">
        <v>112</v>
      </c>
      <c r="K73" s="185"/>
      <c r="L73" s="185"/>
      <c r="M73" s="185"/>
      <c r="N73" s="185"/>
    </row>
    <row r="74" spans="1:14" hidden="1" x14ac:dyDescent="0.25">
      <c r="A74" s="185"/>
      <c r="B74" s="185"/>
      <c r="C74" s="185"/>
      <c r="D74" s="185"/>
      <c r="E74" s="185"/>
      <c r="F74" s="185"/>
      <c r="G74" s="185"/>
      <c r="H74" s="185"/>
      <c r="I74" s="185"/>
      <c r="J74" s="185"/>
      <c r="K74" s="185"/>
      <c r="L74" s="185"/>
      <c r="M74" s="185"/>
      <c r="N74" s="185"/>
    </row>
    <row r="75" spans="1:14" ht="6.75" hidden="1" customHeight="1" x14ac:dyDescent="0.25">
      <c r="A75" s="185"/>
      <c r="B75" s="185"/>
      <c r="C75" s="185"/>
      <c r="D75" s="185"/>
      <c r="E75" s="185"/>
      <c r="F75" s="185"/>
      <c r="G75" s="185"/>
      <c r="H75" s="185"/>
      <c r="I75" s="185"/>
      <c r="J75" s="185"/>
      <c r="K75" s="185"/>
      <c r="L75" s="185"/>
      <c r="M75" s="185"/>
      <c r="N75" s="185"/>
    </row>
    <row r="76" spans="1:14" hidden="1" x14ac:dyDescent="0.25">
      <c r="A76" s="185"/>
      <c r="B76" s="185"/>
      <c r="C76" s="185"/>
      <c r="D76" s="185"/>
      <c r="E76" s="185"/>
      <c r="F76" s="185"/>
      <c r="G76" s="185"/>
      <c r="H76" s="185"/>
      <c r="I76" s="185"/>
      <c r="J76" s="185"/>
      <c r="K76" s="185"/>
      <c r="L76" s="185"/>
      <c r="M76" s="185"/>
      <c r="N76" s="185"/>
    </row>
    <row r="77" spans="1:14" ht="28.5" hidden="1" customHeight="1" thickBot="1" x14ac:dyDescent="0.3">
      <c r="A77" s="185"/>
      <c r="B77" s="185"/>
      <c r="C77" s="185"/>
      <c r="D77" s="185"/>
      <c r="E77" s="185"/>
      <c r="F77" s="185"/>
      <c r="G77" s="185"/>
      <c r="H77" s="185"/>
      <c r="I77" s="185"/>
      <c r="J77" s="185"/>
      <c r="K77" s="185"/>
      <c r="L77" s="185"/>
      <c r="M77" s="185"/>
      <c r="N77" s="185"/>
    </row>
  </sheetData>
  <mergeCells count="122">
    <mergeCell ref="A73:F77"/>
    <mergeCell ref="G73:I77"/>
    <mergeCell ref="J73:N77"/>
    <mergeCell ref="A61:B62"/>
    <mergeCell ref="C61:N62"/>
    <mergeCell ref="A53:B53"/>
    <mergeCell ref="A54:B54"/>
    <mergeCell ref="C53:J53"/>
    <mergeCell ref="K53:L53"/>
    <mergeCell ref="M53:N53"/>
    <mergeCell ref="K54:L54"/>
    <mergeCell ref="A63:B64"/>
    <mergeCell ref="C63:N64"/>
    <mergeCell ref="A65:N65"/>
    <mergeCell ref="A66:N72"/>
    <mergeCell ref="A56:B56"/>
    <mergeCell ref="C56:N56"/>
    <mergeCell ref="A57:B58"/>
    <mergeCell ref="C57:N58"/>
    <mergeCell ref="A59:B60"/>
    <mergeCell ref="C59:N60"/>
    <mergeCell ref="K52:L52"/>
    <mergeCell ref="M52:N52"/>
    <mergeCell ref="A55:B55"/>
    <mergeCell ref="C55:J55"/>
    <mergeCell ref="K55:L55"/>
    <mergeCell ref="M55:N55"/>
    <mergeCell ref="M54:N54"/>
    <mergeCell ref="C54:J54"/>
    <mergeCell ref="A49:N49"/>
    <mergeCell ref="A50:B51"/>
    <mergeCell ref="C50:J51"/>
    <mergeCell ref="K50:L50"/>
    <mergeCell ref="K51:L51"/>
    <mergeCell ref="M50:N50"/>
    <mergeCell ref="M51:N51"/>
    <mergeCell ref="A52:B52"/>
    <mergeCell ref="C52:J52"/>
    <mergeCell ref="A42:N43"/>
    <mergeCell ref="A44:N44"/>
    <mergeCell ref="A45:N45"/>
    <mergeCell ref="A46:N46"/>
    <mergeCell ref="A47:N47"/>
    <mergeCell ref="A48:N48"/>
    <mergeCell ref="A36:N37"/>
    <mergeCell ref="F38:N38"/>
    <mergeCell ref="F39:N39"/>
    <mergeCell ref="F40:N40"/>
    <mergeCell ref="F41:N41"/>
    <mergeCell ref="A38:E41"/>
    <mergeCell ref="A32:C35"/>
    <mergeCell ref="D32:E32"/>
    <mergeCell ref="F32:H32"/>
    <mergeCell ref="J32:N32"/>
    <mergeCell ref="D33:E35"/>
    <mergeCell ref="F33:H35"/>
    <mergeCell ref="I33:I35"/>
    <mergeCell ref="J33:N35"/>
    <mergeCell ref="D31:I31"/>
    <mergeCell ref="J28:N28"/>
    <mergeCell ref="J29:N29"/>
    <mergeCell ref="J30:N30"/>
    <mergeCell ref="J31:N31"/>
    <mergeCell ref="B31:C31"/>
    <mergeCell ref="A26:C27"/>
    <mergeCell ref="D26:E27"/>
    <mergeCell ref="F26:H27"/>
    <mergeCell ref="I26:I27"/>
    <mergeCell ref="J26:N27"/>
    <mergeCell ref="A28:C30"/>
    <mergeCell ref="D28:I28"/>
    <mergeCell ref="D29:I29"/>
    <mergeCell ref="D30:I30"/>
    <mergeCell ref="A22:C25"/>
    <mergeCell ref="D22:E23"/>
    <mergeCell ref="F22:H23"/>
    <mergeCell ref="I22:I25"/>
    <mergeCell ref="J22:N25"/>
    <mergeCell ref="D24:E25"/>
    <mergeCell ref="F24:H25"/>
    <mergeCell ref="J14:N14"/>
    <mergeCell ref="J15:N15"/>
    <mergeCell ref="J16:N16"/>
    <mergeCell ref="D17:I19"/>
    <mergeCell ref="J17:N19"/>
    <mergeCell ref="A20:C21"/>
    <mergeCell ref="D20:E21"/>
    <mergeCell ref="F20:H21"/>
    <mergeCell ref="I20:I21"/>
    <mergeCell ref="J20:N21"/>
    <mergeCell ref="A10:C19"/>
    <mergeCell ref="D10:D11"/>
    <mergeCell ref="E10:G11"/>
    <mergeCell ref="H10:I13"/>
    <mergeCell ref="J10:N13"/>
    <mergeCell ref="D12:D13"/>
    <mergeCell ref="E12:G13"/>
    <mergeCell ref="D14:I14"/>
    <mergeCell ref="D15:I15"/>
    <mergeCell ref="D16:I16"/>
    <mergeCell ref="A7:C9"/>
    <mergeCell ref="D7:G7"/>
    <mergeCell ref="H7:K7"/>
    <mergeCell ref="L7:N7"/>
    <mergeCell ref="D8:G9"/>
    <mergeCell ref="H8:K9"/>
    <mergeCell ref="L8:N9"/>
    <mergeCell ref="A1:N1"/>
    <mergeCell ref="G2:G4"/>
    <mergeCell ref="H2:I4"/>
    <mergeCell ref="J2:M6"/>
    <mergeCell ref="D5:F5"/>
    <mergeCell ref="D6:F6"/>
    <mergeCell ref="G5:G6"/>
    <mergeCell ref="H5:I6"/>
    <mergeCell ref="A2:C2"/>
    <mergeCell ref="A3:C3"/>
    <mergeCell ref="A4:C4"/>
    <mergeCell ref="A5:C5"/>
    <mergeCell ref="A6:C6"/>
    <mergeCell ref="D2:F4"/>
    <mergeCell ref="N2:N6"/>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
  <sheetViews>
    <sheetView topLeftCell="A10" workbookViewId="0">
      <selection activeCell="A7" sqref="A7:E9"/>
    </sheetView>
  </sheetViews>
  <sheetFormatPr baseColWidth="10" defaultRowHeight="15" x14ac:dyDescent="0.25"/>
  <cols>
    <col min="1" max="1" width="22.42578125" customWidth="1"/>
    <col min="2" max="2" width="31.5703125" customWidth="1"/>
    <col min="3" max="3" width="64.85546875" customWidth="1"/>
    <col min="4" max="4" width="14.85546875" customWidth="1"/>
    <col min="5" max="5" width="15.42578125" customWidth="1"/>
  </cols>
  <sheetData>
    <row r="1" spans="1:5" ht="27.75" customHeight="1" thickBot="1" x14ac:dyDescent="0.3">
      <c r="A1" s="98" t="s">
        <v>201</v>
      </c>
      <c r="B1" s="99"/>
      <c r="C1" s="99"/>
      <c r="D1" s="99"/>
      <c r="E1" s="99"/>
    </row>
    <row r="2" spans="1:5" ht="41.25" customHeight="1" x14ac:dyDescent="0.25">
      <c r="A2" s="210" t="s">
        <v>180</v>
      </c>
      <c r="B2" s="210" t="s">
        <v>102</v>
      </c>
      <c r="C2" s="210" t="s">
        <v>35</v>
      </c>
      <c r="D2" s="210" t="s">
        <v>181</v>
      </c>
      <c r="E2" s="210" t="s">
        <v>188</v>
      </c>
    </row>
    <row r="3" spans="1:5" ht="15.75" thickBot="1" x14ac:dyDescent="0.3">
      <c r="A3" s="211"/>
      <c r="B3" s="211"/>
      <c r="C3" s="211"/>
      <c r="D3" s="211"/>
      <c r="E3" s="211"/>
    </row>
    <row r="4" spans="1:5" x14ac:dyDescent="0.25">
      <c r="A4" s="204" t="str">
        <f>' Plan de Formación-Anexo II-Ej'!$A$57</f>
        <v>0026. Procesos básicos de pastelería y repostería</v>
      </c>
      <c r="B4" s="204" t="s">
        <v>190</v>
      </c>
      <c r="C4" s="207" t="str">
        <f>' Plan de Formación-Anexo II-Ej'!$C$52</f>
        <v>Obtiene masas y pastas de múltiples aplicaciones, justificando su composición.</v>
      </c>
      <c r="D4" s="198"/>
      <c r="E4" s="198" t="s">
        <v>131</v>
      </c>
    </row>
    <row r="5" spans="1:5" x14ac:dyDescent="0.25">
      <c r="A5" s="205"/>
      <c r="B5" s="205"/>
      <c r="C5" s="208"/>
      <c r="D5" s="199"/>
      <c r="E5" s="199"/>
    </row>
    <row r="6" spans="1:5" ht="15.75" thickBot="1" x14ac:dyDescent="0.3">
      <c r="A6" s="206"/>
      <c r="B6" s="206"/>
      <c r="C6" s="209"/>
      <c r="D6" s="200"/>
      <c r="E6" s="200"/>
    </row>
    <row r="7" spans="1:5" x14ac:dyDescent="0.25">
      <c r="A7" s="109" t="s">
        <v>200</v>
      </c>
      <c r="B7" s="110"/>
      <c r="C7" s="110"/>
      <c r="D7" s="110"/>
      <c r="E7" s="111"/>
    </row>
    <row r="8" spans="1:5" x14ac:dyDescent="0.25">
      <c r="A8" s="112"/>
      <c r="B8" s="113"/>
      <c r="C8" s="113"/>
      <c r="D8" s="113"/>
      <c r="E8" s="114"/>
    </row>
    <row r="9" spans="1:5" ht="15.75" thickBot="1" x14ac:dyDescent="0.3">
      <c r="A9" s="115"/>
      <c r="B9" s="116"/>
      <c r="C9" s="116"/>
      <c r="D9" s="116"/>
      <c r="E9" s="117"/>
    </row>
    <row r="10" spans="1:5" x14ac:dyDescent="0.25">
      <c r="A10" s="212" t="s">
        <v>180</v>
      </c>
      <c r="B10" s="212" t="s">
        <v>102</v>
      </c>
      <c r="C10" s="217" t="s">
        <v>35</v>
      </c>
      <c r="D10" s="204" t="s">
        <v>181</v>
      </c>
      <c r="E10" s="198" t="s">
        <v>188</v>
      </c>
    </row>
    <row r="11" spans="1:5" ht="15.75" thickBot="1" x14ac:dyDescent="0.3">
      <c r="A11" s="213"/>
      <c r="B11" s="213"/>
      <c r="C11" s="218"/>
      <c r="D11" s="206"/>
      <c r="E11" s="200"/>
    </row>
    <row r="12" spans="1:5" ht="21" customHeight="1" x14ac:dyDescent="0.25">
      <c r="A12" s="214" t="str">
        <f>' Plan de Formación-Anexo II-Ej'!$A$59</f>
        <v>0046. Preelaboración y conservaciónd e alimentos</v>
      </c>
      <c r="B12" s="198" t="s">
        <v>191</v>
      </c>
      <c r="C12" s="207" t="s">
        <v>195</v>
      </c>
      <c r="D12" s="198" t="s">
        <v>131</v>
      </c>
      <c r="E12" s="198"/>
    </row>
    <row r="13" spans="1:5" ht="15.75" customHeight="1" thickBot="1" x14ac:dyDescent="0.3">
      <c r="A13" s="215"/>
      <c r="B13" s="199"/>
      <c r="C13" s="209"/>
      <c r="D13" s="200"/>
      <c r="E13" s="200"/>
    </row>
    <row r="14" spans="1:5" ht="15.75" customHeight="1" x14ac:dyDescent="0.25">
      <c r="A14" s="215"/>
      <c r="B14" s="199"/>
      <c r="C14" s="207" t="s">
        <v>197</v>
      </c>
      <c r="D14" s="198" t="s">
        <v>131</v>
      </c>
      <c r="E14" s="198"/>
    </row>
    <row r="15" spans="1:5" ht="12.75" customHeight="1" x14ac:dyDescent="0.25">
      <c r="A15" s="215"/>
      <c r="B15" s="199"/>
      <c r="C15" s="208"/>
      <c r="D15" s="199"/>
      <c r="E15" s="199"/>
    </row>
    <row r="16" spans="1:5" ht="9" customHeight="1" thickBot="1" x14ac:dyDescent="0.3">
      <c r="A16" s="216"/>
      <c r="B16" s="200"/>
      <c r="C16" s="209"/>
      <c r="D16" s="200"/>
      <c r="E16" s="200"/>
    </row>
    <row r="17" spans="1:5" x14ac:dyDescent="0.25">
      <c r="A17" s="109" t="s">
        <v>182</v>
      </c>
      <c r="B17" s="110"/>
      <c r="C17" s="110"/>
      <c r="D17" s="110"/>
      <c r="E17" s="111"/>
    </row>
    <row r="18" spans="1:5" x14ac:dyDescent="0.25">
      <c r="A18" s="112"/>
      <c r="B18" s="113"/>
      <c r="C18" s="113"/>
      <c r="D18" s="113"/>
      <c r="E18" s="114"/>
    </row>
    <row r="19" spans="1:5" ht="15.75" thickBot="1" x14ac:dyDescent="0.3">
      <c r="A19" s="115"/>
      <c r="B19" s="116"/>
      <c r="C19" s="116"/>
      <c r="D19" s="116"/>
      <c r="E19" s="117"/>
    </row>
    <row r="20" spans="1:5" x14ac:dyDescent="0.25">
      <c r="A20" s="212" t="s">
        <v>180</v>
      </c>
      <c r="B20" s="212" t="s">
        <v>102</v>
      </c>
      <c r="C20" s="217" t="s">
        <v>35</v>
      </c>
      <c r="D20" s="204" t="s">
        <v>181</v>
      </c>
      <c r="E20" s="198" t="s">
        <v>188</v>
      </c>
    </row>
    <row r="21" spans="1:5" ht="15.75" thickBot="1" x14ac:dyDescent="0.3">
      <c r="A21" s="213"/>
      <c r="B21" s="213"/>
      <c r="C21" s="218"/>
      <c r="D21" s="206"/>
      <c r="E21" s="200"/>
    </row>
    <row r="22" spans="1:5" ht="24" customHeight="1" x14ac:dyDescent="0.25">
      <c r="A22" s="207" t="str">
        <f>' Plan de Formación-Anexo II-Ej'!$A$61</f>
        <v>0047. Técnicas culinarias</v>
      </c>
      <c r="B22" s="198" t="s">
        <v>192</v>
      </c>
      <c r="C22" s="201" t="s">
        <v>198</v>
      </c>
      <c r="D22" s="198" t="s">
        <v>131</v>
      </c>
      <c r="E22" s="198" t="s">
        <v>131</v>
      </c>
    </row>
    <row r="23" spans="1:5" ht="15.75" hidden="1" customHeight="1" thickBot="1" x14ac:dyDescent="0.3">
      <c r="A23" s="208"/>
      <c r="B23" s="199"/>
      <c r="C23" s="202"/>
      <c r="D23" s="199"/>
      <c r="E23" s="199"/>
    </row>
    <row r="24" spans="1:5" ht="10.5" customHeight="1" thickBot="1" x14ac:dyDescent="0.3">
      <c r="A24" s="208"/>
      <c r="B24" s="199"/>
      <c r="C24" s="203"/>
      <c r="D24" s="200"/>
      <c r="E24" s="200"/>
    </row>
    <row r="25" spans="1:5" ht="15.75" customHeight="1" x14ac:dyDescent="0.25">
      <c r="A25" s="208"/>
      <c r="B25" s="199"/>
      <c r="C25" s="207" t="s">
        <v>199</v>
      </c>
      <c r="D25" s="198"/>
      <c r="E25" s="198"/>
    </row>
    <row r="26" spans="1:5" x14ac:dyDescent="0.25">
      <c r="A26" s="208"/>
      <c r="B26" s="199"/>
      <c r="C26" s="208"/>
      <c r="D26" s="199"/>
      <c r="E26" s="199"/>
    </row>
    <row r="27" spans="1:5" ht="6" customHeight="1" thickBot="1" x14ac:dyDescent="0.3">
      <c r="A27" s="209"/>
      <c r="B27" s="200"/>
      <c r="C27" s="209"/>
      <c r="D27" s="200"/>
      <c r="E27" s="200"/>
    </row>
    <row r="28" spans="1:5" x14ac:dyDescent="0.25">
      <c r="A28" s="109" t="s">
        <v>182</v>
      </c>
      <c r="B28" s="110"/>
      <c r="C28" s="110"/>
      <c r="D28" s="110"/>
      <c r="E28" s="111"/>
    </row>
    <row r="29" spans="1:5" x14ac:dyDescent="0.25">
      <c r="A29" s="112"/>
      <c r="B29" s="113"/>
      <c r="C29" s="113"/>
      <c r="D29" s="113"/>
      <c r="E29" s="114"/>
    </row>
    <row r="30" spans="1:5" ht="15.75" thickBot="1" x14ac:dyDescent="0.3">
      <c r="A30" s="115"/>
      <c r="B30" s="116"/>
      <c r="C30" s="116"/>
      <c r="D30" s="116"/>
      <c r="E30" s="117"/>
    </row>
    <row r="31" spans="1:5" x14ac:dyDescent="0.25">
      <c r="A31" s="212" t="s">
        <v>180</v>
      </c>
      <c r="B31" s="212" t="s">
        <v>102</v>
      </c>
      <c r="C31" s="217" t="s">
        <v>35</v>
      </c>
      <c r="D31" s="204" t="s">
        <v>181</v>
      </c>
      <c r="E31" s="198" t="s">
        <v>188</v>
      </c>
    </row>
    <row r="32" spans="1:5" ht="15.75" thickBot="1" x14ac:dyDescent="0.3">
      <c r="A32" s="213"/>
      <c r="B32" s="213"/>
      <c r="C32" s="218"/>
      <c r="D32" s="206"/>
      <c r="E32" s="200"/>
    </row>
    <row r="33" spans="1:5" x14ac:dyDescent="0.25">
      <c r="A33" s="204" t="str">
        <f>' Plan de Formación-Anexo II-Ej'!$A$63</f>
        <v>1664. Digitalización aplicada al sector productivo</v>
      </c>
      <c r="B33" s="204" t="s">
        <v>193</v>
      </c>
      <c r="C33" s="207" t="str">
        <f>' Plan de Formación-Anexo II-Ej'!C55:J55</f>
        <v>Compara los sistemas de producción/prestación de servicios digitalizados con los sistemas clásicos identificando las mejoras introducidas.</v>
      </c>
      <c r="D33" s="198" t="s">
        <v>131</v>
      </c>
      <c r="E33" s="198" t="s">
        <v>131</v>
      </c>
    </row>
    <row r="34" spans="1:5" x14ac:dyDescent="0.25">
      <c r="A34" s="205"/>
      <c r="B34" s="205"/>
      <c r="C34" s="208"/>
      <c r="D34" s="199"/>
      <c r="E34" s="199"/>
    </row>
    <row r="35" spans="1:5" ht="15.75" thickBot="1" x14ac:dyDescent="0.3">
      <c r="A35" s="206"/>
      <c r="B35" s="206"/>
      <c r="C35" s="209"/>
      <c r="D35" s="200"/>
      <c r="E35" s="200"/>
    </row>
    <row r="36" spans="1:5" x14ac:dyDescent="0.25">
      <c r="A36" s="109" t="s">
        <v>182</v>
      </c>
      <c r="B36" s="110"/>
      <c r="C36" s="110"/>
      <c r="D36" s="110"/>
      <c r="E36" s="111"/>
    </row>
    <row r="37" spans="1:5" x14ac:dyDescent="0.25">
      <c r="A37" s="112"/>
      <c r="B37" s="113"/>
      <c r="C37" s="113"/>
      <c r="D37" s="113"/>
      <c r="E37" s="114"/>
    </row>
    <row r="38" spans="1:5" ht="15.75" thickBot="1" x14ac:dyDescent="0.3">
      <c r="A38" s="115"/>
      <c r="B38" s="116"/>
      <c r="C38" s="116"/>
      <c r="D38" s="116"/>
      <c r="E38" s="117"/>
    </row>
  </sheetData>
  <mergeCells count="51">
    <mergeCell ref="C14:C16"/>
    <mergeCell ref="D12:D13"/>
    <mergeCell ref="E12:E13"/>
    <mergeCell ref="A20:A21"/>
    <mergeCell ref="B20:B21"/>
    <mergeCell ref="A17:E19"/>
    <mergeCell ref="C20:C21"/>
    <mergeCell ref="D20:D21"/>
    <mergeCell ref="E20:E21"/>
    <mergeCell ref="A2:A3"/>
    <mergeCell ref="B2:B3"/>
    <mergeCell ref="C2:C3"/>
    <mergeCell ref="D2:D3"/>
    <mergeCell ref="E10:E11"/>
    <mergeCell ref="C10:C11"/>
    <mergeCell ref="D10:D11"/>
    <mergeCell ref="A4:A6"/>
    <mergeCell ref="B4:B6"/>
    <mergeCell ref="A7:E9"/>
    <mergeCell ref="A36:E38"/>
    <mergeCell ref="D4:D6"/>
    <mergeCell ref="E4:E6"/>
    <mergeCell ref="A12:A16"/>
    <mergeCell ref="B12:B16"/>
    <mergeCell ref="C12:C13"/>
    <mergeCell ref="C25:C27"/>
    <mergeCell ref="A28:E30"/>
    <mergeCell ref="A31:A32"/>
    <mergeCell ref="B31:B32"/>
    <mergeCell ref="C31:C32"/>
    <mergeCell ref="D31:D32"/>
    <mergeCell ref="E31:E32"/>
    <mergeCell ref="A22:A27"/>
    <mergeCell ref="C4:C6"/>
    <mergeCell ref="A10:A11"/>
    <mergeCell ref="A1:E1"/>
    <mergeCell ref="D33:D35"/>
    <mergeCell ref="E33:E35"/>
    <mergeCell ref="B22:B27"/>
    <mergeCell ref="C22:C24"/>
    <mergeCell ref="D14:D16"/>
    <mergeCell ref="E14:E16"/>
    <mergeCell ref="D22:D24"/>
    <mergeCell ref="E22:E24"/>
    <mergeCell ref="D25:D27"/>
    <mergeCell ref="E25:E27"/>
    <mergeCell ref="A33:A35"/>
    <mergeCell ref="B33:B35"/>
    <mergeCell ref="C33:C35"/>
    <mergeCell ref="E2:E3"/>
    <mergeCell ref="B10:B1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workbookViewId="0">
      <selection activeCell="AE24" sqref="AE24"/>
    </sheetView>
  </sheetViews>
  <sheetFormatPr baseColWidth="10" defaultRowHeight="15" x14ac:dyDescent="0.25"/>
  <cols>
    <col min="1" max="1" width="88.7109375" customWidth="1"/>
    <col min="2" max="2" width="6.7109375" customWidth="1"/>
    <col min="3" max="3" width="7.85546875" customWidth="1"/>
    <col min="4" max="4" width="7.5703125" customWidth="1"/>
    <col min="5" max="5" width="7.42578125" customWidth="1"/>
    <col min="6" max="6" width="7" customWidth="1"/>
    <col min="7" max="7" width="0.42578125" customWidth="1"/>
    <col min="8" max="8" width="11.42578125" hidden="1" customWidth="1"/>
  </cols>
  <sheetData>
    <row r="1" spans="1:8" ht="81.75" customHeight="1" thickBot="1" x14ac:dyDescent="0.3">
      <c r="A1" s="224" t="s">
        <v>206</v>
      </c>
      <c r="B1" s="99"/>
      <c r="C1" s="99"/>
      <c r="D1" s="99"/>
      <c r="E1" s="99"/>
      <c r="F1" s="99"/>
      <c r="G1" s="99"/>
      <c r="H1" s="99"/>
    </row>
    <row r="2" spans="1:8" ht="15.75" thickBot="1" x14ac:dyDescent="0.3">
      <c r="A2" s="44"/>
    </row>
    <row r="3" spans="1:8" ht="25.5" x14ac:dyDescent="0.25">
      <c r="A3" s="52" t="s">
        <v>183</v>
      </c>
      <c r="B3" s="53">
        <v>1</v>
      </c>
      <c r="C3" s="53">
        <v>2</v>
      </c>
      <c r="D3" s="53">
        <v>3</v>
      </c>
      <c r="E3" s="53">
        <v>4</v>
      </c>
      <c r="F3" s="53">
        <v>5</v>
      </c>
    </row>
    <row r="4" spans="1:8" ht="30" customHeight="1" x14ac:dyDescent="0.25">
      <c r="A4" s="46" t="str">
        <f>'Valoración Cualitativa-Competen'!B3</f>
        <v>Comprende las órdenes de trabajo o fichas técnicas y prepara los ingredientes y materiales necesarios sin olvidar elementos importantes.</v>
      </c>
      <c r="B4" s="51"/>
      <c r="C4" s="51"/>
      <c r="D4" s="51" t="s">
        <v>125</v>
      </c>
      <c r="E4" s="51"/>
      <c r="F4" s="47"/>
    </row>
    <row r="5" spans="1:8" ht="31.5" customHeight="1" x14ac:dyDescent="0.25">
      <c r="A5" s="46" t="str">
        <f>'Valoración Cualitativa-Competen'!B4</f>
        <v>Revisa las materias primas al llegar, las coloca correctamente en cámaras o almacenes y respeta las normas de conservación y caducidad.</v>
      </c>
      <c r="B5" s="51"/>
      <c r="C5" s="51"/>
      <c r="D5" s="51" t="s">
        <v>125</v>
      </c>
      <c r="E5" s="51"/>
      <c r="F5" s="47"/>
    </row>
    <row r="6" spans="1:8" ht="29.25" customHeight="1" x14ac:dyDescent="0.25">
      <c r="A6" s="46" t="str">
        <f>'Valoración Cualitativa-Competen'!B5</f>
        <v>Deja su puesto limpio, ordenado y con el material preparado antes de comenzar la producción. Comprueba que la maquinaria funciona.</v>
      </c>
      <c r="B6" s="51"/>
      <c r="C6" s="51"/>
      <c r="D6" s="51"/>
      <c r="E6" s="51" t="s">
        <v>125</v>
      </c>
      <c r="F6" s="47"/>
    </row>
    <row r="7" spans="1:8" ht="30" customHeight="1" x14ac:dyDescent="0.25">
      <c r="A7" s="46" t="str">
        <f>'Valoración Cualitativa-Competen'!B6</f>
        <v>Prepara correctamente los productos (pelar, limpiar, cortar, descongelar, regenerar) según las indicaciones y el tipo de alimento.</v>
      </c>
      <c r="B7" s="51"/>
      <c r="C7" s="51"/>
      <c r="D7" s="51"/>
      <c r="E7" s="51" t="s">
        <v>125</v>
      </c>
      <c r="F7" s="47"/>
    </row>
    <row r="8" spans="1:8" ht="27.75" customHeight="1" x14ac:dyDescent="0.25">
      <c r="A8" s="46" t="str">
        <f>'Valoración Cualitativa-Competen'!B7</f>
        <v>Cocina los platos siguiendo las recetas, tiempos y temperaturas establecidos, cuidando el aspecto y el punto de cocción.</v>
      </c>
      <c r="B8" s="51"/>
      <c r="C8" s="51"/>
      <c r="D8" s="51"/>
      <c r="E8" s="51" t="s">
        <v>125</v>
      </c>
      <c r="F8" s="47"/>
    </row>
    <row r="9" spans="1:8" ht="33" customHeight="1" x14ac:dyDescent="0.25">
      <c r="A9" s="46" t="str">
        <f>'Valoración Cualitativa-Competen'!B8</f>
        <v>Presenta los platos con buena apariencia, respetando el estilo del establecimiento y las indicaciones del chef.</v>
      </c>
      <c r="B9" s="51"/>
      <c r="C9" s="51"/>
      <c r="D9" s="51"/>
      <c r="E9" s="51" t="s">
        <v>125</v>
      </c>
      <c r="F9" s="47"/>
    </row>
    <row r="10" spans="1:8" ht="29.25" customHeight="1" x14ac:dyDescent="0.25">
      <c r="A10" s="46" t="str">
        <f>'Valoración Cualitativa-Competen'!B9</f>
        <v>Entrega las elaboraciones a tiempo, en las condiciones adecuadas y siguiendo las normas de pase o emplatado.</v>
      </c>
      <c r="B10" s="51"/>
      <c r="C10" s="51"/>
      <c r="D10" s="51"/>
      <c r="E10" s="51" t="s">
        <v>125</v>
      </c>
      <c r="F10" s="47"/>
    </row>
    <row r="11" spans="1:8" ht="26.25" customHeight="1" x14ac:dyDescent="0.25">
      <c r="A11" s="46" t="str">
        <f>'Valoración Cualitativa-Competen'!B10</f>
        <v>Envasa y guarda correctamente los productos, etiqueta con fechas y evita contaminaciones o pérdidas de calidad.</v>
      </c>
      <c r="B11" s="51"/>
      <c r="C11" s="51" t="s">
        <v>125</v>
      </c>
      <c r="D11" s="51"/>
      <c r="E11" s="51"/>
      <c r="F11" s="47"/>
    </row>
    <row r="12" spans="1:8" ht="29.25" customHeight="1" x14ac:dyDescent="0.25">
      <c r="A12" s="46" t="str">
        <f>'Valoración Cualitativa-Competen'!B11</f>
        <v>Cumple con las normas de higiene (lavado de manos, uso de guantes, uniforme limpio), seguridad y reciclaje de residuos.</v>
      </c>
      <c r="B12" s="51"/>
      <c r="C12" s="51"/>
      <c r="D12" s="51" t="s">
        <v>125</v>
      </c>
      <c r="E12" s="51"/>
      <c r="F12" s="47"/>
    </row>
    <row r="13" spans="1:8" ht="34.5" customHeight="1" x14ac:dyDescent="0.25">
      <c r="A13" s="46" t="str">
        <f>'Valoración Cualitativa-Competen'!B12</f>
        <v>Llega puntual, cumple las tareas asignadas, se comunica correctamente con sus compañeros y respeta la jerarquía de cocina.</v>
      </c>
      <c r="B13" s="51"/>
      <c r="C13" s="51"/>
      <c r="D13" s="51" t="s">
        <v>125</v>
      </c>
      <c r="E13" s="51"/>
      <c r="F13" s="47"/>
    </row>
    <row r="14" spans="1:8" ht="36" customHeight="1" x14ac:dyDescent="0.25">
      <c r="A14" s="46" t="str">
        <f>'Valoración Cualitativa-Competen'!B13</f>
        <v>Reacciona con rapidez ante imprevistos menores (por ejemplo, falta un producto o se rompe algo) sin perder la calma ni interrumpir el ritmo de trabajo.</v>
      </c>
      <c r="B14" s="51"/>
      <c r="C14" s="51"/>
      <c r="D14" s="51" t="s">
        <v>125</v>
      </c>
      <c r="E14" s="51"/>
      <c r="F14" s="47"/>
    </row>
    <row r="15" spans="1:8" ht="32.25" customHeight="1" x14ac:dyDescent="0.25">
      <c r="A15" s="46" t="str">
        <f>'Valoración Cualitativa-Competen'!B14</f>
        <v>Muestra interés por aprender, propone mejoras o formas más eficientes de trabajar y se adapta a nuevas técnicas o platos.</v>
      </c>
      <c r="B15" s="51"/>
      <c r="C15" s="51"/>
      <c r="D15" s="51"/>
      <c r="E15" s="51" t="s">
        <v>125</v>
      </c>
      <c r="F15" s="47"/>
    </row>
    <row r="16" spans="1:8" ht="24.75" customHeight="1" x14ac:dyDescent="0.25">
      <c r="A16" s="46" t="str">
        <f>'Valoración Cualitativa-Competen'!B15</f>
        <v>Respeta los horarios, normas internas y condiciones del centro de trabajo; conoce sus responsabilidades y actúa de forma profesional.</v>
      </c>
      <c r="B16" s="51"/>
      <c r="C16" s="51"/>
      <c r="D16" s="51" t="s">
        <v>125</v>
      </c>
      <c r="E16" s="51"/>
      <c r="F16" s="47"/>
    </row>
    <row r="17" spans="1:6" ht="30" customHeight="1" x14ac:dyDescent="0.25">
      <c r="A17" s="48" t="str">
        <f>'Valoración Cualitativa-Competen'!B16</f>
        <v>Muestra iniciativa, interés por distintos puestos o áreas de cocina y se adapta bien a cambios o nuevas tareas.</v>
      </c>
      <c r="B17" s="51"/>
      <c r="C17" s="51"/>
      <c r="D17" s="51"/>
      <c r="E17" s="51" t="s">
        <v>125</v>
      </c>
      <c r="F17" s="47"/>
    </row>
    <row r="18" spans="1:6" ht="24.75" customHeight="1" x14ac:dyDescent="0.25">
      <c r="A18" s="49" t="str">
        <f>'Valoración Cualitativa-Competen'!B17</f>
        <v>Entiende cómo se organizan costes, compras y ventas; valora la rentabilidad y el aprovechamiento de los productos.</v>
      </c>
      <c r="B18" s="51"/>
      <c r="C18" s="51" t="s">
        <v>125</v>
      </c>
      <c r="D18" s="51"/>
      <c r="E18" s="51"/>
      <c r="F18" s="47"/>
    </row>
    <row r="19" spans="1:6" ht="27.75" customHeight="1" x14ac:dyDescent="0.25">
      <c r="A19" s="48" t="str">
        <f>'Valoración Cualitativa-Competen'!B18</f>
        <v>Se interesa por la actualidad del sector gastronómico, valora el producto local y respeta la diversidad cultural y profesional.</v>
      </c>
      <c r="B19" s="51"/>
      <c r="C19" s="51"/>
      <c r="D19" s="51" t="s">
        <v>125</v>
      </c>
      <c r="E19" s="51"/>
      <c r="F19" s="47"/>
    </row>
    <row r="20" spans="1:6" ht="27.75" customHeight="1" x14ac:dyDescent="0.25">
      <c r="A20" s="49" t="s">
        <v>205</v>
      </c>
      <c r="B20" s="221">
        <f>(53*10)/80</f>
        <v>6.625</v>
      </c>
      <c r="C20" s="222"/>
      <c r="D20" s="222"/>
      <c r="E20" s="222"/>
      <c r="F20" s="223"/>
    </row>
    <row r="21" spans="1:6" ht="24.75" customHeight="1" x14ac:dyDescent="0.25">
      <c r="A21" s="220" t="s">
        <v>203</v>
      </c>
      <c r="B21" s="219" t="s">
        <v>202</v>
      </c>
      <c r="C21" s="219"/>
      <c r="D21" s="219"/>
      <c r="E21" s="219"/>
      <c r="F21" s="219"/>
    </row>
    <row r="22" spans="1:6" ht="32.25" customHeight="1" x14ac:dyDescent="0.25">
      <c r="A22" s="220"/>
      <c r="B22" s="219"/>
      <c r="C22" s="219"/>
      <c r="D22" s="219"/>
      <c r="E22" s="219"/>
      <c r="F22" s="219"/>
    </row>
    <row r="23" spans="1:6" ht="24.75" customHeight="1" x14ac:dyDescent="0.25">
      <c r="A23" s="45" t="s">
        <v>184</v>
      </c>
    </row>
    <row r="24" spans="1:6" ht="16.5" customHeight="1" x14ac:dyDescent="0.25">
      <c r="A24" s="45" t="s">
        <v>185</v>
      </c>
    </row>
    <row r="25" spans="1:6" ht="24" customHeight="1" x14ac:dyDescent="0.25">
      <c r="A25" s="45" t="s">
        <v>186</v>
      </c>
    </row>
    <row r="26" spans="1:6" x14ac:dyDescent="0.25">
      <c r="A26" s="45" t="s">
        <v>187</v>
      </c>
    </row>
    <row r="27" spans="1:6" ht="19.5" customHeight="1" x14ac:dyDescent="0.25">
      <c r="A27" s="50" t="s">
        <v>204</v>
      </c>
    </row>
  </sheetData>
  <mergeCells count="4">
    <mergeCell ref="B21:F22"/>
    <mergeCell ref="A21:A22"/>
    <mergeCell ref="B20:F20"/>
    <mergeCell ref="A1:H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3"/>
  <sheetViews>
    <sheetView workbookViewId="0">
      <selection activeCell="G23" sqref="G23"/>
    </sheetView>
  </sheetViews>
  <sheetFormatPr baseColWidth="10" defaultRowHeight="15" x14ac:dyDescent="0.25"/>
  <cols>
    <col min="1" max="4" width="20" customWidth="1"/>
    <col min="5" max="5" width="18" customWidth="1"/>
    <col min="6" max="6" width="14.140625" customWidth="1"/>
    <col min="7" max="7" width="18" customWidth="1"/>
    <col min="8" max="8" width="69.5703125" customWidth="1"/>
  </cols>
  <sheetData>
    <row r="2" spans="1:8" ht="30" x14ac:dyDescent="0.25">
      <c r="A2" s="57" t="s">
        <v>207</v>
      </c>
      <c r="B2" s="57" t="s">
        <v>208</v>
      </c>
      <c r="C2" s="57" t="s">
        <v>209</v>
      </c>
      <c r="D2" s="57" t="s">
        <v>210</v>
      </c>
      <c r="E2" s="56" t="s">
        <v>215</v>
      </c>
      <c r="F2" s="57" t="s">
        <v>211</v>
      </c>
      <c r="G2" s="55" t="s">
        <v>212</v>
      </c>
      <c r="H2" s="57" t="s">
        <v>213</v>
      </c>
    </row>
    <row r="3" spans="1:8" x14ac:dyDescent="0.25">
      <c r="A3" s="54" t="s">
        <v>218</v>
      </c>
      <c r="B3" s="43" t="s">
        <v>214</v>
      </c>
      <c r="C3" s="43">
        <v>6.5</v>
      </c>
      <c r="D3" s="58" t="s">
        <v>217</v>
      </c>
      <c r="E3" s="43">
        <v>8</v>
      </c>
      <c r="F3" s="60">
        <f>IF(D3="No superado",C3*0.8,C3*0.8+E3*0.2)</f>
        <v>5.2</v>
      </c>
      <c r="G3" s="43"/>
      <c r="H3" s="38"/>
    </row>
    <row r="4" spans="1:8" x14ac:dyDescent="0.25">
      <c r="A4" s="54" t="s">
        <v>218</v>
      </c>
      <c r="B4" s="43" t="s">
        <v>214</v>
      </c>
      <c r="C4" s="43">
        <v>6.5</v>
      </c>
      <c r="D4" s="58" t="s">
        <v>216</v>
      </c>
      <c r="E4" s="43">
        <v>8</v>
      </c>
      <c r="F4" s="60">
        <f t="shared" ref="F4:F12" si="0">IF(D4="No superado",C4*0.8,C4*0.8+E4*0.2)</f>
        <v>6.8000000000000007</v>
      </c>
    </row>
    <row r="5" spans="1:8" x14ac:dyDescent="0.25">
      <c r="A5" s="54" t="s">
        <v>219</v>
      </c>
      <c r="B5" s="43" t="s">
        <v>214</v>
      </c>
      <c r="C5" s="59">
        <v>7</v>
      </c>
      <c r="D5" s="58" t="s">
        <v>217</v>
      </c>
      <c r="E5" s="59">
        <v>6.5</v>
      </c>
      <c r="F5" s="60">
        <f t="shared" si="0"/>
        <v>5.6000000000000005</v>
      </c>
    </row>
    <row r="6" spans="1:8" x14ac:dyDescent="0.25">
      <c r="A6" s="54" t="s">
        <v>219</v>
      </c>
      <c r="B6" s="43" t="s">
        <v>214</v>
      </c>
      <c r="C6" s="59">
        <v>7</v>
      </c>
      <c r="D6" s="58" t="s">
        <v>216</v>
      </c>
      <c r="E6" s="59">
        <v>6.5</v>
      </c>
      <c r="F6" s="60">
        <f t="shared" si="0"/>
        <v>6.9</v>
      </c>
    </row>
    <row r="7" spans="1:8" x14ac:dyDescent="0.25">
      <c r="A7" s="54" t="s">
        <v>220</v>
      </c>
      <c r="B7" s="43" t="s">
        <v>214</v>
      </c>
      <c r="C7" s="59">
        <v>5.75</v>
      </c>
      <c r="D7" s="58" t="s">
        <v>217</v>
      </c>
      <c r="E7" s="59">
        <v>7.25</v>
      </c>
      <c r="F7" s="60">
        <f t="shared" si="0"/>
        <v>4.6000000000000005</v>
      </c>
    </row>
    <row r="8" spans="1:8" x14ac:dyDescent="0.25">
      <c r="A8" s="54" t="s">
        <v>220</v>
      </c>
      <c r="B8" s="43" t="s">
        <v>214</v>
      </c>
      <c r="C8" s="59">
        <v>5.75</v>
      </c>
      <c r="D8" s="58" t="s">
        <v>216</v>
      </c>
      <c r="E8" s="59">
        <v>7.25</v>
      </c>
      <c r="F8" s="60">
        <f t="shared" si="0"/>
        <v>6.0500000000000007</v>
      </c>
    </row>
    <row r="9" spans="1:8" x14ac:dyDescent="0.25">
      <c r="A9" s="54" t="s">
        <v>221</v>
      </c>
      <c r="B9" s="43" t="s">
        <v>214</v>
      </c>
      <c r="C9" s="59">
        <v>8.25</v>
      </c>
      <c r="D9" s="58" t="s">
        <v>217</v>
      </c>
      <c r="E9" s="59">
        <v>7.5</v>
      </c>
      <c r="F9" s="60">
        <f t="shared" si="0"/>
        <v>6.6000000000000005</v>
      </c>
    </row>
    <row r="10" spans="1:8" x14ac:dyDescent="0.25">
      <c r="A10" s="54" t="s">
        <v>221</v>
      </c>
      <c r="B10" s="43" t="s">
        <v>214</v>
      </c>
      <c r="C10" s="59">
        <v>8.25</v>
      </c>
      <c r="D10" s="58" t="s">
        <v>216</v>
      </c>
      <c r="E10" s="59">
        <v>7.5</v>
      </c>
      <c r="F10" s="60">
        <f t="shared" si="0"/>
        <v>8.1000000000000014</v>
      </c>
    </row>
    <row r="11" spans="1:8" x14ac:dyDescent="0.25">
      <c r="A11" s="54" t="s">
        <v>222</v>
      </c>
      <c r="B11" s="43" t="s">
        <v>214</v>
      </c>
      <c r="C11" s="59">
        <v>6</v>
      </c>
      <c r="D11" s="58" t="s">
        <v>217</v>
      </c>
      <c r="E11" s="59">
        <v>6</v>
      </c>
      <c r="F11" s="60">
        <f t="shared" si="0"/>
        <v>4.8000000000000007</v>
      </c>
    </row>
    <row r="12" spans="1:8" x14ac:dyDescent="0.25">
      <c r="A12" s="54" t="s">
        <v>222</v>
      </c>
      <c r="B12" s="43" t="s">
        <v>214</v>
      </c>
      <c r="C12" s="59">
        <v>6</v>
      </c>
      <c r="D12" s="58" t="s">
        <v>216</v>
      </c>
      <c r="E12" s="59">
        <v>10</v>
      </c>
      <c r="F12" s="60">
        <f t="shared" si="0"/>
        <v>6.8000000000000007</v>
      </c>
    </row>
    <row r="13" spans="1:8" x14ac:dyDescent="0.25">
      <c r="F13" s="54"/>
    </row>
    <row r="14" spans="1:8" x14ac:dyDescent="0.25">
      <c r="F14" s="54"/>
    </row>
    <row r="15" spans="1:8" x14ac:dyDescent="0.25">
      <c r="F15" s="54"/>
    </row>
    <row r="16" spans="1:8" x14ac:dyDescent="0.25">
      <c r="F16" s="54"/>
    </row>
    <row r="17" spans="6:6" x14ac:dyDescent="0.25">
      <c r="F17" s="54"/>
    </row>
    <row r="18" spans="6:6" x14ac:dyDescent="0.25">
      <c r="F18" s="54"/>
    </row>
    <row r="19" spans="6:6" x14ac:dyDescent="0.25">
      <c r="F19" s="54"/>
    </row>
    <row r="20" spans="6:6" x14ac:dyDescent="0.25">
      <c r="F20" s="54"/>
    </row>
    <row r="21" spans="6:6" x14ac:dyDescent="0.25">
      <c r="F21" s="54"/>
    </row>
    <row r="22" spans="6:6" x14ac:dyDescent="0.25">
      <c r="F22" s="54"/>
    </row>
    <row r="23" spans="6:6" x14ac:dyDescent="0.25">
      <c r="F23" s="54"/>
    </row>
  </sheetData>
  <dataValidations count="1">
    <dataValidation type="list" showInputMessage="1" showErrorMessage="1" sqref="D3:D23">
      <formula1>"Superado,No superado"</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3"/>
  <sheetViews>
    <sheetView workbookViewId="0">
      <selection activeCell="A3" sqref="A3:E12"/>
    </sheetView>
  </sheetViews>
  <sheetFormatPr baseColWidth="10" defaultRowHeight="15" x14ac:dyDescent="0.25"/>
  <cols>
    <col min="1" max="4" width="20" customWidth="1"/>
    <col min="5" max="7" width="18" customWidth="1"/>
    <col min="8" max="8" width="69.5703125" customWidth="1"/>
  </cols>
  <sheetData>
    <row r="2" spans="1:8" ht="30" x14ac:dyDescent="0.25">
      <c r="A2" s="57" t="s">
        <v>207</v>
      </c>
      <c r="B2" s="57" t="s">
        <v>208</v>
      </c>
      <c r="C2" s="57" t="s">
        <v>209</v>
      </c>
      <c r="D2" s="57" t="s">
        <v>210</v>
      </c>
      <c r="E2" s="56" t="s">
        <v>215</v>
      </c>
      <c r="F2" s="63" t="s">
        <v>211</v>
      </c>
      <c r="G2" s="55" t="s">
        <v>212</v>
      </c>
      <c r="H2" s="57" t="s">
        <v>213</v>
      </c>
    </row>
    <row r="3" spans="1:8" ht="14.25" customHeight="1" x14ac:dyDescent="0.25">
      <c r="A3" s="54" t="s">
        <v>218</v>
      </c>
      <c r="B3" s="43" t="s">
        <v>214</v>
      </c>
      <c r="C3" s="43">
        <v>6.5</v>
      </c>
      <c r="D3" s="58" t="s">
        <v>217</v>
      </c>
      <c r="E3" s="43">
        <v>8</v>
      </c>
      <c r="F3" s="60">
        <f>IF(D3="No superado",C3*0.8+E3*0.1,C3*0.8+E3*0.1+1)</f>
        <v>6</v>
      </c>
      <c r="G3" s="43"/>
      <c r="H3" s="38"/>
    </row>
    <row r="4" spans="1:8" x14ac:dyDescent="0.25">
      <c r="A4" s="54" t="s">
        <v>218</v>
      </c>
      <c r="B4" s="43" t="s">
        <v>214</v>
      </c>
      <c r="C4" s="43">
        <v>6.5</v>
      </c>
      <c r="D4" s="58" t="s">
        <v>216</v>
      </c>
      <c r="E4" s="43">
        <v>8</v>
      </c>
      <c r="F4" s="62">
        <f>IF(D4="No superado",C4*0.8+E4*0.1,C4*0.8+E4*0.1+1)</f>
        <v>7</v>
      </c>
    </row>
    <row r="5" spans="1:8" x14ac:dyDescent="0.25">
      <c r="A5" s="54" t="s">
        <v>219</v>
      </c>
      <c r="B5" s="43" t="s">
        <v>214</v>
      </c>
      <c r="C5" s="59">
        <v>7</v>
      </c>
      <c r="D5" s="58" t="s">
        <v>217</v>
      </c>
      <c r="E5" s="59">
        <v>6.5</v>
      </c>
      <c r="F5" s="62">
        <f t="shared" ref="F5:F12" si="0">IF(D5="No superado",C5*0.8+E5*0.1,C5*0.8+E5*0.1+1)</f>
        <v>6.2500000000000009</v>
      </c>
    </row>
    <row r="6" spans="1:8" x14ac:dyDescent="0.25">
      <c r="A6" s="54" t="s">
        <v>219</v>
      </c>
      <c r="B6" s="43" t="s">
        <v>214</v>
      </c>
      <c r="C6" s="59">
        <v>7</v>
      </c>
      <c r="D6" s="58" t="s">
        <v>216</v>
      </c>
      <c r="E6" s="59">
        <v>6.5</v>
      </c>
      <c r="F6" s="62">
        <f t="shared" si="0"/>
        <v>7.2500000000000009</v>
      </c>
    </row>
    <row r="7" spans="1:8" x14ac:dyDescent="0.25">
      <c r="A7" s="54" t="s">
        <v>220</v>
      </c>
      <c r="B7" s="43" t="s">
        <v>214</v>
      </c>
      <c r="C7" s="59">
        <v>5.75</v>
      </c>
      <c r="D7" s="58" t="s">
        <v>217</v>
      </c>
      <c r="E7" s="59">
        <v>7.25</v>
      </c>
      <c r="F7" s="62">
        <f t="shared" si="0"/>
        <v>5.3250000000000011</v>
      </c>
    </row>
    <row r="8" spans="1:8" x14ac:dyDescent="0.25">
      <c r="A8" s="54" t="s">
        <v>220</v>
      </c>
      <c r="B8" s="43" t="s">
        <v>214</v>
      </c>
      <c r="C8" s="59">
        <v>5.75</v>
      </c>
      <c r="D8" s="58" t="s">
        <v>216</v>
      </c>
      <c r="E8" s="59">
        <v>7.25</v>
      </c>
      <c r="F8" s="62">
        <f t="shared" si="0"/>
        <v>6.3250000000000011</v>
      </c>
    </row>
    <row r="9" spans="1:8" x14ac:dyDescent="0.25">
      <c r="A9" s="54" t="s">
        <v>221</v>
      </c>
      <c r="B9" s="43" t="s">
        <v>214</v>
      </c>
      <c r="C9" s="59">
        <v>8.25</v>
      </c>
      <c r="D9" s="58" t="s">
        <v>217</v>
      </c>
      <c r="E9" s="59">
        <v>7.5</v>
      </c>
      <c r="F9" s="62">
        <f t="shared" si="0"/>
        <v>7.3500000000000005</v>
      </c>
    </row>
    <row r="10" spans="1:8" x14ac:dyDescent="0.25">
      <c r="A10" s="54" t="s">
        <v>221</v>
      </c>
      <c r="B10" s="43" t="s">
        <v>214</v>
      </c>
      <c r="C10" s="59">
        <v>8.25</v>
      </c>
      <c r="D10" s="58" t="s">
        <v>216</v>
      </c>
      <c r="E10" s="59">
        <v>7.5</v>
      </c>
      <c r="F10" s="62">
        <f t="shared" si="0"/>
        <v>8.3500000000000014</v>
      </c>
    </row>
    <row r="11" spans="1:8" x14ac:dyDescent="0.25">
      <c r="A11" s="54" t="s">
        <v>222</v>
      </c>
      <c r="B11" s="43" t="s">
        <v>214</v>
      </c>
      <c r="C11" s="59">
        <v>6</v>
      </c>
      <c r="D11" s="58" t="s">
        <v>217</v>
      </c>
      <c r="E11" s="59">
        <v>6</v>
      </c>
      <c r="F11" s="62">
        <f t="shared" si="0"/>
        <v>5.4</v>
      </c>
    </row>
    <row r="12" spans="1:8" x14ac:dyDescent="0.25">
      <c r="A12" s="54" t="s">
        <v>222</v>
      </c>
      <c r="B12" s="43" t="s">
        <v>214</v>
      </c>
      <c r="C12" s="59">
        <v>6</v>
      </c>
      <c r="D12" s="58" t="s">
        <v>216</v>
      </c>
      <c r="E12" s="59">
        <v>10</v>
      </c>
      <c r="F12" s="62">
        <f t="shared" si="0"/>
        <v>6.8000000000000007</v>
      </c>
    </row>
    <row r="13" spans="1:8" x14ac:dyDescent="0.25">
      <c r="F13" s="54"/>
    </row>
    <row r="14" spans="1:8" x14ac:dyDescent="0.25">
      <c r="F14" s="54"/>
    </row>
    <row r="15" spans="1:8" x14ac:dyDescent="0.25">
      <c r="F15" s="54"/>
    </row>
    <row r="16" spans="1:8" x14ac:dyDescent="0.25">
      <c r="F16" s="54"/>
    </row>
    <row r="17" spans="6:6" x14ac:dyDescent="0.25">
      <c r="F17" s="54"/>
    </row>
    <row r="18" spans="6:6" x14ac:dyDescent="0.25">
      <c r="F18" s="54"/>
    </row>
    <row r="19" spans="6:6" x14ac:dyDescent="0.25">
      <c r="F19" s="54"/>
    </row>
    <row r="20" spans="6:6" x14ac:dyDescent="0.25">
      <c r="F20" s="54"/>
    </row>
    <row r="21" spans="6:6" x14ac:dyDescent="0.25">
      <c r="F21" s="54"/>
    </row>
    <row r="22" spans="6:6" x14ac:dyDescent="0.25">
      <c r="F22" s="54"/>
    </row>
    <row r="23" spans="6:6" x14ac:dyDescent="0.25">
      <c r="F23" s="54"/>
    </row>
  </sheetData>
  <dataValidations count="1">
    <dataValidation type="list" showInputMessage="1" showErrorMessage="1" sqref="D3:D23">
      <formula1>"Superado,No superado"</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tabSelected="1" workbookViewId="0">
      <selection activeCell="A2" sqref="A2:E11"/>
    </sheetView>
  </sheetViews>
  <sheetFormatPr baseColWidth="10" defaultRowHeight="15" x14ac:dyDescent="0.25"/>
  <cols>
    <col min="2" max="2" width="24.42578125" customWidth="1"/>
    <col min="3" max="3" width="19.85546875" customWidth="1"/>
    <col min="4" max="4" width="18.7109375" customWidth="1"/>
    <col min="5" max="5" width="21.85546875" customWidth="1"/>
    <col min="6" max="6" width="15.140625" customWidth="1"/>
    <col min="7" max="7" width="31.7109375" customWidth="1"/>
    <col min="8" max="8" width="68.7109375" customWidth="1"/>
  </cols>
  <sheetData>
    <row r="1" spans="1:8" x14ac:dyDescent="0.25">
      <c r="A1" s="57" t="s">
        <v>207</v>
      </c>
      <c r="B1" s="57" t="s">
        <v>208</v>
      </c>
      <c r="C1" s="57" t="s">
        <v>209</v>
      </c>
      <c r="D1" s="57" t="s">
        <v>210</v>
      </c>
      <c r="E1" s="56" t="s">
        <v>215</v>
      </c>
      <c r="F1" s="57" t="s">
        <v>211</v>
      </c>
      <c r="G1" s="55" t="s">
        <v>212</v>
      </c>
      <c r="H1" s="57" t="s">
        <v>213</v>
      </c>
    </row>
    <row r="2" spans="1:8" x14ac:dyDescent="0.25">
      <c r="A2" s="54" t="s">
        <v>218</v>
      </c>
      <c r="B2" s="43" t="s">
        <v>214</v>
      </c>
      <c r="C2" s="43">
        <v>6.5</v>
      </c>
      <c r="D2" s="58" t="s">
        <v>217</v>
      </c>
      <c r="E2" s="43">
        <v>8</v>
      </c>
      <c r="F2" s="60">
        <f>IF(D2="No superado",C2*0.8-(10-E2)/5,C2*0.8+E2/5)</f>
        <v>4.8</v>
      </c>
      <c r="G2" s="38"/>
    </row>
    <row r="3" spans="1:8" x14ac:dyDescent="0.25">
      <c r="A3" s="54" t="s">
        <v>218</v>
      </c>
      <c r="B3" s="43" t="s">
        <v>214</v>
      </c>
      <c r="C3" s="43">
        <v>6.5</v>
      </c>
      <c r="D3" s="58" t="s">
        <v>216</v>
      </c>
      <c r="E3" s="43">
        <v>8</v>
      </c>
      <c r="F3" s="60">
        <f t="shared" ref="F3:F11" si="0">IF(D3="No superado",C3*0.8-(10-E3)/5,C3*0.8+E3/5)</f>
        <v>6.8000000000000007</v>
      </c>
    </row>
    <row r="4" spans="1:8" x14ac:dyDescent="0.25">
      <c r="A4" s="54" t="s">
        <v>219</v>
      </c>
      <c r="B4" s="43" t="s">
        <v>214</v>
      </c>
      <c r="C4" s="59">
        <v>7</v>
      </c>
      <c r="D4" s="58" t="s">
        <v>217</v>
      </c>
      <c r="E4" s="59">
        <v>6.5</v>
      </c>
      <c r="F4" s="60">
        <f t="shared" si="0"/>
        <v>4.9000000000000004</v>
      </c>
    </row>
    <row r="5" spans="1:8" x14ac:dyDescent="0.25">
      <c r="A5" s="54" t="s">
        <v>219</v>
      </c>
      <c r="B5" s="43" t="s">
        <v>214</v>
      </c>
      <c r="C5" s="59">
        <v>7</v>
      </c>
      <c r="D5" s="58" t="s">
        <v>216</v>
      </c>
      <c r="E5" s="59">
        <v>6.5</v>
      </c>
      <c r="F5" s="60">
        <f t="shared" si="0"/>
        <v>6.9</v>
      </c>
    </row>
    <row r="6" spans="1:8" x14ac:dyDescent="0.25">
      <c r="A6" s="54" t="s">
        <v>220</v>
      </c>
      <c r="B6" s="43" t="s">
        <v>214</v>
      </c>
      <c r="C6" s="59">
        <v>5.75</v>
      </c>
      <c r="D6" s="58" t="s">
        <v>217</v>
      </c>
      <c r="E6" s="59">
        <v>7.25</v>
      </c>
      <c r="F6" s="60">
        <f t="shared" si="0"/>
        <v>4.0500000000000007</v>
      </c>
    </row>
    <row r="7" spans="1:8" x14ac:dyDescent="0.25">
      <c r="A7" s="54" t="s">
        <v>220</v>
      </c>
      <c r="B7" s="43" t="s">
        <v>214</v>
      </c>
      <c r="C7" s="59">
        <v>5.75</v>
      </c>
      <c r="D7" s="58" t="s">
        <v>216</v>
      </c>
      <c r="E7" s="59">
        <v>7.25</v>
      </c>
      <c r="F7" s="60">
        <f t="shared" si="0"/>
        <v>6.0500000000000007</v>
      </c>
    </row>
    <row r="8" spans="1:8" x14ac:dyDescent="0.25">
      <c r="A8" s="54" t="s">
        <v>221</v>
      </c>
      <c r="B8" s="43" t="s">
        <v>214</v>
      </c>
      <c r="C8" s="59">
        <v>8.25</v>
      </c>
      <c r="D8" s="58" t="s">
        <v>217</v>
      </c>
      <c r="E8" s="59">
        <v>7.5</v>
      </c>
      <c r="F8" s="60">
        <f t="shared" si="0"/>
        <v>6.1000000000000005</v>
      </c>
    </row>
    <row r="9" spans="1:8" x14ac:dyDescent="0.25">
      <c r="A9" s="54" t="s">
        <v>221</v>
      </c>
      <c r="B9" s="43" t="s">
        <v>214</v>
      </c>
      <c r="C9" s="59">
        <v>8.25</v>
      </c>
      <c r="D9" s="58" t="s">
        <v>216</v>
      </c>
      <c r="E9" s="59">
        <v>7.5</v>
      </c>
      <c r="F9" s="60">
        <f t="shared" si="0"/>
        <v>8.1000000000000014</v>
      </c>
    </row>
    <row r="10" spans="1:8" x14ac:dyDescent="0.25">
      <c r="A10" s="54" t="s">
        <v>222</v>
      </c>
      <c r="B10" s="43" t="s">
        <v>214</v>
      </c>
      <c r="C10" s="59">
        <v>6</v>
      </c>
      <c r="D10" s="58" t="s">
        <v>217</v>
      </c>
      <c r="E10" s="59">
        <v>6</v>
      </c>
      <c r="F10" s="60">
        <f t="shared" si="0"/>
        <v>4.0000000000000009</v>
      </c>
    </row>
    <row r="11" spans="1:8" x14ac:dyDescent="0.25">
      <c r="A11" s="54" t="s">
        <v>222</v>
      </c>
      <c r="B11" s="43" t="s">
        <v>214</v>
      </c>
      <c r="C11" s="59">
        <v>6</v>
      </c>
      <c r="D11" s="58" t="s">
        <v>216</v>
      </c>
      <c r="E11" s="59">
        <v>10</v>
      </c>
      <c r="F11" s="61">
        <f t="shared" si="0"/>
        <v>6.8000000000000007</v>
      </c>
    </row>
  </sheetData>
  <dataValidations count="1">
    <dataValidation type="list" showInputMessage="1" showErrorMessage="1" sqref="D2:D11">
      <formula1>"Superado,No superado"</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Marco General Plan de Empresa</vt:lpstr>
      <vt:lpstr>Desglose Plan de Empresa</vt:lpstr>
      <vt:lpstr>Valoración Cualitativa-Competen</vt:lpstr>
      <vt:lpstr> Plan de Formación-Anexo II-Ej</vt:lpstr>
      <vt:lpstr>Informe Evaluación-Anexo III-Ej</vt:lpstr>
      <vt:lpstr>Inf Eva-Valoración cualitativa</vt:lpstr>
      <vt:lpstr>AjusteCalificación-Prop 1</vt:lpstr>
      <vt:lpstr>AjusteCalificación-Prop 2</vt:lpstr>
      <vt:lpstr>AjusteCalificación-Prop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María Carmen Marquinez Echaide</dc:creator>
  <cp:lastModifiedBy>María Carmen Marquinez Echaide</cp:lastModifiedBy>
  <dcterms:created xsi:type="dcterms:W3CDTF">2025-05-30T08:14:26Z</dcterms:created>
  <dcterms:modified xsi:type="dcterms:W3CDTF">2025-11-05T07:38:27Z</dcterms:modified>
</cp:coreProperties>
</file>