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6\FICHAS PRODUCTOS\"/>
    </mc:Choice>
  </mc:AlternateContent>
  <bookViews>
    <workbookView xWindow="0" yWindow="0" windowWidth="19440" windowHeight="7650"/>
  </bookViews>
  <sheets>
    <sheet name="Coliflor" sheetId="4" r:id="rId1"/>
  </sheets>
  <externalReferences>
    <externalReference r:id="rId2"/>
  </externalReferences>
  <definedNames>
    <definedName name="_xlnm.Print_Area" localSheetId="0">Coliflor!$A$1:$M$65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5" i="4" l="1"/>
  <c r="E55" i="4"/>
  <c r="D55" i="4"/>
  <c r="C55" i="4"/>
  <c r="F54" i="4" l="1"/>
  <c r="E54" i="4"/>
  <c r="D54" i="4"/>
  <c r="C54" i="4"/>
  <c r="F53" i="4" l="1"/>
  <c r="E53" i="4"/>
  <c r="D53" i="4"/>
  <c r="C53" i="4"/>
  <c r="F52" i="4" l="1"/>
  <c r="E52" i="4"/>
  <c r="D52" i="4"/>
  <c r="C52" i="4"/>
  <c r="F51" i="4" l="1"/>
  <c r="AC63" i="4" s="1"/>
  <c r="E51" i="4"/>
  <c r="D51" i="4"/>
  <c r="C51" i="4"/>
  <c r="AC42" i="4"/>
  <c r="F50" i="4" l="1"/>
  <c r="E50" i="4"/>
  <c r="D50" i="4"/>
  <c r="C50" i="4"/>
  <c r="F49" i="4" l="1"/>
  <c r="E49" i="4"/>
  <c r="D49" i="4"/>
  <c r="C49" i="4"/>
  <c r="C48" i="4" l="1"/>
  <c r="F48" i="4" l="1"/>
  <c r="AB63" i="4" s="1"/>
  <c r="E48" i="4"/>
  <c r="D48" i="4"/>
  <c r="AB42" i="4" s="1"/>
  <c r="F38" i="4" l="1"/>
  <c r="Z63" i="4" s="1"/>
  <c r="E38" i="4"/>
  <c r="D38" i="4"/>
  <c r="Z42" i="4" s="1"/>
  <c r="F37" i="4" l="1"/>
  <c r="E37" i="4"/>
  <c r="D37" i="4"/>
  <c r="F36" i="4" l="1"/>
  <c r="E36" i="4"/>
  <c r="D36" i="4"/>
  <c r="F35" i="4" l="1"/>
  <c r="E35" i="4"/>
  <c r="D35" i="4"/>
  <c r="F34" i="4" l="1"/>
  <c r="Y63" i="4" s="1"/>
  <c r="E34" i="4"/>
  <c r="D34" i="4"/>
  <c r="Y42" i="4" s="1"/>
  <c r="F33" i="4" l="1"/>
  <c r="E33" i="4"/>
  <c r="D33" i="4"/>
  <c r="F32" i="4" l="1"/>
  <c r="E32" i="4"/>
  <c r="D32" i="4"/>
  <c r="F31" i="4" l="1"/>
  <c r="E31" i="4"/>
  <c r="D31" i="4"/>
  <c r="F30" i="4" l="1"/>
  <c r="X63" i="4" s="1"/>
  <c r="E30" i="4"/>
  <c r="D30" i="4"/>
  <c r="X42" i="4" s="1"/>
  <c r="F29" i="4" l="1"/>
  <c r="E29" i="4"/>
  <c r="D29" i="4"/>
  <c r="F28" i="4" l="1"/>
  <c r="E28" i="4"/>
  <c r="D28" i="4"/>
  <c r="F27" i="4" l="1"/>
  <c r="E27" i="4"/>
  <c r="D27" i="4"/>
  <c r="F26" i="4" l="1"/>
  <c r="E26" i="4"/>
  <c r="D26" i="4"/>
  <c r="F25" i="4" l="1"/>
  <c r="W63" i="4" s="1"/>
  <c r="E25" i="4"/>
  <c r="D25" i="4"/>
  <c r="W42" i="4" s="1"/>
  <c r="F24" i="4" l="1"/>
  <c r="E24" i="4"/>
  <c r="D24" i="4"/>
  <c r="F23" i="4" l="1"/>
  <c r="E23" i="4"/>
  <c r="D23" i="4"/>
  <c r="F22" i="4" l="1"/>
  <c r="E22" i="4"/>
  <c r="D22" i="4"/>
  <c r="F21" i="4" l="1"/>
  <c r="V63" i="4" s="1"/>
  <c r="E21" i="4"/>
  <c r="D21" i="4"/>
  <c r="V42" i="4" s="1"/>
  <c r="F20" i="4" l="1"/>
  <c r="E20" i="4"/>
  <c r="D20" i="4"/>
  <c r="F19" i="4" l="1"/>
  <c r="E19" i="4"/>
  <c r="D19" i="4"/>
  <c r="F18" i="4" l="1"/>
  <c r="E18" i="4"/>
  <c r="D18" i="4"/>
  <c r="F17" i="4" l="1"/>
  <c r="U63" i="4" s="1"/>
  <c r="E17" i="4"/>
  <c r="D17" i="4"/>
  <c r="U42" i="4" s="1"/>
  <c r="F16" i="4" l="1"/>
  <c r="E16" i="4"/>
  <c r="D16" i="4"/>
  <c r="F15" i="4" l="1"/>
  <c r="E15" i="4"/>
  <c r="D15" i="4"/>
  <c r="F14" i="4" l="1"/>
  <c r="E14" i="4"/>
  <c r="D14" i="4"/>
  <c r="F13" i="4" l="1"/>
  <c r="E13" i="4"/>
  <c r="D13" i="4"/>
  <c r="F12" i="4"/>
  <c r="E12" i="4"/>
  <c r="D12" i="4"/>
  <c r="AF48" i="4"/>
  <c r="AF49" i="4"/>
  <c r="AF50" i="4"/>
  <c r="AF51" i="4"/>
  <c r="AF52" i="4"/>
  <c r="AF27" i="4"/>
  <c r="AF28" i="4"/>
  <c r="AF29" i="4"/>
  <c r="AF30" i="4"/>
  <c r="AF31" i="4"/>
  <c r="T63" i="4" l="1"/>
  <c r="T42" i="4"/>
  <c r="R115" i="4" l="1"/>
  <c r="R116" i="4"/>
  <c r="R117" i="4"/>
  <c r="R118" i="4"/>
  <c r="R119" i="4"/>
  <c r="R120" i="4"/>
  <c r="R121" i="4"/>
  <c r="R122" i="4"/>
  <c r="R123" i="4"/>
  <c r="R114" i="4"/>
  <c r="R113" i="4" l="1"/>
  <c r="R92" i="4" l="1"/>
  <c r="AF53" i="4" l="1"/>
  <c r="U56" i="4"/>
  <c r="V56" i="4"/>
  <c r="W56" i="4"/>
  <c r="X56" i="4"/>
  <c r="Y56" i="4"/>
  <c r="Z56" i="4"/>
  <c r="AA56" i="4"/>
  <c r="AB56" i="4"/>
  <c r="AC56" i="4"/>
  <c r="AD56" i="4"/>
  <c r="AE56" i="4"/>
  <c r="U55" i="4"/>
  <c r="V55" i="4"/>
  <c r="W55" i="4"/>
  <c r="X55" i="4"/>
  <c r="Y55" i="4"/>
  <c r="Z55" i="4"/>
  <c r="AA55" i="4"/>
  <c r="AB55" i="4"/>
  <c r="AC55" i="4"/>
  <c r="AD55" i="4"/>
  <c r="AE55" i="4"/>
  <c r="U54" i="4"/>
  <c r="V54" i="4"/>
  <c r="W54" i="4"/>
  <c r="X54" i="4"/>
  <c r="Y54" i="4"/>
  <c r="Z54" i="4"/>
  <c r="AA54" i="4"/>
  <c r="AB54" i="4"/>
  <c r="AC54" i="4"/>
  <c r="AD54" i="4"/>
  <c r="AE54" i="4"/>
  <c r="T56" i="4"/>
  <c r="T55" i="4"/>
  <c r="T54" i="4"/>
  <c r="AF32" i="4"/>
  <c r="U35" i="4"/>
  <c r="V35" i="4"/>
  <c r="W35" i="4"/>
  <c r="X35" i="4"/>
  <c r="Y35" i="4"/>
  <c r="AA35" i="4"/>
  <c r="AB35" i="4"/>
  <c r="AC35" i="4"/>
  <c r="AD35" i="4"/>
  <c r="AE35" i="4"/>
  <c r="U34" i="4"/>
  <c r="V34" i="4"/>
  <c r="W34" i="4"/>
  <c r="X34" i="4"/>
  <c r="Y34" i="4"/>
  <c r="AA34" i="4"/>
  <c r="AB34" i="4"/>
  <c r="AC34" i="4"/>
  <c r="AD34" i="4"/>
  <c r="AE34" i="4"/>
  <c r="U33" i="4"/>
  <c r="V33" i="4"/>
  <c r="W33" i="4"/>
  <c r="X33" i="4"/>
  <c r="Y33" i="4"/>
  <c r="AA33" i="4"/>
  <c r="AB33" i="4"/>
  <c r="AC33" i="4"/>
  <c r="AD33" i="4"/>
  <c r="AE33" i="4"/>
  <c r="T35" i="4"/>
  <c r="T34" i="4"/>
  <c r="T33" i="4"/>
  <c r="AE62" i="4" l="1"/>
  <c r="AD62" i="4"/>
  <c r="AC62" i="4"/>
  <c r="AB62" i="4"/>
  <c r="AA62" i="4"/>
  <c r="Z62" i="4"/>
  <c r="Y62" i="4"/>
  <c r="X62" i="4"/>
  <c r="W62" i="4"/>
  <c r="V62" i="4"/>
  <c r="U62" i="4"/>
  <c r="AE61" i="4"/>
  <c r="AD61" i="4"/>
  <c r="AC61" i="4"/>
  <c r="AB61" i="4"/>
  <c r="AA61" i="4"/>
  <c r="Z61" i="4"/>
  <c r="Y61" i="4"/>
  <c r="X61" i="4"/>
  <c r="W61" i="4"/>
  <c r="V61" i="4"/>
  <c r="U61" i="4"/>
  <c r="AE60" i="4"/>
  <c r="AD60" i="4"/>
  <c r="AC60" i="4"/>
  <c r="AB60" i="4"/>
  <c r="AA60" i="4"/>
  <c r="Z60" i="4"/>
  <c r="Y60" i="4"/>
  <c r="X60" i="4"/>
  <c r="W60" i="4"/>
  <c r="V60" i="4"/>
  <c r="U60" i="4"/>
  <c r="W41" i="4"/>
  <c r="V40" i="4"/>
  <c r="AE41" i="4"/>
  <c r="AD41" i="4"/>
  <c r="AC41" i="4"/>
  <c r="AB41" i="4"/>
  <c r="AA41" i="4"/>
  <c r="Y41" i="4"/>
  <c r="X41" i="4"/>
  <c r="V41" i="4"/>
  <c r="U41" i="4"/>
  <c r="AE40" i="4"/>
  <c r="AD40" i="4"/>
  <c r="AC40" i="4"/>
  <c r="AB40" i="4"/>
  <c r="AA40" i="4"/>
  <c r="Y40" i="4"/>
  <c r="X40" i="4"/>
  <c r="W40" i="4"/>
  <c r="U40" i="4"/>
  <c r="AE39" i="4"/>
  <c r="AD39" i="4"/>
  <c r="AC39" i="4"/>
  <c r="AB39" i="4"/>
  <c r="AA39" i="4"/>
  <c r="Y39" i="4"/>
  <c r="X39" i="4"/>
  <c r="W39" i="4"/>
  <c r="V39" i="4"/>
  <c r="U39" i="4"/>
  <c r="AF33" i="4" l="1"/>
  <c r="AF34" i="4"/>
  <c r="AF35" i="4"/>
  <c r="T41" i="4"/>
  <c r="T40" i="4"/>
  <c r="AF54" i="4"/>
  <c r="AF55" i="4"/>
  <c r="AF56" i="4"/>
  <c r="T60" i="4"/>
  <c r="T61" i="4"/>
  <c r="T62" i="4"/>
  <c r="T39" i="4"/>
  <c r="S62" i="4"/>
  <c r="S41" i="4"/>
  <c r="R71" i="4" l="1"/>
  <c r="R97" i="4" l="1"/>
  <c r="R98" i="4"/>
  <c r="R99" i="4"/>
  <c r="R100" i="4"/>
  <c r="R101" i="4"/>
  <c r="R102" i="4"/>
  <c r="R103" i="4"/>
  <c r="R104" i="4"/>
  <c r="R105" i="4"/>
  <c r="R106" i="4"/>
  <c r="R107" i="4"/>
  <c r="R108" i="4"/>
  <c r="R112" i="4"/>
  <c r="R111" i="4" l="1"/>
  <c r="R109" i="4"/>
  <c r="R110" i="4"/>
  <c r="R72" i="4" l="1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3" i="4"/>
  <c r="R94" i="4"/>
  <c r="R95" i="4"/>
  <c r="R96" i="4"/>
</calcChain>
</file>

<file path=xl/sharedStrings.xml><?xml version="1.0" encoding="utf-8"?>
<sst xmlns="http://schemas.openxmlformats.org/spreadsheetml/2006/main" count="73" uniqueCount="31">
  <si>
    <t>Semana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</si>
  <si>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</si>
  <si>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</si>
  <si>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</si>
  <si>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</si>
  <si>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</si>
  <si>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</si>
  <si>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</si>
  <si>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</si>
  <si>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</si>
  <si>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</si>
  <si>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</si>
  <si>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</si>
  <si>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</si>
  <si>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</si>
  <si>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 xml:space="preserve">Coste medio producción </t>
  </si>
  <si>
    <t>Precio percibido agricultor</t>
  </si>
  <si>
    <t>Precio salida almacén en origen</t>
  </si>
  <si>
    <t>Precio pagado consumidor</t>
  </si>
  <si>
    <t>De invierno y de primavera</t>
  </si>
  <si>
    <t>(€/doc)</t>
  </si>
  <si>
    <t>Coliflor. Precios Percibidos Agricultor. €/docena</t>
  </si>
  <si>
    <t>Coliflor. Precios Pagados Consumidor €/docena</t>
  </si>
  <si>
    <t>Máximo mensual entre 2020 y 2025</t>
  </si>
  <si>
    <t>Mínimo mensual entre 2020 y 2025</t>
  </si>
  <si>
    <t>Promedio 2020 - 2025</t>
  </si>
  <si>
    <t>Rango de precios 2020 - 2025</t>
  </si>
  <si>
    <r>
      <rPr>
        <sz val="16"/>
        <color rgb="FF253746"/>
        <rFont val="Riojana Black"/>
      </rPr>
      <t>Hortalizas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Coliflor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2026</t>
    </r>
  </si>
  <si>
    <t>Fin de campaña 2025-26</t>
  </si>
  <si>
    <t>Inicio de campaña 2026-27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</si>
  <si>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coliflor en La Rioja en el año 2024 se ha calculado en 34,05 €/100 kg  para la de invierno y en 32,65 €/100 kg para la de primavera. En este momento se está recolectando coliflor de invierno.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rendimiento medio correspondiente al año 2024 se ha estimado en 20.200 kg/ha o 1.063 docenas/ha.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Durante la última campaña (2025-26), el precio percibido por el agricultor, se encontró de media un 92% por encima de los costes de producción soportados.  Los precios se ponderan según el  formato de comercialización, bien sea por  kilos o por unidades (habitualmente en cajas de 6 unidades). Se estima un peso de 19 kg por docena.
</t>
    </r>
    <r>
      <rPr>
        <sz val="12"/>
        <color rgb="FF253746"/>
        <rFont val="Riojana Black"/>
      </rPr>
      <t>∙</t>
    </r>
    <r>
      <rPr>
        <sz val="8.5"/>
        <color rgb="FF253746"/>
        <rFont val="Riojana Condensed SemiBold"/>
      </rPr>
      <t xml:space="preserve"> La última semana, el precio percibido por el agricultor se encuentra de media 87% por encima de los costes de producción soportados.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</si>
</sst>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4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0"/>
      <color rgb="FF253746"/>
      <name val="Riojana Bol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3">
    <xf numFmtId="0" fontId="0" fillId="0" borderId="0"/>
    <xf numFmtId="0" fontId="3" fillId="0" borderId="0"/>
    <xf numFmtId="9" fontId="23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4" borderId="0" xfId="0" applyFill="1"/>
    <xf numFmtId="0" fontId="15" fillId="4" borderId="0" xfId="0" applyFont="1" applyFill="1" applyAlignment="1">
      <alignment vertical="center"/>
    </xf>
    <xf numFmtId="164" fontId="15" fillId="4" borderId="0" xfId="0" applyNumberFormat="1" applyFont="1" applyFill="1" applyAlignment="1">
      <alignment vertical="center"/>
    </xf>
    <xf numFmtId="0" fontId="0" fillId="4" borderId="0" xfId="0" applyFill="1" applyAlignment="1">
      <alignment vertical="center"/>
    </xf>
    <xf numFmtId="0" fontId="16" fillId="4" borderId="0" xfId="1" applyFont="1" applyFill="1" applyAlignment="1">
      <alignment vertical="center"/>
    </xf>
    <xf numFmtId="0" fontId="17" fillId="4" borderId="0" xfId="1" applyFont="1" applyFill="1" applyAlignment="1">
      <alignment vertical="center"/>
    </xf>
    <xf numFmtId="0" fontId="18" fillId="4" borderId="3" xfId="1" applyFont="1" applyFill="1" applyBorder="1" applyAlignment="1">
      <alignment horizontal="center" vertical="center"/>
    </xf>
    <xf numFmtId="0" fontId="17" fillId="4" borderId="2" xfId="1" applyFont="1" applyFill="1" applyBorder="1" applyAlignment="1">
      <alignment horizontal="right" vertical="center"/>
    </xf>
    <xf numFmtId="2" fontId="17" fillId="4" borderId="3" xfId="1" applyNumberFormat="1" applyFont="1" applyFill="1" applyBorder="1" applyAlignment="1">
      <alignment horizontal="center" vertical="center" wrapText="1"/>
    </xf>
    <xf numFmtId="2" fontId="16" fillId="4" borderId="3" xfId="1" applyNumberFormat="1" applyFont="1" applyFill="1" applyBorder="1" applyAlignment="1">
      <alignment horizontal="center" vertical="center"/>
    </xf>
    <xf numFmtId="0" fontId="17" fillId="4" borderId="3" xfId="1" applyFont="1" applyFill="1" applyBorder="1" applyAlignment="1">
      <alignment horizontal="right" vertical="center"/>
    </xf>
    <xf numFmtId="2" fontId="17" fillId="4" borderId="1" xfId="1" applyNumberFormat="1" applyFont="1" applyFill="1" applyBorder="1" applyAlignment="1">
      <alignment horizontal="center" vertical="center" wrapText="1"/>
    </xf>
    <xf numFmtId="2" fontId="17" fillId="4" borderId="3" xfId="1" applyNumberFormat="1" applyFont="1" applyFill="1" applyBorder="1" applyAlignment="1">
      <alignment horizontal="center" vertical="center"/>
    </xf>
    <xf numFmtId="10" fontId="15" fillId="4" borderId="0" xfId="0" applyNumberFormat="1" applyFont="1" applyFill="1" applyAlignment="1">
      <alignment vertical="center"/>
    </xf>
    <xf numFmtId="2" fontId="15" fillId="4" borderId="0" xfId="0" applyNumberFormat="1" applyFont="1" applyFill="1" applyAlignment="1">
      <alignment vertical="center"/>
    </xf>
    <xf numFmtId="0" fontId="12" fillId="0" borderId="0" xfId="0" applyNumberFormat="1" applyFont="1" applyBorder="1" applyAlignment="1">
      <alignment horizontal="center" vertical="center"/>
    </xf>
    <xf numFmtId="4" fontId="12" fillId="0" borderId="0" xfId="0" applyNumberFormat="1" applyFont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4" fontId="12" fillId="3" borderId="0" xfId="0" applyNumberFormat="1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2" fontId="12" fillId="3" borderId="0" xfId="0" applyNumberFormat="1" applyFont="1" applyFill="1" applyBorder="1" applyAlignment="1">
      <alignment horizontal="center" vertical="center"/>
    </xf>
    <xf numFmtId="0" fontId="12" fillId="5" borderId="0" xfId="0" applyFont="1" applyFill="1" applyBorder="1" applyAlignment="1">
      <alignment horizontal="center" vertical="center"/>
    </xf>
    <xf numFmtId="4" fontId="12" fillId="5" borderId="0" xfId="0" applyNumberFormat="1" applyFont="1" applyFill="1" applyBorder="1" applyAlignment="1">
      <alignment horizontal="center" vertical="center"/>
    </xf>
    <xf numFmtId="164" fontId="15" fillId="4" borderId="0" xfId="2" applyNumberFormat="1" applyFont="1" applyFill="1" applyAlignment="1">
      <alignment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9" fillId="0" borderId="0" xfId="0" applyFont="1" applyBorder="1" applyAlignment="1">
      <alignment horizontal="left" vertical="top" wrapText="1"/>
    </xf>
  </cellXfs>
  <cellStyles count="3">
    <cellStyle name="Normal" xfId="0" builtinId="0"/>
    <cellStyle name="Normal 2" xfId="1"/>
    <cellStyle name="Porcentaje" xfId="2" builtinId="5"/>
  </cellStyles>
  <dxfs count="0"/>
  <tableStyles count="0" defaultTableStyle="TableStyleMedium2" defaultPivotStyle="PivotStyleLight16"/>
  <colors>
    <mruColors>
      <color rgb="FF00643C"/>
      <color rgb="FF76BC21"/>
      <color rgb="FF43682A"/>
      <color rgb="FF233746"/>
      <color rgb="FFC5C5C5"/>
      <color rgb="FF253746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Coliflor!$S$39</c:f>
              <c:strCache>
                <c:ptCount val="1"/>
                <c:pt idx="0">
                  <c:v>Rango de precios 2020 - 2025</c:v>
                </c:pt>
              </c:strCache>
            </c:strRef>
          </c:tx>
          <c:spPr>
            <a:gradFill flip="none" rotWithShape="1">
              <a:gsLst>
                <a:gs pos="0">
                  <a:srgbClr val="76BC21"/>
                </a:gs>
                <a:gs pos="100000">
                  <a:srgbClr val="00643C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Coliflor!$T$38:$AE$38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Coliflor!$T$39:$AE$39</c:f>
              <c:numCache>
                <c:formatCode>0.00</c:formatCode>
                <c:ptCount val="12"/>
                <c:pt idx="0">
                  <c:v>17.925000000000001</c:v>
                </c:pt>
                <c:pt idx="1">
                  <c:v>18.137499999999999</c:v>
                </c:pt>
                <c:pt idx="2">
                  <c:v>10.375</c:v>
                </c:pt>
                <c:pt idx="3">
                  <c:v>15.2</c:v>
                </c:pt>
                <c:pt idx="4">
                  <c:v>16</c:v>
                </c:pt>
                <c:pt idx="5">
                  <c:v>20.099999999999998</c:v>
                </c:pt>
                <c:pt idx="7">
                  <c:v>10</c:v>
                </c:pt>
                <c:pt idx="8">
                  <c:v>17.5</c:v>
                </c:pt>
                <c:pt idx="9">
                  <c:v>13.649999999999999</c:v>
                </c:pt>
                <c:pt idx="10">
                  <c:v>16.34</c:v>
                </c:pt>
                <c:pt idx="11">
                  <c:v>22.25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Coliflor!$S$40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Coliflor!$T$38:$AE$38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Coliflor!$T$40:$AE$40</c:f>
              <c:numCache>
                <c:formatCode>0.00</c:formatCode>
                <c:ptCount val="12"/>
                <c:pt idx="0">
                  <c:v>5.5750000000000002</c:v>
                </c:pt>
                <c:pt idx="1">
                  <c:v>4.5549999999999997</c:v>
                </c:pt>
                <c:pt idx="2">
                  <c:v>6.18</c:v>
                </c:pt>
                <c:pt idx="3">
                  <c:v>5.7999999999999989</c:v>
                </c:pt>
                <c:pt idx="4">
                  <c:v>6.45</c:v>
                </c:pt>
                <c:pt idx="5">
                  <c:v>4.2</c:v>
                </c:pt>
                <c:pt idx="7">
                  <c:v>10</c:v>
                </c:pt>
                <c:pt idx="8">
                  <c:v>9.2200000000000006</c:v>
                </c:pt>
                <c:pt idx="9">
                  <c:v>7.5250000000000004</c:v>
                </c:pt>
                <c:pt idx="10">
                  <c:v>4.9000000000000004</c:v>
                </c:pt>
                <c:pt idx="1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Coliflor!$S$41</c:f>
              <c:strCache>
                <c:ptCount val="1"/>
                <c:pt idx="0">
                  <c:v>Promedio 2020 - 2025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3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Coliflor!$T$38:$AE$38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Coliflor!$T$41:$AE$41</c:f>
              <c:numCache>
                <c:formatCode>0.00</c:formatCode>
                <c:ptCount val="12"/>
                <c:pt idx="0">
                  <c:v>10.213083333333334</c:v>
                </c:pt>
                <c:pt idx="1">
                  <c:v>8.3079166666666655</c:v>
                </c:pt>
                <c:pt idx="2">
                  <c:v>8.7350000000000012</c:v>
                </c:pt>
                <c:pt idx="3">
                  <c:v>9.6687499999999993</c:v>
                </c:pt>
                <c:pt idx="4">
                  <c:v>10.809166666666664</c:v>
                </c:pt>
                <c:pt idx="5">
                  <c:v>12.149999999999999</c:v>
                </c:pt>
                <c:pt idx="7">
                  <c:v>10</c:v>
                </c:pt>
                <c:pt idx="8">
                  <c:v>12.403333333333334</c:v>
                </c:pt>
                <c:pt idx="9">
                  <c:v>11.144166666666665</c:v>
                </c:pt>
                <c:pt idx="10">
                  <c:v>8.1608333333333345</c:v>
                </c:pt>
                <c:pt idx="11">
                  <c:v>9.9358888888888881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Coliflor!$S$42</c:f>
              <c:strCache>
                <c:ptCount val="1"/>
                <c:pt idx="0">
                  <c:v>2026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Coliflor!$T$38:$AE$38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Coliflor!$T$42:$AE$42</c:f>
              <c:numCache>
                <c:formatCode>0.00</c:formatCode>
                <c:ptCount val="12"/>
                <c:pt idx="0">
                  <c:v>9.3099999999999987</c:v>
                </c:pt>
                <c:pt idx="1">
                  <c:v>6.66</c:v>
                </c:pt>
                <c:pt idx="2">
                  <c:v>11.2575</c:v>
                </c:pt>
                <c:pt idx="3">
                  <c:v>15.3</c:v>
                </c:pt>
                <c:pt idx="4">
                  <c:v>17.112500000000001</c:v>
                </c:pt>
                <c:pt idx="5">
                  <c:v>22.137500000000003</c:v>
                </c:pt>
                <c:pt idx="6">
                  <c:v>23.1</c:v>
                </c:pt>
                <c:pt idx="8">
                  <c:v>17.166666666666668</c:v>
                </c:pt>
                <c:pt idx="9">
                  <c:v>14.075999999999999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€/doc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Coliflor!$S$60</c:f>
              <c:strCache>
                <c:ptCount val="1"/>
                <c:pt idx="0">
                  <c:v>Rango de precios 2020 - 2025</c:v>
                </c:pt>
              </c:strCache>
            </c:strRef>
          </c:tx>
          <c:spPr>
            <a:gradFill flip="none" rotWithShape="1">
              <a:gsLst>
                <a:gs pos="0">
                  <a:srgbClr val="76BC21"/>
                </a:gs>
                <a:gs pos="100000">
                  <a:srgbClr val="00643C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Coliflor!$T$59:$AE$59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Coliflor!$T$60:$AE$60</c:f>
              <c:numCache>
                <c:formatCode>0.00</c:formatCode>
                <c:ptCount val="12"/>
                <c:pt idx="0">
                  <c:v>37.274999999999999</c:v>
                </c:pt>
                <c:pt idx="1">
                  <c:v>35.297499999999999</c:v>
                </c:pt>
                <c:pt idx="2">
                  <c:v>31.798000000000002</c:v>
                </c:pt>
                <c:pt idx="3">
                  <c:v>35.525999999999996</c:v>
                </c:pt>
                <c:pt idx="4">
                  <c:v>36.630000000000003</c:v>
                </c:pt>
                <c:pt idx="5">
                  <c:v>36.412500000000001</c:v>
                </c:pt>
                <c:pt idx="6">
                  <c:v>32.96</c:v>
                </c:pt>
                <c:pt idx="7">
                  <c:v>30.54</c:v>
                </c:pt>
                <c:pt idx="8">
                  <c:v>40.899090909090908</c:v>
                </c:pt>
                <c:pt idx="9">
                  <c:v>38.494000000000007</c:v>
                </c:pt>
                <c:pt idx="10">
                  <c:v>33.339999999999996</c:v>
                </c:pt>
                <c:pt idx="11">
                  <c:v>35.297499999999999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Coliflor!$S$61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Coliflor!$T$59:$AE$59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Coliflor!$T$61:$AE$61</c:f>
              <c:numCache>
                <c:formatCode>0.00</c:formatCode>
                <c:ptCount val="12"/>
                <c:pt idx="0">
                  <c:v>23.767499999999998</c:v>
                </c:pt>
                <c:pt idx="1">
                  <c:v>20.939999999999998</c:v>
                </c:pt>
                <c:pt idx="2">
                  <c:v>22.92</c:v>
                </c:pt>
                <c:pt idx="3">
                  <c:v>24.012500000000003</c:v>
                </c:pt>
                <c:pt idx="4">
                  <c:v>23.63</c:v>
                </c:pt>
                <c:pt idx="5">
                  <c:v>25.684999999999999</c:v>
                </c:pt>
                <c:pt idx="6">
                  <c:v>31.45</c:v>
                </c:pt>
                <c:pt idx="7">
                  <c:v>29.31</c:v>
                </c:pt>
                <c:pt idx="8">
                  <c:v>29.606000000000002</c:v>
                </c:pt>
                <c:pt idx="9">
                  <c:v>26.5625</c:v>
                </c:pt>
                <c:pt idx="10">
                  <c:v>25.32</c:v>
                </c:pt>
                <c:pt idx="11">
                  <c:v>22.37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Coliflor!$S$62</c:f>
              <c:strCache>
                <c:ptCount val="1"/>
                <c:pt idx="0">
                  <c:v>Promedio 2020 - 2025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3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Coliflor!$T$59:$AE$59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Coliflor!$T$62:$AE$62</c:f>
              <c:numCache>
                <c:formatCode>0.00</c:formatCode>
                <c:ptCount val="12"/>
                <c:pt idx="0">
                  <c:v>28.154416666666663</c:v>
                </c:pt>
                <c:pt idx="1">
                  <c:v>27.153499999999998</c:v>
                </c:pt>
                <c:pt idx="2">
                  <c:v>26.333749999999998</c:v>
                </c:pt>
                <c:pt idx="3">
                  <c:v>28.557583333333337</c:v>
                </c:pt>
                <c:pt idx="4">
                  <c:v>29.351833333333335</c:v>
                </c:pt>
                <c:pt idx="5">
                  <c:v>30.378749999999997</c:v>
                </c:pt>
                <c:pt idx="6">
                  <c:v>32.204999999999998</c:v>
                </c:pt>
                <c:pt idx="7">
                  <c:v>29.924999999999997</c:v>
                </c:pt>
                <c:pt idx="8">
                  <c:v>35.557098484848481</c:v>
                </c:pt>
                <c:pt idx="9">
                  <c:v>32.783416666666668</c:v>
                </c:pt>
                <c:pt idx="10">
                  <c:v>28.892499999999998</c:v>
                </c:pt>
                <c:pt idx="11">
                  <c:v>28.661638888888888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Coliflor!$S$63</c:f>
              <c:strCache>
                <c:ptCount val="1"/>
                <c:pt idx="0">
                  <c:v>2026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Coliflor!$T$59:$AE$59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Coliflor!$T$63:$AE$63</c:f>
              <c:numCache>
                <c:formatCode>0.00</c:formatCode>
                <c:ptCount val="12"/>
                <c:pt idx="0">
                  <c:v>31.443999999999999</c:v>
                </c:pt>
                <c:pt idx="1">
                  <c:v>28.842500000000001</c:v>
                </c:pt>
                <c:pt idx="2">
                  <c:v>25.692499999999999</c:v>
                </c:pt>
                <c:pt idx="3">
                  <c:v>32.872</c:v>
                </c:pt>
                <c:pt idx="4">
                  <c:v>35.977499999999999</c:v>
                </c:pt>
                <c:pt idx="5">
                  <c:v>37.917500000000004</c:v>
                </c:pt>
                <c:pt idx="6">
                  <c:v>35.619999999999997</c:v>
                </c:pt>
                <c:pt idx="8">
                  <c:v>37.18</c:v>
                </c:pt>
                <c:pt idx="9">
                  <c:v>38.809999999999995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45"/>
          <c:min val="5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€/doc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180869349913483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Coliflor!$C$10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circle"/>
            <c:size val="3"/>
            <c:spPr>
              <a:solidFill>
                <a:srgbClr val="43682A"/>
              </a:solidFill>
              <a:ln>
                <a:noFill/>
              </a:ln>
            </c:spPr>
          </c:marker>
          <c:cat>
            <c:numRef>
              <c:f>Coliflor!$B$12:$B$65</c:f>
              <c:numCache>
                <c:formatCode>General</c:formatCode>
                <c:ptCount val="5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Coliflor!$C$12:$C$65</c:f>
              <c:numCache>
                <c:formatCode>0.00</c:formatCode>
                <c:ptCount val="54"/>
                <c:pt idx="0" formatCode="#,##0.00">
                  <c:v>6.4702999999999999</c:v>
                </c:pt>
                <c:pt idx="1">
                  <c:v>6.4702999999999999</c:v>
                </c:pt>
                <c:pt idx="2" formatCode="#,##0.00">
                  <c:v>6.4702999999999999</c:v>
                </c:pt>
                <c:pt idx="3" formatCode="#,##0.00">
                  <c:v>6.4702999999999999</c:v>
                </c:pt>
                <c:pt idx="4" formatCode="#,##0.00">
                  <c:v>6.4702999999999999</c:v>
                </c:pt>
                <c:pt idx="5" formatCode="#,##0.00">
                  <c:v>6.4702999999999999</c:v>
                </c:pt>
                <c:pt idx="6" formatCode="#,##0.00">
                  <c:v>6.4702999999999999</c:v>
                </c:pt>
                <c:pt idx="7" formatCode="#,##0.00">
                  <c:v>6.4702999999999999</c:v>
                </c:pt>
                <c:pt idx="8" formatCode="#,##0.00">
                  <c:v>6.4702999999999999</c:v>
                </c:pt>
                <c:pt idx="9" formatCode="#,##0.00">
                  <c:v>6.4702999999999999</c:v>
                </c:pt>
                <c:pt idx="10" formatCode="#,##0.00">
                  <c:v>6.4702999999999999</c:v>
                </c:pt>
                <c:pt idx="11" formatCode="#,##0.00">
                  <c:v>6.4702999999999999</c:v>
                </c:pt>
                <c:pt idx="12" formatCode="#,##0.00">
                  <c:v>6.4702999999999999</c:v>
                </c:pt>
                <c:pt idx="13" formatCode="#,##0.00">
                  <c:v>6.4702999999999999</c:v>
                </c:pt>
                <c:pt idx="14" formatCode="#,##0.00">
                  <c:v>6.4702999999999999</c:v>
                </c:pt>
                <c:pt idx="15" formatCode="#,##0.00">
                  <c:v>6.4702999999999999</c:v>
                </c:pt>
                <c:pt idx="16" formatCode="#,##0.00">
                  <c:v>6.4702999999999999</c:v>
                </c:pt>
                <c:pt idx="17" formatCode="#,##0.00">
                  <c:v>6.4702999999999999</c:v>
                </c:pt>
                <c:pt idx="18" formatCode="#,##0.00">
                  <c:v>6.4702999999999999</c:v>
                </c:pt>
                <c:pt idx="19" formatCode="#,##0.00">
                  <c:v>6.4702999999999999</c:v>
                </c:pt>
                <c:pt idx="20" formatCode="#,##0.00">
                  <c:v>6.2039999999999997</c:v>
                </c:pt>
                <c:pt idx="21" formatCode="#,##0.00">
                  <c:v>6.2039999999999997</c:v>
                </c:pt>
                <c:pt idx="22" formatCode="#,##0.00">
                  <c:v>6.2039999999999997</c:v>
                </c:pt>
                <c:pt idx="23" formatCode="#,##0.00">
                  <c:v>6.2039999999999997</c:v>
                </c:pt>
                <c:pt idx="24" formatCode="#,##0.00">
                  <c:v>6.2039999999999997</c:v>
                </c:pt>
                <c:pt idx="25" formatCode="#,##0.00">
                  <c:v>6.2039999999999997</c:v>
                </c:pt>
                <c:pt idx="26" formatCode="#,##0.00">
                  <c:v>6.2039999999999997</c:v>
                </c:pt>
                <c:pt idx="36" formatCode="#,##0.00">
                  <c:v>6.4702540813173197</c:v>
                </c:pt>
                <c:pt idx="37" formatCode="#,##0.00">
                  <c:v>6.4702540813173197</c:v>
                </c:pt>
                <c:pt idx="38" formatCode="#,##0.00">
                  <c:v>6.4702540813173197</c:v>
                </c:pt>
                <c:pt idx="39" formatCode="#,##0.00">
                  <c:v>6.4702540813173197</c:v>
                </c:pt>
                <c:pt idx="40" formatCode="#,##0.00">
                  <c:v>6.4702540813173197</c:v>
                </c:pt>
                <c:pt idx="41" formatCode="#,##0.00">
                  <c:v>6.4702540813173197</c:v>
                </c:pt>
                <c:pt idx="42" formatCode="#,##0.00">
                  <c:v>6.4702540813173197</c:v>
                </c:pt>
                <c:pt idx="43" formatCode="#,##0.00">
                  <c:v>6.4702540813173197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Coliflor!$D$10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3"/>
            <c:spPr>
              <a:solidFill>
                <a:srgbClr val="43682A"/>
              </a:solidFill>
              <a:ln>
                <a:noFill/>
              </a:ln>
            </c:spPr>
          </c:marker>
          <c:cat>
            <c:numRef>
              <c:f>Coliflor!$B$12:$B$65</c:f>
              <c:numCache>
                <c:formatCode>General</c:formatCode>
                <c:ptCount val="5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Coliflor!$D$12:$D$65</c:f>
              <c:numCache>
                <c:formatCode>0.00</c:formatCode>
                <c:ptCount val="54"/>
                <c:pt idx="0" formatCode="#,##0.00">
                  <c:v>8.85</c:v>
                </c:pt>
                <c:pt idx="1">
                  <c:v>10.15</c:v>
                </c:pt>
                <c:pt idx="2" formatCode="#,##0.00">
                  <c:v>10.199999999999999</c:v>
                </c:pt>
                <c:pt idx="3" formatCode="#,##0.00">
                  <c:v>9.4499999999999993</c:v>
                </c:pt>
                <c:pt idx="4" formatCode="#,##0.00">
                  <c:v>7.9</c:v>
                </c:pt>
                <c:pt idx="5" formatCode="#,##0.00">
                  <c:v>7.15</c:v>
                </c:pt>
                <c:pt idx="6" formatCode="#,##0.00">
                  <c:v>6.1</c:v>
                </c:pt>
                <c:pt idx="7" formatCode="#,##0.00">
                  <c:v>6.43</c:v>
                </c:pt>
                <c:pt idx="8" formatCode="#,##0.00">
                  <c:v>6.96</c:v>
                </c:pt>
                <c:pt idx="9" formatCode="#,##0.00">
                  <c:v>7.75</c:v>
                </c:pt>
                <c:pt idx="10" formatCode="#,##0.00">
                  <c:v>10.18</c:v>
                </c:pt>
                <c:pt idx="11" formatCode="#,##0.00">
                  <c:v>12.24</c:v>
                </c:pt>
                <c:pt idx="12" formatCode="#,##0.00">
                  <c:v>14.86</c:v>
                </c:pt>
                <c:pt idx="13" formatCode="#,##0.00">
                  <c:v>16.5</c:v>
                </c:pt>
                <c:pt idx="14" formatCode="#,##0.00">
                  <c:v>14.25</c:v>
                </c:pt>
                <c:pt idx="15" formatCode="#,##0.00">
                  <c:v>15.15</c:v>
                </c:pt>
                <c:pt idx="16" formatCode="#,##0.00">
                  <c:v>15.35</c:v>
                </c:pt>
                <c:pt idx="17" formatCode="#,##0.00">
                  <c:v>15.25</c:v>
                </c:pt>
                <c:pt idx="18" formatCode="#,##0.00">
                  <c:v>14.85</c:v>
                </c:pt>
                <c:pt idx="19" formatCode="#,##0.00">
                  <c:v>16.3</c:v>
                </c:pt>
                <c:pt idx="20" formatCode="#,##0.00">
                  <c:v>16.3</c:v>
                </c:pt>
                <c:pt idx="21" formatCode="#,##0.00">
                  <c:v>21</c:v>
                </c:pt>
                <c:pt idx="22" formatCode="#,##0.00">
                  <c:v>21</c:v>
                </c:pt>
                <c:pt idx="23" formatCode="#,##0.00">
                  <c:v>21.35</c:v>
                </c:pt>
                <c:pt idx="24" formatCode="#,##0.00">
                  <c:v>23.1</c:v>
                </c:pt>
                <c:pt idx="25" formatCode="#,##0.00">
                  <c:v>23.1</c:v>
                </c:pt>
                <c:pt idx="26" formatCode="#,##0.00">
                  <c:v>23.1</c:v>
                </c:pt>
                <c:pt idx="28" formatCode="#,##0.00">
                  <c:v>0</c:v>
                </c:pt>
                <c:pt idx="33" formatCode="#,##0.00">
                  <c:v>0</c:v>
                </c:pt>
                <c:pt idx="36" formatCode="#,##0.00">
                  <c:v>16</c:v>
                </c:pt>
                <c:pt idx="37" formatCode="#,##0.00">
                  <c:v>17.5</c:v>
                </c:pt>
                <c:pt idx="38" formatCode="#,##0.00">
                  <c:v>18</c:v>
                </c:pt>
                <c:pt idx="39" formatCode="#,##0.00">
                  <c:v>16</c:v>
                </c:pt>
                <c:pt idx="40" formatCode="#,##0.00">
                  <c:v>16</c:v>
                </c:pt>
                <c:pt idx="41" formatCode="#,##0.00">
                  <c:v>13.5</c:v>
                </c:pt>
                <c:pt idx="42" formatCode="#,##0.00">
                  <c:v>12.77</c:v>
                </c:pt>
                <c:pt idx="43" formatCode="#,##0.00">
                  <c:v>12.11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Coliflor!$F$10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3"/>
            <c:spPr>
              <a:solidFill>
                <a:srgbClr val="76BC21"/>
              </a:solidFill>
              <a:ln w="12700">
                <a:noFill/>
                <a:headEnd w="sm" len="sm"/>
                <a:tailEnd w="sm" len="sm"/>
              </a:ln>
            </c:spPr>
          </c:marker>
          <c:cat>
            <c:numRef>
              <c:f>Coliflor!$B$12:$B$65</c:f>
              <c:numCache>
                <c:formatCode>General</c:formatCode>
                <c:ptCount val="5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Coliflor!$F$12:$F$65</c:f>
              <c:numCache>
                <c:formatCode>0.00</c:formatCode>
                <c:ptCount val="54"/>
                <c:pt idx="0" formatCode="#,##0.00">
                  <c:v>31.08</c:v>
                </c:pt>
                <c:pt idx="1">
                  <c:v>30.71</c:v>
                </c:pt>
                <c:pt idx="2" formatCode="#,##0.00">
                  <c:v>31.79</c:v>
                </c:pt>
                <c:pt idx="3" formatCode="#,##0.00">
                  <c:v>32.31</c:v>
                </c:pt>
                <c:pt idx="4" formatCode="#,##0.00">
                  <c:v>31.33</c:v>
                </c:pt>
                <c:pt idx="5" formatCode="#,##0.00">
                  <c:v>27.26</c:v>
                </c:pt>
                <c:pt idx="6" formatCode="#,##0.00">
                  <c:v>26.89</c:v>
                </c:pt>
                <c:pt idx="7" formatCode="#,##0.00">
                  <c:v>32.1</c:v>
                </c:pt>
                <c:pt idx="8" formatCode="#,##0.00">
                  <c:v>29.12</c:v>
                </c:pt>
                <c:pt idx="9" formatCode="#,##0.00">
                  <c:v>24.02</c:v>
                </c:pt>
                <c:pt idx="10" formatCode="#,##0.00">
                  <c:v>25.09</c:v>
                </c:pt>
                <c:pt idx="11" formatCode="#,##0.00">
                  <c:v>26.3</c:v>
                </c:pt>
                <c:pt idx="12" formatCode="#,##0.00">
                  <c:v>27.36</c:v>
                </c:pt>
                <c:pt idx="13" formatCode="#,##0.00">
                  <c:v>33.53</c:v>
                </c:pt>
                <c:pt idx="14" formatCode="#,##0.00">
                  <c:v>32.97</c:v>
                </c:pt>
                <c:pt idx="15" formatCode="#,##0.00">
                  <c:v>32.090000000000003</c:v>
                </c:pt>
                <c:pt idx="16" formatCode="#,##0.00">
                  <c:v>31.68</c:v>
                </c:pt>
                <c:pt idx="17" formatCode="#,##0.00">
                  <c:v>34.090000000000003</c:v>
                </c:pt>
                <c:pt idx="18" formatCode="#,##0.00">
                  <c:v>39.03</c:v>
                </c:pt>
                <c:pt idx="19" formatCode="#,##0.00">
                  <c:v>32.979999999999997</c:v>
                </c:pt>
                <c:pt idx="20" formatCode="#,##0.00">
                  <c:v>35.119999999999997</c:v>
                </c:pt>
                <c:pt idx="21" formatCode="#,##0.00">
                  <c:v>36.78</c:v>
                </c:pt>
                <c:pt idx="22" formatCode="#,##0.00">
                  <c:v>40.450000000000003</c:v>
                </c:pt>
                <c:pt idx="23" formatCode="#,##0.00">
                  <c:v>39.06</c:v>
                </c:pt>
                <c:pt idx="24" formatCode="#,##0.00">
                  <c:v>36.29</c:v>
                </c:pt>
                <c:pt idx="25" formatCode="#,##0.00">
                  <c:v>35.869999999999997</c:v>
                </c:pt>
                <c:pt idx="26" formatCode="#,##0.00">
                  <c:v>35.619999999999997</c:v>
                </c:pt>
                <c:pt idx="36" formatCode="#,##0.00">
                  <c:v>41.03</c:v>
                </c:pt>
                <c:pt idx="37" formatCode="#,##0.00">
                  <c:v>32.25</c:v>
                </c:pt>
                <c:pt idx="38" formatCode="#,##0.00">
                  <c:v>38.26</c:v>
                </c:pt>
                <c:pt idx="39" formatCode="#,##0.00">
                  <c:v>39.85</c:v>
                </c:pt>
                <c:pt idx="40" formatCode="#,##0.00">
                  <c:v>40.25</c:v>
                </c:pt>
                <c:pt idx="41" formatCode="#,##0.00">
                  <c:v>39.76</c:v>
                </c:pt>
                <c:pt idx="42" formatCode="#,##0.00">
                  <c:v>38.26</c:v>
                </c:pt>
                <c:pt idx="43" formatCode="#,##0.00">
                  <c:v>35.93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€/doc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227094</xdr:colOff>
      <xdr:row>26</xdr:row>
      <xdr:rowOff>12557</xdr:rowOff>
    </xdr:from>
    <xdr:to>
      <xdr:col>11</xdr:col>
      <xdr:colOff>641319</xdr:colOff>
      <xdr:row>42</xdr:row>
      <xdr:rowOff>93652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228135</xdr:colOff>
      <xdr:row>46</xdr:row>
      <xdr:rowOff>16666</xdr:rowOff>
    </xdr:from>
    <xdr:to>
      <xdr:col>11</xdr:col>
      <xdr:colOff>641106</xdr:colOff>
      <xdr:row>62</xdr:row>
      <xdr:rowOff>95251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233482</xdr:colOff>
      <xdr:row>9</xdr:row>
      <xdr:rowOff>950</xdr:rowOff>
    </xdr:from>
    <xdr:to>
      <xdr:col>11</xdr:col>
      <xdr:colOff>645760</xdr:colOff>
      <xdr:row>22</xdr:row>
      <xdr:rowOff>84772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6804</xdr:colOff>
      <xdr:row>0</xdr:row>
      <xdr:rowOff>0</xdr:rowOff>
    </xdr:from>
    <xdr:to>
      <xdr:col>13</xdr:col>
      <xdr:colOff>13607</xdr:colOff>
      <xdr:row>3</xdr:row>
      <xdr:rowOff>454268</xdr:rowOff>
    </xdr:to>
    <xdr:grpSp>
      <xdr:nvGrpSpPr>
        <xdr:cNvPr id="27" name="Grupo 26"/>
        <xdr:cNvGrpSpPr/>
      </xdr:nvGrpSpPr>
      <xdr:grpSpPr>
        <a:xfrm>
          <a:off x="6804" y="0"/>
          <a:ext cx="6642553" cy="1438518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743" y="1070748"/>
          <a:ext cx="205688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10</xdr:col>
      <xdr:colOff>565545</xdr:colOff>
      <xdr:row>2</xdr:row>
      <xdr:rowOff>41672</xdr:rowOff>
    </xdr:from>
    <xdr:to>
      <xdr:col>13</xdr:col>
      <xdr:colOff>748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64</xdr:row>
      <xdr:rowOff>35064</xdr:rowOff>
    </xdr:from>
    <xdr:to>
      <xdr:col>13</xdr:col>
      <xdr:colOff>21980</xdr:colOff>
      <xdr:row>64</xdr:row>
      <xdr:rowOff>213500</xdr:rowOff>
    </xdr:to>
    <xdr:sp macro="" textlink="">
      <xdr:nvSpPr>
        <xdr:cNvPr id="20" name="3 Cuadro de texto"/>
        <xdr:cNvSpPr txBox="1"/>
      </xdr:nvSpPr>
      <xdr:spPr>
        <a:xfrm>
          <a:off x="0" y="10446622"/>
          <a:ext cx="6674826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6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700" b="0" i="0" u="none" strike="noStrike" kern="0" cap="none" spc="0" normalizeH="0" baseline="0" noProof="0">
              <a:ln>
                <a:noFill/>
              </a:ln>
              <a:solidFill>
                <a:srgbClr val="FFFFFF"/>
              </a:solidFill>
              <a:effectLst/>
              <a:uLnTx/>
              <a:uFillTx/>
              <a:latin typeface="Riojana Slab" panose="00000500000000000000" pitchFamily="2" charset="0"/>
              <a:ea typeface="Times New Roman" panose="02020603050405020304" pitchFamily="18" charset="0"/>
              <a:cs typeface="+mn-cs"/>
            </a:rPr>
            <a:t>Área de Cadena Alimentaria y Estadística </a:t>
          </a:r>
          <a:r>
            <a:rPr kumimoji="0" lang="es-ES" sz="700" b="0" i="0" u="none" strike="noStrike" kern="0" cap="none" spc="0" normalizeH="0" baseline="0" noProof="0">
              <a:ln>
                <a:noFill/>
              </a:ln>
              <a:solidFill>
                <a:srgbClr val="FFFFFF"/>
              </a:solidFill>
              <a:effectLst/>
              <a:uLnTx/>
              <a:uFillTx/>
              <a:latin typeface="Riojana Slab" panose="00000500000000000000" pitchFamily="2" charset="0"/>
              <a:ea typeface="Times New Roman" panose="02020603050405020304" pitchFamily="18" charset="0"/>
              <a:cs typeface="+mn-cs"/>
              <a:sym typeface="Symbol" panose="05050102010706020507" pitchFamily="18" charset="2"/>
            </a:rPr>
            <a:t></a:t>
          </a:r>
          <a:r>
            <a:rPr kumimoji="0" lang="es-ES" sz="700" b="0" i="0" u="none" strike="noStrike" kern="0" cap="none" spc="0" normalizeH="0" baseline="0" noProof="0">
              <a:ln>
                <a:noFill/>
              </a:ln>
              <a:solidFill>
                <a:srgbClr val="FFFFFF"/>
              </a:solidFill>
              <a:effectLst/>
              <a:uLnTx/>
              <a:uFillTx/>
              <a:latin typeface="Riojana Slab" panose="00000500000000000000" pitchFamily="2" charset="0"/>
              <a:ea typeface="Times New Roman" panose="02020603050405020304" pitchFamily="18" charset="0"/>
              <a:cs typeface="+mn-cs"/>
            </a:rPr>
            <a:t>Finca La Grajera (Edificio Administrativo)</a:t>
          </a:r>
          <a:r>
            <a:rPr kumimoji="0" lang="es-ES" sz="700" b="0" i="0" u="none" strike="noStrike" kern="0" cap="none" spc="0" normalizeH="0" baseline="0" noProof="0">
              <a:ln>
                <a:noFill/>
              </a:ln>
              <a:solidFill>
                <a:srgbClr val="FFFFFF"/>
              </a:solidFill>
              <a:effectLst/>
              <a:uLnTx/>
              <a:uFillTx/>
              <a:latin typeface="Riojana Slab" panose="00000500000000000000" pitchFamily="2" charset="0"/>
              <a:ea typeface="Times New Roman" panose="02020603050405020304" pitchFamily="18" charset="0"/>
              <a:cs typeface="+mn-cs"/>
              <a:sym typeface="Symbol" panose="05050102010706020507" pitchFamily="18" charset="2"/>
            </a:rPr>
            <a:t></a:t>
          </a:r>
          <a:r>
            <a:rPr kumimoji="0" lang="es-ES" sz="700" b="0" i="0" u="none" strike="noStrike" kern="0" cap="none" spc="0" normalizeH="0" baseline="0" noProof="0">
              <a:ln>
                <a:noFill/>
              </a:ln>
              <a:solidFill>
                <a:srgbClr val="FFFFFF"/>
              </a:solidFill>
              <a:effectLst/>
              <a:uLnTx/>
              <a:uFillTx/>
              <a:latin typeface="Riojana Slab" panose="00000500000000000000" pitchFamily="2" charset="0"/>
              <a:ea typeface="Times New Roman" panose="02020603050405020304" pitchFamily="18" charset="0"/>
              <a:cs typeface="+mn-cs"/>
            </a:rPr>
            <a:t>T. 941 29 13 58 </a:t>
          </a:r>
          <a:r>
            <a:rPr kumimoji="0" lang="es-ES" sz="700" b="0" i="0" u="none" strike="noStrike" kern="0" cap="none" spc="0" normalizeH="0" baseline="0" noProof="0">
              <a:ln>
                <a:noFill/>
              </a:ln>
              <a:solidFill>
                <a:srgbClr val="FFFFFF"/>
              </a:solidFill>
              <a:effectLst/>
              <a:uLnTx/>
              <a:uFillTx/>
              <a:latin typeface="Riojana Slab" panose="00000500000000000000" pitchFamily="2" charset="0"/>
              <a:ea typeface="Times New Roman" panose="02020603050405020304" pitchFamily="18" charset="0"/>
              <a:cs typeface="+mn-cs"/>
              <a:sym typeface="Symbol" panose="05050102010706020507" pitchFamily="18" charset="2"/>
            </a:rPr>
            <a:t></a:t>
          </a:r>
          <a:r>
            <a:rPr kumimoji="0" lang="es-ES" sz="700" b="0" i="0" u="none" strike="noStrike" kern="0" cap="none" spc="0" normalizeH="0" baseline="0" noProof="0">
              <a:ln>
                <a:noFill/>
              </a:ln>
              <a:solidFill>
                <a:srgbClr val="FFFFFF"/>
              </a:solidFill>
              <a:effectLst/>
              <a:uLnTx/>
              <a:uFillTx/>
              <a:latin typeface="Riojana Slab" panose="00000500000000000000" pitchFamily="2" charset="0"/>
              <a:ea typeface="Times New Roman" panose="02020603050405020304" pitchFamily="18" charset="0"/>
              <a:cs typeface="+mn-cs"/>
            </a:rPr>
            <a:t>estadistica.agri@larioja.org</a:t>
          </a:r>
          <a:r>
            <a:rPr kumimoji="0" lang="es-ES" sz="700" b="0" i="0" u="none" strike="noStrike" kern="0" cap="none" spc="0" normalizeH="0" baseline="0" noProof="0">
              <a:ln>
                <a:noFill/>
              </a:ln>
              <a:solidFill>
                <a:srgbClr val="FFFFFF"/>
              </a:solidFill>
              <a:effectLst/>
              <a:uLnTx/>
              <a:uFillTx/>
              <a:latin typeface="Riojana Slab" panose="00000500000000000000" pitchFamily="2" charset="0"/>
              <a:ea typeface="Times New Roman" panose="02020603050405020304" pitchFamily="18" charset="0"/>
              <a:cs typeface="+mn-cs"/>
              <a:sym typeface="Symbol" panose="05050102010706020507" pitchFamily="18" charset="2"/>
            </a:rPr>
            <a:t></a:t>
          </a:r>
          <a:r>
            <a:rPr kumimoji="0" lang="es-ES" sz="700" b="0" i="0" u="none" strike="noStrike" kern="0" cap="none" spc="0" normalizeH="0" baseline="0" noProof="0">
              <a:ln>
                <a:noFill/>
              </a:ln>
              <a:solidFill>
                <a:srgbClr val="FFFFFF"/>
              </a:solidFill>
              <a:effectLst/>
              <a:uLnTx/>
              <a:uFillTx/>
              <a:latin typeface="Riojana Slab" panose="00000500000000000000" pitchFamily="2" charset="0"/>
              <a:ea typeface="Times New Roman" panose="02020603050405020304" pitchFamily="18" charset="0"/>
              <a:cs typeface="+mn-cs"/>
            </a:rPr>
            <a:t> www.larioja.org/agricultura</a:t>
          </a:r>
          <a:endParaRPr kumimoji="0" lang="es-ES" sz="7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Times New Roman" panose="02020603050405020304" pitchFamily="18" charset="0"/>
            <a:cs typeface="+mn-cs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6/Observatorio%20Precios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 BBDD"/>
      <sheetName val="CONTROL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</sheetNames>
    <sheetDataSet>
      <sheetData sheetId="0"/>
      <sheetData sheetId="1"/>
      <sheetData sheetId="2">
        <row r="105">
          <cell r="D105">
            <v>2.85</v>
          </cell>
        </row>
        <row r="112">
          <cell r="D112">
            <v>8.85</v>
          </cell>
          <cell r="F112">
            <v>11.5</v>
          </cell>
          <cell r="G112">
            <v>31.08</v>
          </cell>
        </row>
      </sheetData>
      <sheetData sheetId="3">
        <row r="105">
          <cell r="D105">
            <v>3.15</v>
          </cell>
        </row>
        <row r="112">
          <cell r="D112">
            <v>10.15</v>
          </cell>
          <cell r="F112">
            <v>13.1</v>
          </cell>
          <cell r="G112">
            <v>30.71</v>
          </cell>
        </row>
      </sheetData>
      <sheetData sheetId="4">
        <row r="105">
          <cell r="D105">
            <v>3.15</v>
          </cell>
        </row>
        <row r="112">
          <cell r="D112">
            <v>10.199999999999999</v>
          </cell>
          <cell r="F112">
            <v>13.05</v>
          </cell>
          <cell r="G112">
            <v>31.79</v>
          </cell>
        </row>
      </sheetData>
      <sheetData sheetId="5">
        <row r="105">
          <cell r="D105">
            <v>3.15</v>
          </cell>
        </row>
        <row r="112">
          <cell r="D112">
            <v>9.4499999999999993</v>
          </cell>
          <cell r="F112">
            <v>12.5</v>
          </cell>
          <cell r="G112">
            <v>32.31</v>
          </cell>
        </row>
      </sheetData>
      <sheetData sheetId="6">
        <row r="105">
          <cell r="D105">
            <v>3.3</v>
          </cell>
        </row>
        <row r="112">
          <cell r="D112">
            <v>7.9</v>
          </cell>
          <cell r="F112">
            <v>10.3</v>
          </cell>
          <cell r="G112">
            <v>31.33</v>
          </cell>
        </row>
      </sheetData>
      <sheetData sheetId="7">
        <row r="105">
          <cell r="D105">
            <v>3.7</v>
          </cell>
        </row>
        <row r="112">
          <cell r="D112">
            <v>7.15</v>
          </cell>
          <cell r="F112">
            <v>9.6</v>
          </cell>
          <cell r="G112">
            <v>27.26</v>
          </cell>
        </row>
      </sheetData>
      <sheetData sheetId="8">
        <row r="105">
          <cell r="D105">
            <v>3.8</v>
          </cell>
        </row>
        <row r="112">
          <cell r="D112">
            <v>6.1</v>
          </cell>
          <cell r="F112">
            <v>8.56</v>
          </cell>
          <cell r="G112">
            <v>26.89</v>
          </cell>
        </row>
      </sheetData>
      <sheetData sheetId="9">
        <row r="105">
          <cell r="D105">
            <v>3.65</v>
          </cell>
        </row>
        <row r="112">
          <cell r="D112">
            <v>6.43</v>
          </cell>
          <cell r="F112">
            <v>8.67</v>
          </cell>
          <cell r="G112">
            <v>32.1</v>
          </cell>
        </row>
      </sheetData>
      <sheetData sheetId="10">
        <row r="105">
          <cell r="D105">
            <v>3.65</v>
          </cell>
        </row>
        <row r="112">
          <cell r="D112">
            <v>6.96</v>
          </cell>
          <cell r="F112">
            <v>9.84</v>
          </cell>
          <cell r="G112">
            <v>29.12</v>
          </cell>
        </row>
      </sheetData>
      <sheetData sheetId="11">
        <row r="105">
          <cell r="D105">
            <v>3.7</v>
          </cell>
        </row>
        <row r="112">
          <cell r="D112">
            <v>7.75</v>
          </cell>
          <cell r="F112">
            <v>10.68</v>
          </cell>
          <cell r="G112">
            <v>24.02</v>
          </cell>
        </row>
      </sheetData>
      <sheetData sheetId="12">
        <row r="105">
          <cell r="D105">
            <v>3.7</v>
          </cell>
        </row>
        <row r="112">
          <cell r="D112">
            <v>10.18</v>
          </cell>
          <cell r="F112">
            <v>13.02</v>
          </cell>
          <cell r="G112">
            <v>25.09</v>
          </cell>
        </row>
      </sheetData>
      <sheetData sheetId="13">
        <row r="105">
          <cell r="D105">
            <v>3.7</v>
          </cell>
        </row>
        <row r="112">
          <cell r="D112">
            <v>12.24</v>
          </cell>
          <cell r="F112">
            <v>14.85</v>
          </cell>
          <cell r="G112">
            <v>26.3</v>
          </cell>
        </row>
      </sheetData>
      <sheetData sheetId="14">
        <row r="105">
          <cell r="D105">
            <v>3.8</v>
          </cell>
        </row>
        <row r="112">
          <cell r="D112">
            <v>14.86</v>
          </cell>
          <cell r="F112">
            <v>17.77</v>
          </cell>
          <cell r="G112">
            <v>27.36</v>
          </cell>
        </row>
      </sheetData>
      <sheetData sheetId="15">
        <row r="105">
          <cell r="D105">
            <v>3.8</v>
          </cell>
        </row>
        <row r="112">
          <cell r="D112">
            <v>16.5</v>
          </cell>
          <cell r="F112">
            <v>20.170000000000002</v>
          </cell>
          <cell r="G112">
            <v>33.53</v>
          </cell>
        </row>
      </sheetData>
      <sheetData sheetId="16">
        <row r="105">
          <cell r="D105">
            <v>4.3</v>
          </cell>
        </row>
        <row r="112">
          <cell r="D112">
            <v>14.25</v>
          </cell>
          <cell r="F112">
            <v>17.78</v>
          </cell>
          <cell r="G112">
            <v>32.97</v>
          </cell>
        </row>
      </sheetData>
      <sheetData sheetId="17">
        <row r="105">
          <cell r="D105">
            <v>3.8</v>
          </cell>
        </row>
        <row r="112">
          <cell r="D112">
            <v>15.15</v>
          </cell>
          <cell r="F112">
            <v>18.350000000000001</v>
          </cell>
          <cell r="G112">
            <v>32.090000000000003</v>
          </cell>
        </row>
      </sheetData>
      <sheetData sheetId="18">
        <row r="105">
          <cell r="D105">
            <v>3.8</v>
          </cell>
        </row>
        <row r="112">
          <cell r="D112">
            <v>15.35</v>
          </cell>
          <cell r="F112">
            <v>18.600000000000001</v>
          </cell>
          <cell r="G112">
            <v>31.68</v>
          </cell>
        </row>
      </sheetData>
      <sheetData sheetId="19">
        <row r="105">
          <cell r="D105">
            <v>3.8</v>
          </cell>
        </row>
        <row r="112">
          <cell r="D112">
            <v>15.25</v>
          </cell>
          <cell r="F112">
            <v>18.55</v>
          </cell>
          <cell r="G112">
            <v>34.090000000000003</v>
          </cell>
        </row>
      </sheetData>
      <sheetData sheetId="20">
        <row r="105">
          <cell r="D105">
            <v>3.8</v>
          </cell>
        </row>
        <row r="112">
          <cell r="D112">
            <v>14.85</v>
          </cell>
          <cell r="F112">
            <v>18.3</v>
          </cell>
          <cell r="G112">
            <v>39.03</v>
          </cell>
        </row>
      </sheetData>
      <sheetData sheetId="21">
        <row r="105">
          <cell r="D105">
            <v>4.05</v>
          </cell>
        </row>
        <row r="112">
          <cell r="D112">
            <v>16.3</v>
          </cell>
          <cell r="F112">
            <v>18.899999999999999</v>
          </cell>
          <cell r="G112">
            <v>32.979999999999997</v>
          </cell>
        </row>
      </sheetData>
      <sheetData sheetId="22">
        <row r="105">
          <cell r="D105">
            <v>4.05</v>
          </cell>
        </row>
        <row r="112">
          <cell r="D112">
            <v>16.3</v>
          </cell>
          <cell r="F112">
            <v>19.350000000000001</v>
          </cell>
          <cell r="G112">
            <v>35.119999999999997</v>
          </cell>
        </row>
      </sheetData>
      <sheetData sheetId="23">
        <row r="105">
          <cell r="D105">
            <v>4.5</v>
          </cell>
        </row>
        <row r="112">
          <cell r="D112">
            <v>21</v>
          </cell>
          <cell r="F112">
            <v>23.8</v>
          </cell>
          <cell r="G112">
            <v>36.78</v>
          </cell>
        </row>
      </sheetData>
      <sheetData sheetId="24">
        <row r="105">
          <cell r="D105">
            <v>4.5</v>
          </cell>
        </row>
        <row r="112">
          <cell r="D112">
            <v>21</v>
          </cell>
          <cell r="F112">
            <v>23.8</v>
          </cell>
          <cell r="G112">
            <v>40.450000000000003</v>
          </cell>
        </row>
      </sheetData>
      <sheetData sheetId="25">
        <row r="105">
          <cell r="D105">
            <v>4.5999999999999996</v>
          </cell>
        </row>
        <row r="112">
          <cell r="D112">
            <v>21.35</v>
          </cell>
          <cell r="F112">
            <v>24</v>
          </cell>
          <cell r="G112">
            <v>39.06</v>
          </cell>
        </row>
      </sheetData>
      <sheetData sheetId="26">
        <row r="105">
          <cell r="D105">
            <v>4.3</v>
          </cell>
        </row>
        <row r="112">
          <cell r="D112">
            <v>23.1</v>
          </cell>
          <cell r="F112">
            <v>26</v>
          </cell>
          <cell r="G112">
            <v>36.29</v>
          </cell>
        </row>
      </sheetData>
      <sheetData sheetId="27">
        <row r="105">
          <cell r="D105">
            <v>4.3</v>
          </cell>
        </row>
        <row r="112">
          <cell r="D112">
            <v>23.1</v>
          </cell>
          <cell r="F112">
            <v>26</v>
          </cell>
          <cell r="G112">
            <v>35.869999999999997</v>
          </cell>
        </row>
      </sheetData>
      <sheetData sheetId="28">
        <row r="105">
          <cell r="D105">
            <v>4.5</v>
          </cell>
        </row>
        <row r="112">
          <cell r="D112">
            <v>23.1</v>
          </cell>
          <cell r="F112">
            <v>26</v>
          </cell>
          <cell r="G112">
            <v>35.619999999999997</v>
          </cell>
        </row>
      </sheetData>
      <sheetData sheetId="29">
        <row r="105">
          <cell r="D105">
            <v>4.3</v>
          </cell>
        </row>
      </sheetData>
      <sheetData sheetId="30">
        <row r="105">
          <cell r="D105">
            <v>4.5</v>
          </cell>
        </row>
      </sheetData>
      <sheetData sheetId="31">
        <row r="105">
          <cell r="D105">
            <v>4.2</v>
          </cell>
        </row>
      </sheetData>
      <sheetData sheetId="32">
        <row r="105">
          <cell r="D105">
            <v>4.0999999999999996</v>
          </cell>
        </row>
      </sheetData>
      <sheetData sheetId="33">
        <row r="105">
          <cell r="D105">
            <v>4.0999999999999996</v>
          </cell>
        </row>
      </sheetData>
      <sheetData sheetId="34">
        <row r="105">
          <cell r="D105">
            <v>4.0999999999999996</v>
          </cell>
        </row>
      </sheetData>
      <sheetData sheetId="35">
        <row r="105">
          <cell r="D105">
            <v>6</v>
          </cell>
        </row>
      </sheetData>
      <sheetData sheetId="36">
        <row r="105">
          <cell r="D105">
            <v>6</v>
          </cell>
        </row>
      </sheetData>
      <sheetData sheetId="37">
        <row r="105">
          <cell r="D105">
            <v>6.5</v>
          </cell>
        </row>
      </sheetData>
      <sheetData sheetId="38">
        <row r="105">
          <cell r="D105">
            <v>6</v>
          </cell>
        </row>
        <row r="112">
          <cell r="C112">
            <v>6.4702540813173197</v>
          </cell>
          <cell r="D112">
            <v>16</v>
          </cell>
          <cell r="F112">
            <v>18</v>
          </cell>
          <cell r="G112">
            <v>41.03</v>
          </cell>
        </row>
      </sheetData>
      <sheetData sheetId="39">
        <row r="105">
          <cell r="D105">
            <v>6</v>
          </cell>
        </row>
        <row r="112">
          <cell r="C112">
            <v>6.4702540813173197</v>
          </cell>
          <cell r="D112">
            <v>17.5</v>
          </cell>
          <cell r="F112">
            <v>19.5</v>
          </cell>
          <cell r="G112">
            <v>32.25</v>
          </cell>
        </row>
      </sheetData>
      <sheetData sheetId="40">
        <row r="105">
          <cell r="D105">
            <v>6</v>
          </cell>
        </row>
        <row r="112">
          <cell r="C112">
            <v>6.4702540813173197</v>
          </cell>
          <cell r="D112">
            <v>18</v>
          </cell>
          <cell r="F112">
            <v>20</v>
          </cell>
          <cell r="G112">
            <v>38.26</v>
          </cell>
        </row>
      </sheetData>
      <sheetData sheetId="41">
        <row r="105">
          <cell r="D105">
            <v>5.2</v>
          </cell>
        </row>
        <row r="112">
          <cell r="C112">
            <v>6.4702540813173197</v>
          </cell>
          <cell r="D112">
            <v>16</v>
          </cell>
          <cell r="F112">
            <v>18</v>
          </cell>
          <cell r="G112">
            <v>39.85</v>
          </cell>
        </row>
      </sheetData>
      <sheetData sheetId="42">
        <row r="105">
          <cell r="D105">
            <v>5</v>
          </cell>
        </row>
        <row r="112">
          <cell r="C112">
            <v>6.4702540813173197</v>
          </cell>
          <cell r="D112">
            <v>16</v>
          </cell>
          <cell r="F112">
            <v>18</v>
          </cell>
          <cell r="G112">
            <v>40.25</v>
          </cell>
        </row>
      </sheetData>
      <sheetData sheetId="43">
        <row r="105">
          <cell r="D105">
            <v>5.2</v>
          </cell>
        </row>
        <row r="112">
          <cell r="C112">
            <v>6.4702540813173197</v>
          </cell>
          <cell r="D112">
            <v>13.5</v>
          </cell>
          <cell r="F112">
            <v>15.5</v>
          </cell>
          <cell r="G112">
            <v>39.76</v>
          </cell>
        </row>
      </sheetData>
      <sheetData sheetId="44">
        <row r="105">
          <cell r="D105">
            <v>4.3</v>
          </cell>
        </row>
        <row r="112">
          <cell r="C112">
            <v>6.4702540813173197</v>
          </cell>
          <cell r="D112">
            <v>12.77</v>
          </cell>
          <cell r="F112">
            <v>14.77</v>
          </cell>
          <cell r="G112">
            <v>38.26</v>
          </cell>
        </row>
      </sheetData>
      <sheetData sheetId="45">
        <row r="105">
          <cell r="D105">
            <v>3.8</v>
          </cell>
        </row>
        <row r="112">
          <cell r="C112">
            <v>6.4702540813173197</v>
          </cell>
          <cell r="D112">
            <v>12.11</v>
          </cell>
          <cell r="F112">
            <v>14.11</v>
          </cell>
          <cell r="G112">
            <v>35.93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23"/>
  <sheetViews>
    <sheetView showGridLines="0" tabSelected="1" zoomScale="120" zoomScaleNormal="120" zoomScaleSheetLayoutView="130" workbookViewId="0">
      <selection activeCell="B6" sqref="B6:L6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0.85546875" customWidth="1"/>
    <col min="13" max="13" width="2.28515625" customWidth="1"/>
    <col min="14" max="14" width="6.42578125" style="13" customWidth="1"/>
    <col min="15" max="17" width="6.42578125" style="14" customWidth="1"/>
    <col min="18" max="18" width="11.42578125" style="15" customWidth="1"/>
    <col min="19" max="32" width="11.42578125" style="14" customWidth="1"/>
    <col min="33" max="33" width="11.42578125" style="9" customWidth="1"/>
    <col min="34" max="36" width="11.42578125" style="9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5" spans="2:36" ht="3" customHeight="1"/>
    <row r="6" spans="2:36" s="5" customFormat="1" ht="26.25" customHeight="1">
      <c r="B6" s="40" t="s">
        <v>27</v>
      </c>
      <c r="C6" s="40"/>
      <c r="D6" s="40"/>
      <c r="E6" s="40"/>
      <c r="F6" s="40"/>
      <c r="G6" s="40"/>
      <c r="H6" s="40"/>
      <c r="I6" s="40"/>
      <c r="J6" s="40"/>
      <c r="K6" s="40"/>
      <c r="L6" s="40"/>
      <c r="N6" s="16"/>
      <c r="O6" s="14"/>
      <c r="P6" s="14"/>
      <c r="Q6" s="14"/>
      <c r="R6" s="15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9"/>
      <c r="AH6" s="9"/>
      <c r="AI6" s="9"/>
      <c r="AJ6" s="9"/>
    </row>
    <row r="7" spans="2:36" ht="20.100000000000001" customHeight="1">
      <c r="B7" s="10" t="s">
        <v>19</v>
      </c>
      <c r="C7" s="11"/>
      <c r="D7" s="11"/>
      <c r="E7" s="11"/>
      <c r="F7" s="11"/>
      <c r="G7" s="12"/>
      <c r="H7" s="12"/>
      <c r="I7" s="12"/>
      <c r="J7" s="12"/>
      <c r="K7" s="12"/>
      <c r="L7" s="12"/>
    </row>
    <row r="8" spans="2:36" ht="21.75" customHeight="1">
      <c r="B8" s="41" t="s">
        <v>30</v>
      </c>
      <c r="C8" s="41"/>
      <c r="D8" s="41"/>
      <c r="E8" s="41"/>
      <c r="F8" s="41"/>
      <c r="G8" s="41"/>
      <c r="H8" s="41"/>
      <c r="I8" s="41"/>
      <c r="J8" s="41"/>
      <c r="K8" s="41"/>
      <c r="L8" s="41"/>
    </row>
    <row r="9" spans="2:36" ht="96" customHeight="1"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</row>
    <row r="10" spans="2:36" ht="32.25" customHeight="1">
      <c r="B10" s="37" t="s">
        <v>0</v>
      </c>
      <c r="C10" s="7" t="s">
        <v>15</v>
      </c>
      <c r="D10" s="7" t="s">
        <v>16</v>
      </c>
      <c r="E10" s="7" t="s">
        <v>17</v>
      </c>
      <c r="F10" s="8" t="s">
        <v>18</v>
      </c>
    </row>
    <row r="11" spans="2:36" ht="12.75" customHeight="1">
      <c r="B11" s="37"/>
      <c r="C11" s="38" t="s">
        <v>20</v>
      </c>
      <c r="D11" s="38"/>
      <c r="E11" s="38"/>
      <c r="F11" s="39"/>
    </row>
    <row r="12" spans="2:36" ht="9.9499999999999993" customHeight="1">
      <c r="B12" s="28">
        <v>1</v>
      </c>
      <c r="C12" s="29">
        <v>6.4702999999999999</v>
      </c>
      <c r="D12" s="29">
        <f>'[1]01'!$D$112</f>
        <v>8.85</v>
      </c>
      <c r="E12" s="29">
        <f>'[1]01'!$F$112</f>
        <v>11.5</v>
      </c>
      <c r="F12" s="29">
        <f>'[1]01'!$G$112</f>
        <v>31.08</v>
      </c>
    </row>
    <row r="13" spans="2:36" ht="9.9499999999999993" customHeight="1">
      <c r="B13" s="30">
        <v>2</v>
      </c>
      <c r="C13" s="33">
        <v>6.4702999999999999</v>
      </c>
      <c r="D13" s="33">
        <f>'[1]02'!$D$112</f>
        <v>10.15</v>
      </c>
      <c r="E13" s="33">
        <f>'[1]02'!$F$112</f>
        <v>13.1</v>
      </c>
      <c r="F13" s="33">
        <f>'[1]02'!$G$112</f>
        <v>30.71</v>
      </c>
    </row>
    <row r="14" spans="2:36" ht="9.9499999999999993" customHeight="1">
      <c r="B14" s="28">
        <v>3</v>
      </c>
      <c r="C14" s="29">
        <v>6.4702999999999999</v>
      </c>
      <c r="D14" s="29">
        <f>'[1]03'!$D$112</f>
        <v>10.199999999999999</v>
      </c>
      <c r="E14" s="29">
        <f>'[1]03'!$F$112</f>
        <v>13.05</v>
      </c>
      <c r="F14" s="29">
        <f>'[1]03'!$G$112</f>
        <v>31.79</v>
      </c>
    </row>
    <row r="15" spans="2:36" ht="9.9499999999999993" customHeight="1">
      <c r="B15" s="30">
        <v>4</v>
      </c>
      <c r="C15" s="31">
        <v>6.4702999999999999</v>
      </c>
      <c r="D15" s="31">
        <f>'[1]04'!$D$112</f>
        <v>9.4499999999999993</v>
      </c>
      <c r="E15" s="31">
        <f>'[1]04'!$F$112</f>
        <v>12.5</v>
      </c>
      <c r="F15" s="31">
        <f>'[1]04'!$G$112</f>
        <v>32.31</v>
      </c>
    </row>
    <row r="16" spans="2:36" ht="9.9499999999999993" customHeight="1">
      <c r="B16" s="28">
        <v>5</v>
      </c>
      <c r="C16" s="29">
        <v>6.4702999999999999</v>
      </c>
      <c r="D16" s="29">
        <f>'[1]05'!$D$112</f>
        <v>7.9</v>
      </c>
      <c r="E16" s="29">
        <f>'[1]05'!$F$112</f>
        <v>10.3</v>
      </c>
      <c r="F16" s="29">
        <f>'[1]05'!$G$112</f>
        <v>31.33</v>
      </c>
    </row>
    <row r="17" spans="2:32" ht="9.9499999999999993" customHeight="1">
      <c r="B17" s="30">
        <v>6</v>
      </c>
      <c r="C17" s="31">
        <v>6.4702999999999999</v>
      </c>
      <c r="D17" s="31">
        <f>'[1]06'!$D$112</f>
        <v>7.15</v>
      </c>
      <c r="E17" s="31">
        <f>'[1]06'!$F$112</f>
        <v>9.6</v>
      </c>
      <c r="F17" s="31">
        <f>'[1]06'!$G$112</f>
        <v>27.26</v>
      </c>
    </row>
    <row r="18" spans="2:32" ht="9.9499999999999993" customHeight="1">
      <c r="B18" s="28">
        <v>7</v>
      </c>
      <c r="C18" s="29">
        <v>6.4702999999999999</v>
      </c>
      <c r="D18" s="29">
        <f>'[1]07'!$D$112</f>
        <v>6.1</v>
      </c>
      <c r="E18" s="29">
        <f>'[1]07'!$F$112</f>
        <v>8.56</v>
      </c>
      <c r="F18" s="29">
        <f>'[1]07'!$G$112</f>
        <v>26.89</v>
      </c>
    </row>
    <row r="19" spans="2:32" ht="9.9499999999999993" customHeight="1">
      <c r="B19" s="30">
        <v>8</v>
      </c>
      <c r="C19" s="31">
        <v>6.4702999999999999</v>
      </c>
      <c r="D19" s="31">
        <f>'[1]08'!$D$112</f>
        <v>6.43</v>
      </c>
      <c r="E19" s="31">
        <f>'[1]08'!$F$112</f>
        <v>8.67</v>
      </c>
      <c r="F19" s="31">
        <f>'[1]08'!$G$112</f>
        <v>32.1</v>
      </c>
    </row>
    <row r="20" spans="2:32" ht="9.9499999999999993" customHeight="1">
      <c r="B20" s="28">
        <v>9</v>
      </c>
      <c r="C20" s="29">
        <v>6.4702999999999999</v>
      </c>
      <c r="D20" s="29">
        <f>'[1]09'!$D$112</f>
        <v>6.96</v>
      </c>
      <c r="E20" s="29">
        <f>'[1]09'!$F$112</f>
        <v>9.84</v>
      </c>
      <c r="F20" s="29">
        <f>'[1]09'!$G$112</f>
        <v>29.12</v>
      </c>
    </row>
    <row r="21" spans="2:32" ht="9.9499999999999993" customHeight="1">
      <c r="B21" s="30">
        <v>10</v>
      </c>
      <c r="C21" s="31">
        <v>6.4702999999999999</v>
      </c>
      <c r="D21" s="31">
        <f>'[1]10'!$D$112</f>
        <v>7.75</v>
      </c>
      <c r="E21" s="31">
        <f>'[1]10'!$F$112</f>
        <v>10.68</v>
      </c>
      <c r="F21" s="31">
        <f>'[1]10'!$G$112</f>
        <v>24.02</v>
      </c>
    </row>
    <row r="22" spans="2:32" ht="9.9499999999999993" customHeight="1">
      <c r="B22" s="28">
        <v>11</v>
      </c>
      <c r="C22" s="29">
        <v>6.4702999999999999</v>
      </c>
      <c r="D22" s="29">
        <f>'[1]11'!$D$112</f>
        <v>10.18</v>
      </c>
      <c r="E22" s="29">
        <f>'[1]11'!$F$112</f>
        <v>13.02</v>
      </c>
      <c r="F22" s="29">
        <f>'[1]11'!$G$112</f>
        <v>25.09</v>
      </c>
    </row>
    <row r="23" spans="2:32" ht="9.9499999999999993" customHeight="1">
      <c r="B23" s="30">
        <v>12</v>
      </c>
      <c r="C23" s="31">
        <v>6.4702999999999999</v>
      </c>
      <c r="D23" s="31">
        <f>'[1]12'!$D$112</f>
        <v>12.24</v>
      </c>
      <c r="E23" s="31">
        <f>'[1]12'!$F$112</f>
        <v>14.85</v>
      </c>
      <c r="F23" s="31">
        <f>'[1]12'!$G$112</f>
        <v>26.3</v>
      </c>
    </row>
    <row r="24" spans="2:32" ht="9.9499999999999993" customHeight="1">
      <c r="B24" s="28">
        <v>13</v>
      </c>
      <c r="C24" s="29">
        <v>6.4702999999999999</v>
      </c>
      <c r="D24" s="29">
        <f>'[1]13'!$D$112</f>
        <v>14.86</v>
      </c>
      <c r="E24" s="29">
        <f>'[1]13'!$F$112</f>
        <v>17.77</v>
      </c>
      <c r="F24" s="29">
        <f>'[1]13'!$G$112</f>
        <v>27.36</v>
      </c>
    </row>
    <row r="25" spans="2:32" ht="9.9499999999999993" customHeight="1">
      <c r="B25" s="30">
        <v>14</v>
      </c>
      <c r="C25" s="31">
        <v>6.4702999999999999</v>
      </c>
      <c r="D25" s="31">
        <f>'[1]14'!$D$112</f>
        <v>16.5</v>
      </c>
      <c r="E25" s="31">
        <f>'[1]14'!$F$112</f>
        <v>20.170000000000002</v>
      </c>
      <c r="F25" s="31">
        <f>'[1]14'!$G$112</f>
        <v>33.53</v>
      </c>
      <c r="S25" s="17" t="s">
        <v>21</v>
      </c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</row>
    <row r="26" spans="2:32" ht="9.9499999999999993" customHeight="1">
      <c r="B26" s="28">
        <v>15</v>
      </c>
      <c r="C26" s="29">
        <v>6.4702999999999999</v>
      </c>
      <c r="D26" s="29">
        <f>'[1]15'!$D$112</f>
        <v>14.25</v>
      </c>
      <c r="E26" s="29">
        <f>'[1]15'!$F$112</f>
        <v>17.78</v>
      </c>
      <c r="F26" s="29">
        <f>'[1]15'!$G$112</f>
        <v>32.97</v>
      </c>
      <c r="S26" s="18"/>
      <c r="T26" s="19" t="s">
        <v>2</v>
      </c>
      <c r="U26" s="19" t="s">
        <v>3</v>
      </c>
      <c r="V26" s="19" t="s">
        <v>4</v>
      </c>
      <c r="W26" s="19" t="s">
        <v>5</v>
      </c>
      <c r="X26" s="19" t="s">
        <v>6</v>
      </c>
      <c r="Y26" s="19" t="s">
        <v>7</v>
      </c>
      <c r="Z26" s="19" t="s">
        <v>8</v>
      </c>
      <c r="AA26" s="19" t="s">
        <v>9</v>
      </c>
      <c r="AB26" s="19" t="s">
        <v>10</v>
      </c>
      <c r="AC26" s="19" t="s">
        <v>11</v>
      </c>
      <c r="AD26" s="19" t="s">
        <v>12</v>
      </c>
      <c r="AE26" s="19" t="s">
        <v>13</v>
      </c>
      <c r="AF26" s="19" t="s">
        <v>14</v>
      </c>
    </row>
    <row r="27" spans="2:32" ht="9.9499999999999993" customHeight="1">
      <c r="B27" s="30">
        <v>16</v>
      </c>
      <c r="C27" s="31">
        <v>6.4702999999999999</v>
      </c>
      <c r="D27" s="31">
        <f>'[1]16'!$D$112</f>
        <v>15.15</v>
      </c>
      <c r="E27" s="31">
        <f>'[1]16'!$F$112</f>
        <v>18.350000000000001</v>
      </c>
      <c r="F27" s="31">
        <f>'[1]16'!$G$112</f>
        <v>32.090000000000003</v>
      </c>
      <c r="S27" s="20">
        <v>2020</v>
      </c>
      <c r="T27" s="21">
        <v>7.32</v>
      </c>
      <c r="U27" s="21">
        <v>4.5549999999999997</v>
      </c>
      <c r="V27" s="21">
        <v>8.7249999999999996</v>
      </c>
      <c r="W27" s="21">
        <v>15.2</v>
      </c>
      <c r="X27" s="21">
        <v>16</v>
      </c>
      <c r="Y27" s="21">
        <v>16.666666666666668</v>
      </c>
      <c r="Z27" s="21"/>
      <c r="AA27" s="21">
        <v>10</v>
      </c>
      <c r="AB27" s="21">
        <v>10.875</v>
      </c>
      <c r="AC27" s="21">
        <v>9.9</v>
      </c>
      <c r="AD27" s="21">
        <v>4.9000000000000004</v>
      </c>
      <c r="AE27" s="21">
        <v>5</v>
      </c>
      <c r="AF27" s="22">
        <f t="shared" ref="AF27:AF31" si="0">AVERAGE(T27:AE27)</f>
        <v>9.9219696969696987</v>
      </c>
    </row>
    <row r="28" spans="2:32" ht="9.9499999999999993" customHeight="1">
      <c r="B28" s="28">
        <v>17</v>
      </c>
      <c r="C28" s="29">
        <v>6.4702999999999999</v>
      </c>
      <c r="D28" s="29">
        <f>'[1]17'!$D$112</f>
        <v>15.35</v>
      </c>
      <c r="E28" s="29">
        <f>'[1]17'!$F$112</f>
        <v>18.600000000000001</v>
      </c>
      <c r="F28" s="29">
        <f>'[1]17'!$G$112</f>
        <v>31.68</v>
      </c>
      <c r="S28" s="20">
        <v>2021</v>
      </c>
      <c r="T28" s="21">
        <v>6.875</v>
      </c>
      <c r="U28" s="21">
        <v>4.625</v>
      </c>
      <c r="V28" s="21">
        <v>10.375</v>
      </c>
      <c r="W28" s="21">
        <v>10.199999999999999</v>
      </c>
      <c r="X28" s="21">
        <v>8</v>
      </c>
      <c r="Y28" s="21">
        <v>4.2</v>
      </c>
      <c r="Z28" s="21"/>
      <c r="AA28" s="21">
        <v>10</v>
      </c>
      <c r="AB28" s="21">
        <v>9.2200000000000006</v>
      </c>
      <c r="AC28" s="21">
        <v>7.5250000000000004</v>
      </c>
      <c r="AD28" s="21">
        <v>7.45</v>
      </c>
      <c r="AE28" s="21">
        <v>7.4</v>
      </c>
      <c r="AF28" s="22">
        <f t="shared" si="0"/>
        <v>7.8063636363636384</v>
      </c>
    </row>
    <row r="29" spans="2:32" ht="9.9499999999999993" customHeight="1">
      <c r="B29" s="30">
        <v>18</v>
      </c>
      <c r="C29" s="31">
        <v>6.4702999999999999</v>
      </c>
      <c r="D29" s="31">
        <f>'[1]18'!$D$112</f>
        <v>15.25</v>
      </c>
      <c r="E29" s="31">
        <f>'[1]18'!$F$112</f>
        <v>18.55</v>
      </c>
      <c r="F29" s="31">
        <f>'[1]18'!$G$112</f>
        <v>34.090000000000003</v>
      </c>
      <c r="G29" s="1"/>
      <c r="S29" s="20">
        <v>2022</v>
      </c>
      <c r="T29" s="21">
        <v>5.5750000000000002</v>
      </c>
      <c r="U29" s="21">
        <v>5.75</v>
      </c>
      <c r="V29" s="21">
        <v>6.18</v>
      </c>
      <c r="W29" s="21">
        <v>5.7999999999999989</v>
      </c>
      <c r="X29" s="21">
        <v>6.45</v>
      </c>
      <c r="Y29" s="21">
        <v>6.1</v>
      </c>
      <c r="Z29" s="21"/>
      <c r="AA29" s="21"/>
      <c r="AB29" s="21">
        <v>17.5</v>
      </c>
      <c r="AC29" s="21">
        <v>12.88</v>
      </c>
      <c r="AD29" s="21">
        <v>5.6125000000000007</v>
      </c>
      <c r="AE29" s="21">
        <v>7.0319999999999991</v>
      </c>
      <c r="AF29" s="22">
        <f t="shared" si="0"/>
        <v>7.8879499999999991</v>
      </c>
    </row>
    <row r="30" spans="2:32" ht="9.9499999999999993" customHeight="1">
      <c r="B30" s="28">
        <v>19</v>
      </c>
      <c r="C30" s="29">
        <v>6.4702999999999999</v>
      </c>
      <c r="D30" s="29">
        <f>'[1]19'!$D$112</f>
        <v>14.85</v>
      </c>
      <c r="E30" s="29">
        <f>'[1]19'!$F$112</f>
        <v>18.3</v>
      </c>
      <c r="F30" s="29">
        <f>'[1]19'!$G$112</f>
        <v>39.03</v>
      </c>
      <c r="S30" s="20">
        <v>2023</v>
      </c>
      <c r="T30" s="21">
        <v>10.4375</v>
      </c>
      <c r="U30" s="21">
        <v>18.137499999999999</v>
      </c>
      <c r="V30" s="21">
        <v>9.32</v>
      </c>
      <c r="W30" s="21">
        <v>7.7125000000000004</v>
      </c>
      <c r="X30" s="21">
        <v>11.975</v>
      </c>
      <c r="Y30" s="21">
        <v>10.733333333333334</v>
      </c>
      <c r="Z30" s="21"/>
      <c r="AA30" s="21"/>
      <c r="AB30" s="21">
        <v>11.775</v>
      </c>
      <c r="AC30" s="21">
        <v>13.649999999999999</v>
      </c>
      <c r="AD30" s="21">
        <v>16.34</v>
      </c>
      <c r="AE30" s="21">
        <v>22.25</v>
      </c>
      <c r="AF30" s="22">
        <f t="shared" si="0"/>
        <v>13.233083333333335</v>
      </c>
    </row>
    <row r="31" spans="2:32" ht="9.9499999999999993" customHeight="1">
      <c r="B31" s="30">
        <v>20</v>
      </c>
      <c r="C31" s="31">
        <v>6.4702999999999999</v>
      </c>
      <c r="D31" s="31">
        <f>'[1]20'!$D$112</f>
        <v>16.3</v>
      </c>
      <c r="E31" s="31">
        <f>'[1]20'!$F$112</f>
        <v>18.899999999999999</v>
      </c>
      <c r="F31" s="31">
        <f>'[1]20'!$G$112</f>
        <v>32.979999999999997</v>
      </c>
      <c r="S31" s="20">
        <v>2024</v>
      </c>
      <c r="T31" s="21">
        <v>17.925000000000001</v>
      </c>
      <c r="U31" s="21">
        <v>6.8400000000000007</v>
      </c>
      <c r="V31" s="21">
        <v>8.1</v>
      </c>
      <c r="W31" s="21">
        <v>10.512500000000001</v>
      </c>
      <c r="X31" s="21">
        <v>14.52</v>
      </c>
      <c r="Y31" s="21">
        <v>20.099999999999998</v>
      </c>
      <c r="Z31" s="21">
        <v>20.3</v>
      </c>
      <c r="AA31" s="21"/>
      <c r="AB31" s="21">
        <v>14</v>
      </c>
      <c r="AC31" s="21">
        <v>12.559999999999999</v>
      </c>
      <c r="AD31" s="21">
        <v>6.7625000000000002</v>
      </c>
      <c r="AE31" s="21">
        <v>8.75</v>
      </c>
      <c r="AF31" s="22">
        <f t="shared" si="0"/>
        <v>12.760909090909092</v>
      </c>
    </row>
    <row r="32" spans="2:32" ht="9.9499999999999993" customHeight="1">
      <c r="B32" s="28">
        <v>21</v>
      </c>
      <c r="C32" s="29">
        <v>6.2039999999999997</v>
      </c>
      <c r="D32" s="29">
        <f>'[1]21'!$D$112</f>
        <v>16.3</v>
      </c>
      <c r="E32" s="29">
        <f>'[1]21'!$F$112</f>
        <v>19.350000000000001</v>
      </c>
      <c r="F32" s="29">
        <f>'[1]21'!$G$112</f>
        <v>35.119999999999997</v>
      </c>
      <c r="S32" s="20">
        <v>2025</v>
      </c>
      <c r="T32" s="21">
        <v>13.146000000000001</v>
      </c>
      <c r="U32" s="21">
        <v>9.94</v>
      </c>
      <c r="V32" s="21">
        <v>9.7100000000000009</v>
      </c>
      <c r="W32" s="21">
        <v>8.5875000000000004</v>
      </c>
      <c r="X32" s="21">
        <v>7.9099999999999993</v>
      </c>
      <c r="Y32" s="21">
        <v>15.1</v>
      </c>
      <c r="Z32" s="21">
        <v>16</v>
      </c>
      <c r="AA32" s="21"/>
      <c r="AB32" s="21">
        <v>11.05</v>
      </c>
      <c r="AC32" s="21">
        <v>10.35</v>
      </c>
      <c r="AD32" s="21">
        <v>7.9</v>
      </c>
      <c r="AE32" s="21">
        <v>9.1833333333333318</v>
      </c>
      <c r="AF32" s="22">
        <f t="shared" ref="AF32:AF35" si="1">AVERAGE(T32:AE32)</f>
        <v>10.806984848484847</v>
      </c>
    </row>
    <row r="33" spans="2:32" ht="9.9499999999999993" customHeight="1">
      <c r="B33" s="30">
        <v>22</v>
      </c>
      <c r="C33" s="31">
        <v>6.2039999999999997</v>
      </c>
      <c r="D33" s="31">
        <f>'[1]22'!$D$112</f>
        <v>21</v>
      </c>
      <c r="E33" s="31">
        <f>'[1]22'!$F$112</f>
        <v>23.8</v>
      </c>
      <c r="F33" s="31">
        <f>'[1]22'!$G$112</f>
        <v>36.78</v>
      </c>
      <c r="S33" s="20" t="s">
        <v>23</v>
      </c>
      <c r="T33" s="21">
        <f>MAX(T27:T32)</f>
        <v>17.925000000000001</v>
      </c>
      <c r="U33" s="21">
        <f t="shared" ref="U33:AE33" si="2">MAX(U27:U32)</f>
        <v>18.137499999999999</v>
      </c>
      <c r="V33" s="21">
        <f t="shared" si="2"/>
        <v>10.375</v>
      </c>
      <c r="W33" s="21">
        <f t="shared" si="2"/>
        <v>15.2</v>
      </c>
      <c r="X33" s="21">
        <f t="shared" si="2"/>
        <v>16</v>
      </c>
      <c r="Y33" s="21">
        <f t="shared" si="2"/>
        <v>20.099999999999998</v>
      </c>
      <c r="Z33" s="21"/>
      <c r="AA33" s="21">
        <f t="shared" si="2"/>
        <v>10</v>
      </c>
      <c r="AB33" s="21">
        <f t="shared" si="2"/>
        <v>17.5</v>
      </c>
      <c r="AC33" s="21">
        <f t="shared" si="2"/>
        <v>13.649999999999999</v>
      </c>
      <c r="AD33" s="21">
        <f t="shared" si="2"/>
        <v>16.34</v>
      </c>
      <c r="AE33" s="21">
        <f t="shared" si="2"/>
        <v>22.25</v>
      </c>
      <c r="AF33" s="22">
        <f t="shared" si="1"/>
        <v>16.13431818181818</v>
      </c>
    </row>
    <row r="34" spans="2:32" ht="9.9499999999999993" customHeight="1">
      <c r="B34" s="28">
        <v>23</v>
      </c>
      <c r="C34" s="29">
        <v>6.2039999999999997</v>
      </c>
      <c r="D34" s="29">
        <f>'[1]23'!$D$112</f>
        <v>21</v>
      </c>
      <c r="E34" s="29">
        <f>'[1]23'!$F$112</f>
        <v>23.8</v>
      </c>
      <c r="F34" s="29">
        <f>'[1]23'!$G$112</f>
        <v>40.450000000000003</v>
      </c>
      <c r="S34" s="20" t="s">
        <v>24</v>
      </c>
      <c r="T34" s="21">
        <f>MIN(T27:T32)</f>
        <v>5.5750000000000002</v>
      </c>
      <c r="U34" s="21">
        <f t="shared" ref="U34:AE34" si="3">MIN(U27:U32)</f>
        <v>4.5549999999999997</v>
      </c>
      <c r="V34" s="21">
        <f t="shared" si="3"/>
        <v>6.18</v>
      </c>
      <c r="W34" s="21">
        <f t="shared" si="3"/>
        <v>5.7999999999999989</v>
      </c>
      <c r="X34" s="21">
        <f t="shared" si="3"/>
        <v>6.45</v>
      </c>
      <c r="Y34" s="21">
        <f t="shared" si="3"/>
        <v>4.2</v>
      </c>
      <c r="Z34" s="21"/>
      <c r="AA34" s="21">
        <f t="shared" si="3"/>
        <v>10</v>
      </c>
      <c r="AB34" s="21">
        <f t="shared" si="3"/>
        <v>9.2200000000000006</v>
      </c>
      <c r="AC34" s="21">
        <f t="shared" si="3"/>
        <v>7.5250000000000004</v>
      </c>
      <c r="AD34" s="21">
        <f t="shared" si="3"/>
        <v>4.9000000000000004</v>
      </c>
      <c r="AE34" s="21">
        <f t="shared" si="3"/>
        <v>5</v>
      </c>
      <c r="AF34" s="22">
        <f t="shared" si="1"/>
        <v>6.3095454545454546</v>
      </c>
    </row>
    <row r="35" spans="2:32" ht="9.9499999999999993" customHeight="1">
      <c r="B35" s="30">
        <v>24</v>
      </c>
      <c r="C35" s="31">
        <v>6.2039999999999997</v>
      </c>
      <c r="D35" s="31">
        <f>'[1]24'!$D$112</f>
        <v>21.35</v>
      </c>
      <c r="E35" s="31">
        <f>'[1]24'!$F$112</f>
        <v>24</v>
      </c>
      <c r="F35" s="31">
        <f>'[1]24'!$G$112</f>
        <v>39.06</v>
      </c>
      <c r="S35" s="20" t="s">
        <v>25</v>
      </c>
      <c r="T35" s="21">
        <f>AVERAGE(T27:T32)</f>
        <v>10.213083333333334</v>
      </c>
      <c r="U35" s="21">
        <f t="shared" ref="U35:AE35" si="4">AVERAGE(U27:U32)</f>
        <v>8.3079166666666655</v>
      </c>
      <c r="V35" s="21">
        <f t="shared" si="4"/>
        <v>8.7350000000000012</v>
      </c>
      <c r="W35" s="21">
        <f t="shared" si="4"/>
        <v>9.6687499999999993</v>
      </c>
      <c r="X35" s="21">
        <f t="shared" si="4"/>
        <v>10.809166666666664</v>
      </c>
      <c r="Y35" s="21">
        <f t="shared" si="4"/>
        <v>12.149999999999999</v>
      </c>
      <c r="Z35" s="21"/>
      <c r="AA35" s="21">
        <f t="shared" si="4"/>
        <v>10</v>
      </c>
      <c r="AB35" s="21">
        <f t="shared" si="4"/>
        <v>12.403333333333334</v>
      </c>
      <c r="AC35" s="21">
        <f t="shared" si="4"/>
        <v>11.144166666666665</v>
      </c>
      <c r="AD35" s="21">
        <f t="shared" si="4"/>
        <v>8.1608333333333345</v>
      </c>
      <c r="AE35" s="21">
        <f t="shared" si="4"/>
        <v>9.9358888888888881</v>
      </c>
      <c r="AF35" s="22">
        <f t="shared" si="1"/>
        <v>10.138921717171716</v>
      </c>
    </row>
    <row r="36" spans="2:32" ht="9.9499999999999993" customHeight="1">
      <c r="B36" s="28">
        <v>25</v>
      </c>
      <c r="C36" s="29">
        <v>6.2039999999999997</v>
      </c>
      <c r="D36" s="29">
        <f>'[1]25'!$D$112</f>
        <v>23.1</v>
      </c>
      <c r="E36" s="29">
        <f>'[1]25'!$F$112</f>
        <v>26</v>
      </c>
      <c r="F36" s="29">
        <f>'[1]25'!$G$112</f>
        <v>36.29</v>
      </c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</row>
    <row r="37" spans="2:32" ht="9.9499999999999993" customHeight="1">
      <c r="B37" s="30">
        <v>26</v>
      </c>
      <c r="C37" s="31">
        <v>6.2039999999999997</v>
      </c>
      <c r="D37" s="31">
        <f>'[1]26'!$D$112</f>
        <v>23.1</v>
      </c>
      <c r="E37" s="31">
        <f>'[1]26'!$F$112</f>
        <v>26</v>
      </c>
      <c r="F37" s="31">
        <f>'[1]26'!$G$112</f>
        <v>35.869999999999997</v>
      </c>
      <c r="S37" s="17" t="s">
        <v>1</v>
      </c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</row>
    <row r="38" spans="2:32" ht="9.9499999999999993" customHeight="1">
      <c r="B38" s="28">
        <v>27</v>
      </c>
      <c r="C38" s="29">
        <v>6.2039999999999997</v>
      </c>
      <c r="D38" s="29">
        <f>'[1]27'!$D$112</f>
        <v>23.1</v>
      </c>
      <c r="E38" s="29">
        <f>'[1]27'!$F$112</f>
        <v>26</v>
      </c>
      <c r="F38" s="29">
        <f>'[1]27'!$G$112</f>
        <v>35.619999999999997</v>
      </c>
      <c r="S38" s="18"/>
      <c r="T38" s="19" t="s">
        <v>2</v>
      </c>
      <c r="U38" s="19" t="s">
        <v>3</v>
      </c>
      <c r="V38" s="19" t="s">
        <v>4</v>
      </c>
      <c r="W38" s="19" t="s">
        <v>5</v>
      </c>
      <c r="X38" s="19" t="s">
        <v>6</v>
      </c>
      <c r="Y38" s="19" t="s">
        <v>7</v>
      </c>
      <c r="Z38" s="19" t="s">
        <v>8</v>
      </c>
      <c r="AA38" s="19" t="s">
        <v>9</v>
      </c>
      <c r="AB38" s="19" t="s">
        <v>10</v>
      </c>
      <c r="AC38" s="19" t="s">
        <v>11</v>
      </c>
      <c r="AD38" s="19" t="s">
        <v>12</v>
      </c>
      <c r="AE38" s="19" t="s">
        <v>13</v>
      </c>
      <c r="AF38" s="18"/>
    </row>
    <row r="39" spans="2:32" ht="9.9499999999999993" customHeight="1">
      <c r="B39" s="30">
        <v>28</v>
      </c>
      <c r="C39" s="31"/>
      <c r="D39" s="31"/>
      <c r="E39" s="31"/>
      <c r="F39" s="31"/>
      <c r="S39" s="20" t="s">
        <v>26</v>
      </c>
      <c r="T39" s="21">
        <f t="shared" ref="T39:AE41" si="5">T33</f>
        <v>17.925000000000001</v>
      </c>
      <c r="U39" s="21">
        <f t="shared" si="5"/>
        <v>18.137499999999999</v>
      </c>
      <c r="V39" s="21">
        <f t="shared" si="5"/>
        <v>10.375</v>
      </c>
      <c r="W39" s="21">
        <f t="shared" si="5"/>
        <v>15.2</v>
      </c>
      <c r="X39" s="21">
        <f t="shared" si="5"/>
        <v>16</v>
      </c>
      <c r="Y39" s="21">
        <f>Y33</f>
        <v>20.099999999999998</v>
      </c>
      <c r="Z39" s="21"/>
      <c r="AA39" s="21">
        <f>AA33</f>
        <v>10</v>
      </c>
      <c r="AB39" s="21">
        <f t="shared" si="5"/>
        <v>17.5</v>
      </c>
      <c r="AC39" s="21">
        <f t="shared" si="5"/>
        <v>13.649999999999999</v>
      </c>
      <c r="AD39" s="21">
        <f t="shared" si="5"/>
        <v>16.34</v>
      </c>
      <c r="AE39" s="21">
        <f t="shared" si="5"/>
        <v>22.25</v>
      </c>
      <c r="AF39" s="18"/>
    </row>
    <row r="40" spans="2:32" ht="9.9499999999999993" customHeight="1">
      <c r="B40" s="28">
        <v>29</v>
      </c>
      <c r="C40" s="29"/>
      <c r="D40" s="29" t="s">
        <v>28</v>
      </c>
      <c r="E40" s="29"/>
      <c r="F40" s="29"/>
      <c r="S40" s="20"/>
      <c r="T40" s="21">
        <f t="shared" si="5"/>
        <v>5.5750000000000002</v>
      </c>
      <c r="U40" s="21">
        <f t="shared" si="5"/>
        <v>4.5549999999999997</v>
      </c>
      <c r="V40" s="21">
        <f t="shared" si="5"/>
        <v>6.18</v>
      </c>
      <c r="W40" s="21">
        <f t="shared" si="5"/>
        <v>5.7999999999999989</v>
      </c>
      <c r="X40" s="21">
        <f t="shared" si="5"/>
        <v>6.45</v>
      </c>
      <c r="Y40" s="21">
        <f>Y34</f>
        <v>4.2</v>
      </c>
      <c r="Z40" s="21"/>
      <c r="AA40" s="21">
        <f>AA34</f>
        <v>10</v>
      </c>
      <c r="AB40" s="21">
        <f t="shared" si="5"/>
        <v>9.2200000000000006</v>
      </c>
      <c r="AC40" s="21">
        <f t="shared" si="5"/>
        <v>7.5250000000000004</v>
      </c>
      <c r="AD40" s="21">
        <f t="shared" si="5"/>
        <v>4.9000000000000004</v>
      </c>
      <c r="AE40" s="21">
        <f t="shared" si="5"/>
        <v>5</v>
      </c>
      <c r="AF40" s="18"/>
    </row>
    <row r="41" spans="2:32" ht="9.9499999999999993" customHeight="1">
      <c r="B41" s="30">
        <v>30</v>
      </c>
      <c r="C41" s="35"/>
      <c r="D41" s="35"/>
      <c r="E41" s="35"/>
      <c r="F41" s="35"/>
      <c r="S41" s="23" t="str">
        <f>S35</f>
        <v>Promedio 2020 - 2025</v>
      </c>
      <c r="T41" s="24">
        <f t="shared" si="5"/>
        <v>10.213083333333334</v>
      </c>
      <c r="U41" s="24">
        <f t="shared" si="5"/>
        <v>8.3079166666666655</v>
      </c>
      <c r="V41" s="24">
        <f t="shared" si="5"/>
        <v>8.7350000000000012</v>
      </c>
      <c r="W41" s="24">
        <f t="shared" si="5"/>
        <v>9.6687499999999993</v>
      </c>
      <c r="X41" s="24">
        <f t="shared" si="5"/>
        <v>10.809166666666664</v>
      </c>
      <c r="Y41" s="24">
        <f>Y35</f>
        <v>12.149999999999999</v>
      </c>
      <c r="Z41" s="24"/>
      <c r="AA41" s="24">
        <f>AA35</f>
        <v>10</v>
      </c>
      <c r="AB41" s="24">
        <f t="shared" si="5"/>
        <v>12.403333333333334</v>
      </c>
      <c r="AC41" s="24">
        <f t="shared" si="5"/>
        <v>11.144166666666665</v>
      </c>
      <c r="AD41" s="24">
        <f t="shared" si="5"/>
        <v>8.1608333333333345</v>
      </c>
      <c r="AE41" s="24">
        <f t="shared" si="5"/>
        <v>9.9358888888888881</v>
      </c>
      <c r="AF41" s="18"/>
    </row>
    <row r="42" spans="2:32" ht="9.9499999999999993" customHeight="1">
      <c r="B42" s="28">
        <v>31</v>
      </c>
      <c r="C42" s="29"/>
      <c r="D42" s="29"/>
      <c r="E42" s="29"/>
      <c r="F42" s="29"/>
      <c r="S42" s="20">
        <v>2026</v>
      </c>
      <c r="T42" s="25">
        <f>AVERAGE(D12:D16)</f>
        <v>9.3099999999999987</v>
      </c>
      <c r="U42" s="25">
        <f>AVERAGE(D17:D20)</f>
        <v>6.66</v>
      </c>
      <c r="V42" s="25">
        <f>AVERAGE(D21:D24)</f>
        <v>11.2575</v>
      </c>
      <c r="W42" s="25">
        <f>AVERAGE(D25:D29)</f>
        <v>15.3</v>
      </c>
      <c r="X42" s="25">
        <f>AVERAGE(D30:D33)</f>
        <v>17.112500000000001</v>
      </c>
      <c r="Y42" s="25">
        <f>AVERAGE(D34:D37)</f>
        <v>22.137500000000003</v>
      </c>
      <c r="Z42" s="25">
        <f>AVERAGE(D38:D42)</f>
        <v>23.1</v>
      </c>
      <c r="AA42" s="25"/>
      <c r="AB42" s="25">
        <f>AVERAGE(D47:D50)</f>
        <v>17.166666666666668</v>
      </c>
      <c r="AC42" s="25">
        <f>AVERAGE(D51:D55)</f>
        <v>14.075999999999999</v>
      </c>
      <c r="AD42" s="25"/>
      <c r="AE42" s="25"/>
      <c r="AF42" s="18"/>
    </row>
    <row r="43" spans="2:32" ht="9.9499999999999993" customHeight="1">
      <c r="B43" s="30">
        <v>32</v>
      </c>
      <c r="C43" s="31"/>
      <c r="D43" s="31"/>
      <c r="E43" s="31"/>
      <c r="F43" s="31"/>
    </row>
    <row r="44" spans="2:32" ht="9.9499999999999993" customHeight="1">
      <c r="B44" s="28">
        <v>33</v>
      </c>
      <c r="C44" s="29"/>
      <c r="D44" s="29"/>
      <c r="E44" s="29"/>
      <c r="F44" s="29"/>
    </row>
    <row r="45" spans="2:32" ht="9.9499999999999993" customHeight="1">
      <c r="B45" s="30">
        <v>34</v>
      </c>
      <c r="C45" s="31"/>
      <c r="D45" s="31" t="s">
        <v>29</v>
      </c>
      <c r="E45" s="31"/>
      <c r="F45" s="31"/>
    </row>
    <row r="46" spans="2:32" ht="9.9499999999999993" customHeight="1">
      <c r="B46" s="28">
        <v>35</v>
      </c>
      <c r="C46" s="29"/>
      <c r="D46" s="29"/>
      <c r="E46" s="29"/>
      <c r="F46" s="29"/>
      <c r="S46" s="17" t="s">
        <v>22</v>
      </c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</row>
    <row r="47" spans="2:32" ht="9.9499999999999993" customHeight="1">
      <c r="B47" s="30">
        <v>36</v>
      </c>
      <c r="C47" s="31"/>
      <c r="D47" s="31"/>
      <c r="E47" s="31"/>
      <c r="F47" s="31"/>
      <c r="S47" s="18"/>
      <c r="T47" s="19" t="s">
        <v>2</v>
      </c>
      <c r="U47" s="19" t="s">
        <v>3</v>
      </c>
      <c r="V47" s="19" t="s">
        <v>4</v>
      </c>
      <c r="W47" s="19" t="s">
        <v>5</v>
      </c>
      <c r="X47" s="19" t="s">
        <v>6</v>
      </c>
      <c r="Y47" s="19" t="s">
        <v>7</v>
      </c>
      <c r="Z47" s="19" t="s">
        <v>8</v>
      </c>
      <c r="AA47" s="19" t="s">
        <v>9</v>
      </c>
      <c r="AB47" s="19" t="s">
        <v>10</v>
      </c>
      <c r="AC47" s="19" t="s">
        <v>11</v>
      </c>
      <c r="AD47" s="19" t="s">
        <v>12</v>
      </c>
      <c r="AE47" s="19" t="s">
        <v>13</v>
      </c>
      <c r="AF47" s="19" t="s">
        <v>14</v>
      </c>
    </row>
    <row r="48" spans="2:32" ht="9.9499999999999993" customHeight="1">
      <c r="B48" s="28">
        <v>37</v>
      </c>
      <c r="C48" s="29">
        <f>'[1]37'!$C$112</f>
        <v>6.4702540813173197</v>
      </c>
      <c r="D48" s="29">
        <f>'[1]37'!$D$112</f>
        <v>16</v>
      </c>
      <c r="E48" s="29">
        <f>'[1]37'!$F$112</f>
        <v>18</v>
      </c>
      <c r="F48" s="29">
        <f>'[1]37'!$G$112</f>
        <v>41.03</v>
      </c>
      <c r="S48" s="20">
        <v>2020</v>
      </c>
      <c r="T48" s="21">
        <v>24.143999999999998</v>
      </c>
      <c r="U48" s="21">
        <v>21.977999999999998</v>
      </c>
      <c r="V48" s="21">
        <v>23.862500000000001</v>
      </c>
      <c r="W48" s="21">
        <v>35.525999999999996</v>
      </c>
      <c r="X48" s="21">
        <v>36.630000000000003</v>
      </c>
      <c r="Y48" s="21">
        <v>36.412500000000001</v>
      </c>
      <c r="Z48" s="21"/>
      <c r="AA48" s="21">
        <v>30.54</v>
      </c>
      <c r="AB48" s="21">
        <v>30.057500000000001</v>
      </c>
      <c r="AC48" s="21">
        <v>27.864000000000004</v>
      </c>
      <c r="AD48" s="21">
        <v>25.8</v>
      </c>
      <c r="AE48" s="21">
        <v>22.37</v>
      </c>
      <c r="AF48" s="22">
        <f t="shared" ref="AF48:AF52" si="6">AVERAGE(T48:AE48)</f>
        <v>28.653136363636364</v>
      </c>
    </row>
    <row r="49" spans="2:32" ht="9.9499999999999993" customHeight="1">
      <c r="B49" s="34">
        <v>38</v>
      </c>
      <c r="C49" s="35">
        <f>'[1]38'!$C$112</f>
        <v>6.4702540813173197</v>
      </c>
      <c r="D49" s="35">
        <f>'[1]38'!$D$112</f>
        <v>17.5</v>
      </c>
      <c r="E49" s="35">
        <f>'[1]38'!$F$112</f>
        <v>19.5</v>
      </c>
      <c r="F49" s="35">
        <f>'[1]38'!$G$112</f>
        <v>32.25</v>
      </c>
      <c r="S49" s="20">
        <v>2021</v>
      </c>
      <c r="T49" s="21">
        <v>23.767499999999998</v>
      </c>
      <c r="U49" s="21">
        <v>20.939999999999998</v>
      </c>
      <c r="V49" s="21">
        <v>22.92</v>
      </c>
      <c r="W49" s="21">
        <v>27.692</v>
      </c>
      <c r="X49" s="21">
        <v>28.362500000000001</v>
      </c>
      <c r="Y49" s="21">
        <v>27.706666666666663</v>
      </c>
      <c r="Z49" s="21"/>
      <c r="AA49" s="21">
        <v>29.31</v>
      </c>
      <c r="AB49" s="21">
        <v>29.606000000000002</v>
      </c>
      <c r="AC49" s="21">
        <v>26.5625</v>
      </c>
      <c r="AD49" s="21">
        <v>25.32</v>
      </c>
      <c r="AE49" s="21">
        <v>26.374000000000002</v>
      </c>
      <c r="AF49" s="22">
        <f t="shared" si="6"/>
        <v>26.232833333333335</v>
      </c>
    </row>
    <row r="50" spans="2:32" ht="9.9499999999999993" customHeight="1">
      <c r="B50" s="28">
        <v>39</v>
      </c>
      <c r="C50" s="29">
        <f>'[1]39'!$C$112</f>
        <v>6.4702540813173197</v>
      </c>
      <c r="D50" s="29">
        <f>'[1]39'!$D$112</f>
        <v>18</v>
      </c>
      <c r="E50" s="29">
        <f>'[1]39'!$F$112</f>
        <v>20</v>
      </c>
      <c r="F50" s="29">
        <f>'[1]39'!$G$112</f>
        <v>38.26</v>
      </c>
      <c r="S50" s="20">
        <v>2022</v>
      </c>
      <c r="T50" s="21">
        <v>24.6</v>
      </c>
      <c r="U50" s="21">
        <v>23.787499999999998</v>
      </c>
      <c r="V50" s="21">
        <v>24.471999999999998</v>
      </c>
      <c r="W50" s="21">
        <v>24.012500000000003</v>
      </c>
      <c r="X50" s="21">
        <v>23.63</v>
      </c>
      <c r="Y50" s="21">
        <v>25.684999999999999</v>
      </c>
      <c r="Z50" s="21"/>
      <c r="AA50" s="21"/>
      <c r="AB50" s="21">
        <v>34.35</v>
      </c>
      <c r="AC50" s="21">
        <v>33.293999999999997</v>
      </c>
      <c r="AD50" s="21">
        <v>28.14</v>
      </c>
      <c r="AE50" s="21">
        <v>28.189999999999998</v>
      </c>
      <c r="AF50" s="22">
        <f t="shared" si="6"/>
        <v>27.016099999999994</v>
      </c>
    </row>
    <row r="51" spans="2:32" ht="9.9499999999999993" customHeight="1">
      <c r="B51" s="30">
        <v>40</v>
      </c>
      <c r="C51" s="31">
        <f>'[1]40'!$C$112</f>
        <v>6.4702540813173197</v>
      </c>
      <c r="D51" s="31">
        <f>'[1]40'!$D$112</f>
        <v>16</v>
      </c>
      <c r="E51" s="31">
        <f>'[1]40'!$F$112</f>
        <v>18</v>
      </c>
      <c r="F51" s="31">
        <f>'[1]40'!$G$112</f>
        <v>39.85</v>
      </c>
      <c r="S51" s="20">
        <v>2023</v>
      </c>
      <c r="T51" s="21">
        <v>27.03</v>
      </c>
      <c r="U51" s="21">
        <v>33.1</v>
      </c>
      <c r="V51" s="21">
        <v>31.798000000000002</v>
      </c>
      <c r="W51" s="21">
        <v>26.150000000000002</v>
      </c>
      <c r="X51" s="21">
        <v>28.462499999999999</v>
      </c>
      <c r="Y51" s="21">
        <v>30.623333333333335</v>
      </c>
      <c r="Z51" s="21"/>
      <c r="AA51" s="21"/>
      <c r="AB51" s="21">
        <v>39.01</v>
      </c>
      <c r="AC51" s="21">
        <v>36.050000000000004</v>
      </c>
      <c r="AD51" s="21">
        <v>33.339999999999996</v>
      </c>
      <c r="AE51" s="21">
        <v>35.297499999999999</v>
      </c>
      <c r="AF51" s="22">
        <f t="shared" si="6"/>
        <v>32.086133333333336</v>
      </c>
    </row>
    <row r="52" spans="2:32" ht="9.9499999999999993" customHeight="1">
      <c r="B52" s="28">
        <v>41</v>
      </c>
      <c r="C52" s="29">
        <f>'[1]41'!$C$112</f>
        <v>6.4702540813173197</v>
      </c>
      <c r="D52" s="29">
        <f>'[1]41'!$D$112</f>
        <v>16</v>
      </c>
      <c r="E52" s="29">
        <f>'[1]41'!$F$112</f>
        <v>18</v>
      </c>
      <c r="F52" s="29">
        <f>'[1]41'!$G$112</f>
        <v>40.25</v>
      </c>
      <c r="S52" s="20">
        <v>2024</v>
      </c>
      <c r="T52" s="21">
        <v>37.274999999999999</v>
      </c>
      <c r="U52" s="21">
        <v>27.817999999999994</v>
      </c>
      <c r="V52" s="21">
        <v>25.990000000000002</v>
      </c>
      <c r="W52" s="21">
        <v>27.060000000000002</v>
      </c>
      <c r="X52" s="21">
        <v>29.996000000000002</v>
      </c>
      <c r="Y52" s="21">
        <v>31.267499999999998</v>
      </c>
      <c r="Z52" s="21">
        <v>32.96</v>
      </c>
      <c r="AA52" s="21"/>
      <c r="AB52" s="21">
        <v>39.42</v>
      </c>
      <c r="AC52" s="21">
        <v>38.494000000000007</v>
      </c>
      <c r="AD52" s="21">
        <v>30.107500000000002</v>
      </c>
      <c r="AE52" s="21">
        <v>28.395</v>
      </c>
      <c r="AF52" s="22">
        <f t="shared" si="6"/>
        <v>31.707545454545457</v>
      </c>
    </row>
    <row r="53" spans="2:32" ht="9.9499999999999993" customHeight="1">
      <c r="B53" s="30">
        <v>42</v>
      </c>
      <c r="C53" s="31">
        <f>'[1]42'!$C$112</f>
        <v>6.4702540813173197</v>
      </c>
      <c r="D53" s="31">
        <f>'[1]42'!$D$112</f>
        <v>13.5</v>
      </c>
      <c r="E53" s="31">
        <f>'[1]42'!$F$112</f>
        <v>15.5</v>
      </c>
      <c r="F53" s="31">
        <f>'[1]42'!$G$112</f>
        <v>39.76</v>
      </c>
      <c r="S53" s="20">
        <v>2025</v>
      </c>
      <c r="T53" s="21">
        <v>32.11</v>
      </c>
      <c r="U53" s="21">
        <v>35.297499999999999</v>
      </c>
      <c r="V53" s="21">
        <v>28.96</v>
      </c>
      <c r="W53" s="21">
        <v>30.904999999999998</v>
      </c>
      <c r="X53" s="21">
        <v>29.03</v>
      </c>
      <c r="Y53" s="21">
        <v>30.577500000000001</v>
      </c>
      <c r="Z53" s="21">
        <v>31.45</v>
      </c>
      <c r="AA53" s="21"/>
      <c r="AB53" s="21">
        <v>40.899090909090908</v>
      </c>
      <c r="AC53" s="21">
        <v>34.436</v>
      </c>
      <c r="AD53" s="21">
        <v>30.647500000000001</v>
      </c>
      <c r="AE53" s="21">
        <v>31.343333333333334</v>
      </c>
      <c r="AF53" s="22">
        <f t="shared" ref="AF53:AF56" si="7">AVERAGE(T53:AE53)</f>
        <v>32.332356749311288</v>
      </c>
    </row>
    <row r="54" spans="2:32" ht="9.9499999999999993" customHeight="1">
      <c r="B54" s="28">
        <v>43</v>
      </c>
      <c r="C54" s="29">
        <f>'[1]43'!$C$112</f>
        <v>6.4702540813173197</v>
      </c>
      <c r="D54" s="29">
        <f>'[1]43'!$D$112</f>
        <v>12.77</v>
      </c>
      <c r="E54" s="29">
        <f>'[1]43'!$F$112</f>
        <v>14.77</v>
      </c>
      <c r="F54" s="29">
        <f>'[1]43'!$G$112</f>
        <v>38.26</v>
      </c>
      <c r="S54" s="20" t="s">
        <v>23</v>
      </c>
      <c r="T54" s="21">
        <f>MAX(T48:T53)</f>
        <v>37.274999999999999</v>
      </c>
      <c r="U54" s="21">
        <f t="shared" ref="U54:AE54" si="8">MAX(U48:U53)</f>
        <v>35.297499999999999</v>
      </c>
      <c r="V54" s="21">
        <f t="shared" si="8"/>
        <v>31.798000000000002</v>
      </c>
      <c r="W54" s="21">
        <f t="shared" si="8"/>
        <v>35.525999999999996</v>
      </c>
      <c r="X54" s="21">
        <f t="shared" si="8"/>
        <v>36.630000000000003</v>
      </c>
      <c r="Y54" s="21">
        <f t="shared" si="8"/>
        <v>36.412500000000001</v>
      </c>
      <c r="Z54" s="21">
        <f t="shared" si="8"/>
        <v>32.96</v>
      </c>
      <c r="AA54" s="21">
        <f t="shared" si="8"/>
        <v>30.54</v>
      </c>
      <c r="AB54" s="21">
        <f t="shared" si="8"/>
        <v>40.899090909090908</v>
      </c>
      <c r="AC54" s="21">
        <f t="shared" si="8"/>
        <v>38.494000000000007</v>
      </c>
      <c r="AD54" s="21">
        <f t="shared" si="8"/>
        <v>33.339999999999996</v>
      </c>
      <c r="AE54" s="21">
        <f t="shared" si="8"/>
        <v>35.297499999999999</v>
      </c>
      <c r="AF54" s="22">
        <f t="shared" si="7"/>
        <v>35.372465909090913</v>
      </c>
    </row>
    <row r="55" spans="2:32" ht="9.9499999999999993" customHeight="1">
      <c r="B55" s="30">
        <v>44</v>
      </c>
      <c r="C55" s="31">
        <f>'[1]44'!$C$112</f>
        <v>6.4702540813173197</v>
      </c>
      <c r="D55" s="31">
        <f>'[1]44'!$D$112</f>
        <v>12.11</v>
      </c>
      <c r="E55" s="31">
        <f>'[1]44'!$F$112</f>
        <v>14.11</v>
      </c>
      <c r="F55" s="31">
        <f>'[1]44'!$G$112</f>
        <v>35.93</v>
      </c>
      <c r="S55" s="20" t="s">
        <v>24</v>
      </c>
      <c r="T55" s="21">
        <f>MIN(T48:T53)</f>
        <v>23.767499999999998</v>
      </c>
      <c r="U55" s="21">
        <f t="shared" ref="U55:AE55" si="9">MIN(U48:U53)</f>
        <v>20.939999999999998</v>
      </c>
      <c r="V55" s="21">
        <f t="shared" si="9"/>
        <v>22.92</v>
      </c>
      <c r="W55" s="21">
        <f t="shared" si="9"/>
        <v>24.012500000000003</v>
      </c>
      <c r="X55" s="21">
        <f t="shared" si="9"/>
        <v>23.63</v>
      </c>
      <c r="Y55" s="21">
        <f t="shared" si="9"/>
        <v>25.684999999999999</v>
      </c>
      <c r="Z55" s="21">
        <f t="shared" si="9"/>
        <v>31.45</v>
      </c>
      <c r="AA55" s="21">
        <f t="shared" si="9"/>
        <v>29.31</v>
      </c>
      <c r="AB55" s="21">
        <f t="shared" si="9"/>
        <v>29.606000000000002</v>
      </c>
      <c r="AC55" s="21">
        <f t="shared" si="9"/>
        <v>26.5625</v>
      </c>
      <c r="AD55" s="21">
        <f t="shared" si="9"/>
        <v>25.32</v>
      </c>
      <c r="AE55" s="21">
        <f t="shared" si="9"/>
        <v>22.37</v>
      </c>
      <c r="AF55" s="22">
        <f t="shared" si="7"/>
        <v>25.464458333333329</v>
      </c>
    </row>
    <row r="56" spans="2:32" ht="9.9499999999999993" customHeight="1">
      <c r="B56" s="28">
        <v>45</v>
      </c>
      <c r="C56" s="29"/>
      <c r="D56" s="29"/>
      <c r="E56" s="29"/>
      <c r="F56" s="29"/>
      <c r="S56" s="20" t="s">
        <v>25</v>
      </c>
      <c r="T56" s="21">
        <f>AVERAGE(T48:T53)</f>
        <v>28.154416666666663</v>
      </c>
      <c r="U56" s="21">
        <f t="shared" ref="U56:AE56" si="10">AVERAGE(U48:U53)</f>
        <v>27.153499999999998</v>
      </c>
      <c r="V56" s="21">
        <f t="shared" si="10"/>
        <v>26.333749999999998</v>
      </c>
      <c r="W56" s="21">
        <f t="shared" si="10"/>
        <v>28.557583333333337</v>
      </c>
      <c r="X56" s="21">
        <f t="shared" si="10"/>
        <v>29.351833333333335</v>
      </c>
      <c r="Y56" s="21">
        <f t="shared" si="10"/>
        <v>30.378749999999997</v>
      </c>
      <c r="Z56" s="21">
        <f t="shared" si="10"/>
        <v>32.204999999999998</v>
      </c>
      <c r="AA56" s="21">
        <f t="shared" si="10"/>
        <v>29.924999999999997</v>
      </c>
      <c r="AB56" s="21">
        <f t="shared" si="10"/>
        <v>35.557098484848481</v>
      </c>
      <c r="AC56" s="21">
        <f t="shared" si="10"/>
        <v>32.783416666666668</v>
      </c>
      <c r="AD56" s="21">
        <f t="shared" si="10"/>
        <v>28.892499999999998</v>
      </c>
      <c r="AE56" s="21">
        <f t="shared" si="10"/>
        <v>28.661638888888888</v>
      </c>
      <c r="AF56" s="22">
        <f t="shared" si="7"/>
        <v>29.829540614478116</v>
      </c>
    </row>
    <row r="57" spans="2:32" ht="9.9499999999999993" customHeight="1">
      <c r="B57" s="30">
        <v>46</v>
      </c>
      <c r="C57" s="31"/>
      <c r="D57" s="31"/>
      <c r="E57" s="31"/>
      <c r="F57" s="31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</row>
    <row r="58" spans="2:32" ht="9.9499999999999993" customHeight="1">
      <c r="B58" s="28">
        <v>47</v>
      </c>
      <c r="C58" s="29"/>
      <c r="D58" s="29"/>
      <c r="E58" s="29"/>
      <c r="F58" s="29"/>
      <c r="S58" s="17" t="s">
        <v>1</v>
      </c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</row>
    <row r="59" spans="2:32" ht="9.9499999999999993" customHeight="1">
      <c r="B59" s="30">
        <v>48</v>
      </c>
      <c r="C59" s="31"/>
      <c r="D59" s="31"/>
      <c r="E59" s="31"/>
      <c r="F59" s="31"/>
      <c r="S59" s="18"/>
      <c r="T59" s="19" t="s">
        <v>2</v>
      </c>
      <c r="U59" s="19" t="s">
        <v>3</v>
      </c>
      <c r="V59" s="19" t="s">
        <v>4</v>
      </c>
      <c r="W59" s="19" t="s">
        <v>5</v>
      </c>
      <c r="X59" s="19" t="s">
        <v>6</v>
      </c>
      <c r="Y59" s="19" t="s">
        <v>7</v>
      </c>
      <c r="Z59" s="19" t="s">
        <v>8</v>
      </c>
      <c r="AA59" s="19" t="s">
        <v>9</v>
      </c>
      <c r="AB59" s="19" t="s">
        <v>10</v>
      </c>
      <c r="AC59" s="19" t="s">
        <v>11</v>
      </c>
      <c r="AD59" s="19" t="s">
        <v>12</v>
      </c>
      <c r="AE59" s="19" t="s">
        <v>13</v>
      </c>
      <c r="AF59" s="18"/>
    </row>
    <row r="60" spans="2:32" ht="9.9499999999999993" customHeight="1">
      <c r="B60" s="28">
        <v>49</v>
      </c>
      <c r="C60" s="29"/>
      <c r="D60" s="29"/>
      <c r="E60" s="29"/>
      <c r="F60" s="29"/>
      <c r="S60" s="20" t="s">
        <v>26</v>
      </c>
      <c r="T60" s="21">
        <f t="shared" ref="T60:AE62" si="11">T54</f>
        <v>37.274999999999999</v>
      </c>
      <c r="U60" s="21">
        <f t="shared" si="11"/>
        <v>35.297499999999999</v>
      </c>
      <c r="V60" s="21">
        <f t="shared" si="11"/>
        <v>31.798000000000002</v>
      </c>
      <c r="W60" s="21">
        <f t="shared" si="11"/>
        <v>35.525999999999996</v>
      </c>
      <c r="X60" s="21">
        <f t="shared" si="11"/>
        <v>36.630000000000003</v>
      </c>
      <c r="Y60" s="21">
        <f t="shared" si="11"/>
        <v>36.412500000000001</v>
      </c>
      <c r="Z60" s="21">
        <f t="shared" si="11"/>
        <v>32.96</v>
      </c>
      <c r="AA60" s="21">
        <f t="shared" si="11"/>
        <v>30.54</v>
      </c>
      <c r="AB60" s="21">
        <f t="shared" si="11"/>
        <v>40.899090909090908</v>
      </c>
      <c r="AC60" s="21">
        <f t="shared" si="11"/>
        <v>38.494000000000007</v>
      </c>
      <c r="AD60" s="21">
        <f t="shared" si="11"/>
        <v>33.339999999999996</v>
      </c>
      <c r="AE60" s="21">
        <f t="shared" si="11"/>
        <v>35.297499999999999</v>
      </c>
      <c r="AF60" s="18"/>
    </row>
    <row r="61" spans="2:32" ht="9.9499999999999993" customHeight="1">
      <c r="B61" s="30">
        <v>50</v>
      </c>
      <c r="C61" s="31"/>
      <c r="D61" s="31"/>
      <c r="E61" s="31"/>
      <c r="F61" s="31"/>
      <c r="S61" s="20"/>
      <c r="T61" s="21">
        <f t="shared" si="11"/>
        <v>23.767499999999998</v>
      </c>
      <c r="U61" s="21">
        <f t="shared" si="11"/>
        <v>20.939999999999998</v>
      </c>
      <c r="V61" s="21">
        <f t="shared" si="11"/>
        <v>22.92</v>
      </c>
      <c r="W61" s="21">
        <f t="shared" si="11"/>
        <v>24.012500000000003</v>
      </c>
      <c r="X61" s="21">
        <f t="shared" si="11"/>
        <v>23.63</v>
      </c>
      <c r="Y61" s="21">
        <f t="shared" si="11"/>
        <v>25.684999999999999</v>
      </c>
      <c r="Z61" s="21">
        <f t="shared" si="11"/>
        <v>31.45</v>
      </c>
      <c r="AA61" s="21">
        <f t="shared" si="11"/>
        <v>29.31</v>
      </c>
      <c r="AB61" s="21">
        <f t="shared" si="11"/>
        <v>29.606000000000002</v>
      </c>
      <c r="AC61" s="21">
        <f t="shared" si="11"/>
        <v>26.5625</v>
      </c>
      <c r="AD61" s="21">
        <f t="shared" si="11"/>
        <v>25.32</v>
      </c>
      <c r="AE61" s="21">
        <f t="shared" si="11"/>
        <v>22.37</v>
      </c>
      <c r="AF61" s="18"/>
    </row>
    <row r="62" spans="2:32" ht="9.9499999999999993" customHeight="1">
      <c r="B62" s="28">
        <v>51</v>
      </c>
      <c r="C62" s="29"/>
      <c r="D62" s="29"/>
      <c r="E62" s="29"/>
      <c r="F62" s="29"/>
      <c r="S62" s="23" t="str">
        <f>S56</f>
        <v>Promedio 2020 - 2025</v>
      </c>
      <c r="T62" s="24">
        <f t="shared" si="11"/>
        <v>28.154416666666663</v>
      </c>
      <c r="U62" s="24">
        <f t="shared" si="11"/>
        <v>27.153499999999998</v>
      </c>
      <c r="V62" s="24">
        <f t="shared" si="11"/>
        <v>26.333749999999998</v>
      </c>
      <c r="W62" s="24">
        <f t="shared" si="11"/>
        <v>28.557583333333337</v>
      </c>
      <c r="X62" s="24">
        <f t="shared" si="11"/>
        <v>29.351833333333335</v>
      </c>
      <c r="Y62" s="24">
        <f t="shared" si="11"/>
        <v>30.378749999999997</v>
      </c>
      <c r="Z62" s="24">
        <f t="shared" si="11"/>
        <v>32.204999999999998</v>
      </c>
      <c r="AA62" s="24">
        <f t="shared" si="11"/>
        <v>29.924999999999997</v>
      </c>
      <c r="AB62" s="24">
        <f t="shared" si="11"/>
        <v>35.557098484848481</v>
      </c>
      <c r="AC62" s="24">
        <f t="shared" si="11"/>
        <v>32.783416666666668</v>
      </c>
      <c r="AD62" s="24">
        <f t="shared" si="11"/>
        <v>28.892499999999998</v>
      </c>
      <c r="AE62" s="24">
        <f t="shared" si="11"/>
        <v>28.661638888888888</v>
      </c>
      <c r="AF62" s="18"/>
    </row>
    <row r="63" spans="2:32" ht="9.9499999999999993" customHeight="1">
      <c r="B63" s="30">
        <v>52</v>
      </c>
      <c r="C63" s="31"/>
      <c r="D63" s="31"/>
      <c r="E63" s="31"/>
      <c r="F63" s="31"/>
      <c r="S63" s="20">
        <v>2026</v>
      </c>
      <c r="T63" s="25">
        <f>AVERAGE(F12:F16)</f>
        <v>31.443999999999999</v>
      </c>
      <c r="U63" s="25">
        <f>AVERAGE(F17:F20)</f>
        <v>28.842500000000001</v>
      </c>
      <c r="V63" s="25">
        <f>AVERAGE(F21:F24)</f>
        <v>25.692499999999999</v>
      </c>
      <c r="W63" s="25">
        <f>AVERAGE(F25:F29)</f>
        <v>32.872</v>
      </c>
      <c r="X63" s="25">
        <f>AVERAGE(F30:F33)</f>
        <v>35.977499999999999</v>
      </c>
      <c r="Y63" s="25">
        <f>AVERAGE(F34:F37)</f>
        <v>37.917500000000004</v>
      </c>
      <c r="Z63" s="25">
        <f>AVERAGE(F38:F42)</f>
        <v>35.619999999999997</v>
      </c>
      <c r="AA63" s="25"/>
      <c r="AB63" s="25">
        <f>AVERAGE(F47:F50)</f>
        <v>37.18</v>
      </c>
      <c r="AC63" s="25">
        <f>AVERAGE(F51:F55)</f>
        <v>38.809999999999995</v>
      </c>
      <c r="AD63" s="25"/>
      <c r="AE63" s="25"/>
      <c r="AF63" s="18"/>
    </row>
    <row r="64" spans="2:32" ht="9.9499999999999993" customHeight="1">
      <c r="B64" s="32"/>
      <c r="C64" s="29"/>
      <c r="D64" s="29"/>
      <c r="E64" s="29"/>
      <c r="F64" s="29"/>
    </row>
    <row r="65" spans="2:31" ht="17.25" customHeight="1">
      <c r="B65" s="32"/>
      <c r="C65" s="29"/>
      <c r="D65" s="32"/>
      <c r="E65" s="29"/>
      <c r="F65" s="29"/>
      <c r="G65" s="29"/>
      <c r="H65" s="29"/>
      <c r="S65" s="26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</row>
    <row r="66" spans="2:31" ht="15" customHeight="1">
      <c r="B66" s="32"/>
      <c r="C66" s="29"/>
      <c r="D66"/>
      <c r="E66"/>
      <c r="F66"/>
      <c r="S66" s="26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</row>
    <row r="67" spans="2:31">
      <c r="B67"/>
      <c r="C67"/>
      <c r="D67"/>
      <c r="E67"/>
      <c r="F67"/>
      <c r="S67" s="26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</row>
    <row r="68" spans="2:31">
      <c r="B68"/>
      <c r="C68"/>
      <c r="D68"/>
      <c r="E68"/>
      <c r="F68"/>
      <c r="S68" s="26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</row>
    <row r="69" spans="2:31">
      <c r="B69"/>
      <c r="C69"/>
      <c r="D69"/>
      <c r="E69"/>
      <c r="F69"/>
      <c r="S69" s="26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</row>
    <row r="70" spans="2:31">
      <c r="B70"/>
      <c r="C70"/>
      <c r="D70"/>
      <c r="E70"/>
      <c r="F70"/>
      <c r="S70" s="26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</row>
    <row r="71" spans="2:31">
      <c r="B71"/>
      <c r="C71"/>
      <c r="D71"/>
      <c r="E71"/>
      <c r="F71"/>
      <c r="R71" s="15">
        <f t="shared" ref="R71:R92" si="12">(D12-C12)/C12</f>
        <v>0.36778820147442925</v>
      </c>
      <c r="S71" s="26"/>
      <c r="T71" s="36"/>
      <c r="U71" s="26">
        <v>0.93200000000000005</v>
      </c>
      <c r="V71" s="27"/>
      <c r="W71" s="27"/>
      <c r="X71" s="27"/>
      <c r="Y71" s="27"/>
      <c r="Z71" s="27"/>
      <c r="AA71" s="27"/>
      <c r="AB71" s="27"/>
      <c r="AC71" s="27"/>
      <c r="AD71" s="27"/>
      <c r="AE71" s="27"/>
    </row>
    <row r="72" spans="2:31">
      <c r="B72"/>
      <c r="C72"/>
      <c r="D72"/>
      <c r="E72"/>
      <c r="F72"/>
      <c r="R72" s="15">
        <f t="shared" si="12"/>
        <v>0.56870624236897838</v>
      </c>
      <c r="S72" s="26"/>
      <c r="T72" s="26"/>
      <c r="U72" s="26">
        <v>0.7</v>
      </c>
    </row>
    <row r="73" spans="2:31">
      <c r="B73"/>
      <c r="C73"/>
      <c r="D73"/>
      <c r="E73"/>
      <c r="F73"/>
      <c r="R73" s="15">
        <f t="shared" si="12"/>
        <v>0.57643385932646085</v>
      </c>
      <c r="S73" s="26"/>
      <c r="T73" s="26"/>
      <c r="U73" s="26">
        <v>0.54600000000000004</v>
      </c>
    </row>
    <row r="74" spans="2:31">
      <c r="R74" s="15">
        <f t="shared" si="12"/>
        <v>0.46051960496422106</v>
      </c>
      <c r="S74" s="26"/>
      <c r="T74" s="26"/>
      <c r="U74" s="26">
        <v>0.65400000000000003</v>
      </c>
    </row>
    <row r="75" spans="2:31">
      <c r="R75" s="15">
        <f t="shared" si="12"/>
        <v>0.22096347928225901</v>
      </c>
      <c r="T75" s="26"/>
      <c r="U75" s="26">
        <v>0.7</v>
      </c>
    </row>
    <row r="76" spans="2:31">
      <c r="R76" s="15">
        <f t="shared" si="12"/>
        <v>0.10504922492001922</v>
      </c>
      <c r="T76" s="26"/>
      <c r="U76" s="26">
        <v>0.85499999999999998</v>
      </c>
    </row>
    <row r="77" spans="2:31">
      <c r="R77" s="15">
        <f t="shared" si="12"/>
        <v>-5.7230731187116565E-2</v>
      </c>
      <c r="T77" s="26"/>
      <c r="U77" s="26">
        <v>0.73899999999999999</v>
      </c>
    </row>
    <row r="78" spans="2:31">
      <c r="R78" s="15">
        <f t="shared" si="12"/>
        <v>-6.2284592677310522E-3</v>
      </c>
      <c r="T78" s="26"/>
      <c r="U78" s="26">
        <v>0.42199999999999999</v>
      </c>
    </row>
    <row r="79" spans="2:31">
      <c r="R79" s="15">
        <f t="shared" si="12"/>
        <v>7.5684280481585098E-2</v>
      </c>
      <c r="T79" s="26"/>
      <c r="U79" s="26">
        <v>0.28299999999999997</v>
      </c>
    </row>
    <row r="80" spans="2:31">
      <c r="R80" s="15">
        <f t="shared" si="12"/>
        <v>0.197780628409811</v>
      </c>
      <c r="T80" s="26"/>
      <c r="U80" s="26">
        <v>8.2000000000000003E-2</v>
      </c>
    </row>
    <row r="81" spans="18:21">
      <c r="R81" s="15">
        <f t="shared" si="12"/>
        <v>0.57334281254346786</v>
      </c>
      <c r="T81" s="26"/>
      <c r="U81" s="26">
        <v>0.20599999999999999</v>
      </c>
    </row>
    <row r="82" spans="18:21">
      <c r="R82" s="15">
        <f t="shared" si="12"/>
        <v>0.89172063119175315</v>
      </c>
      <c r="T82" s="26"/>
      <c r="U82" s="26">
        <v>0.23599999999999999</v>
      </c>
    </row>
    <row r="83" spans="18:21">
      <c r="R83" s="15">
        <f t="shared" si="12"/>
        <v>1.2966477597638439</v>
      </c>
      <c r="T83" s="26"/>
      <c r="U83" s="26">
        <v>0.36</v>
      </c>
    </row>
    <row r="84" spans="18:21">
      <c r="R84" s="15">
        <f t="shared" si="12"/>
        <v>1.5501135959692751</v>
      </c>
      <c r="T84" s="26"/>
      <c r="U84" s="26">
        <v>0.46800000000000003</v>
      </c>
    </row>
    <row r="85" spans="18:21">
      <c r="R85" s="15">
        <f t="shared" si="12"/>
        <v>1.2023708328825558</v>
      </c>
      <c r="T85" s="26"/>
      <c r="U85" s="26">
        <v>0.42199999999999999</v>
      </c>
    </row>
    <row r="86" spans="18:21">
      <c r="R86" s="15">
        <f t="shared" si="12"/>
        <v>1.3414679381172434</v>
      </c>
      <c r="U86" s="26">
        <v>0.36799999999999999</v>
      </c>
    </row>
    <row r="87" spans="18:21">
      <c r="R87" s="15">
        <f t="shared" si="12"/>
        <v>1.372378405947174</v>
      </c>
      <c r="U87" s="26">
        <v>0.36799999999999999</v>
      </c>
    </row>
    <row r="88" spans="18:21">
      <c r="R88" s="15">
        <f t="shared" si="12"/>
        <v>1.3569231720322088</v>
      </c>
    </row>
    <row r="89" spans="18:21">
      <c r="R89" s="15">
        <f t="shared" si="12"/>
        <v>1.2951022363723474</v>
      </c>
    </row>
    <row r="90" spans="18:21">
      <c r="R90" s="15">
        <f t="shared" si="12"/>
        <v>1.5192031281393445</v>
      </c>
    </row>
    <row r="91" spans="18:21">
      <c r="R91" s="15">
        <f t="shared" si="12"/>
        <v>1.627337201805287</v>
      </c>
    </row>
    <row r="92" spans="18:21">
      <c r="R92" s="15">
        <f t="shared" si="12"/>
        <v>2.3849129593810443</v>
      </c>
    </row>
    <row r="93" spans="18:21">
      <c r="R93" s="15">
        <f t="shared" ref="R93:R123" si="13">(D34-C34)/C34</f>
        <v>2.3849129593810443</v>
      </c>
    </row>
    <row r="94" spans="18:21">
      <c r="R94" s="15">
        <f t="shared" si="13"/>
        <v>2.441328175370729</v>
      </c>
    </row>
    <row r="95" spans="18:21">
      <c r="R95" s="15">
        <f t="shared" si="13"/>
        <v>2.7234042553191493</v>
      </c>
    </row>
    <row r="96" spans="18:21">
      <c r="R96" s="15">
        <f t="shared" si="13"/>
        <v>2.7234042553191493</v>
      </c>
    </row>
    <row r="97" spans="18:18">
      <c r="R97" s="15">
        <f t="shared" si="13"/>
        <v>2.7234042553191493</v>
      </c>
    </row>
    <row r="98" spans="18:18">
      <c r="R98" s="15" t="e">
        <f t="shared" si="13"/>
        <v>#DIV/0!</v>
      </c>
    </row>
    <row r="99" spans="18:18">
      <c r="R99" s="15" t="e">
        <f t="shared" si="13"/>
        <v>#VALUE!</v>
      </c>
    </row>
    <row r="100" spans="18:18">
      <c r="R100" s="15" t="e">
        <f t="shared" si="13"/>
        <v>#DIV/0!</v>
      </c>
    </row>
    <row r="101" spans="18:18">
      <c r="R101" s="15" t="e">
        <f t="shared" si="13"/>
        <v>#DIV/0!</v>
      </c>
    </row>
    <row r="102" spans="18:18">
      <c r="R102" s="15" t="e">
        <f t="shared" si="13"/>
        <v>#DIV/0!</v>
      </c>
    </row>
    <row r="103" spans="18:18">
      <c r="R103" s="15" t="e">
        <f t="shared" si="13"/>
        <v>#DIV/0!</v>
      </c>
    </row>
    <row r="104" spans="18:18">
      <c r="R104" s="15" t="e">
        <f t="shared" si="13"/>
        <v>#VALUE!</v>
      </c>
    </row>
    <row r="105" spans="18:18">
      <c r="R105" s="15" t="e">
        <f t="shared" si="13"/>
        <v>#DIV/0!</v>
      </c>
    </row>
    <row r="106" spans="18:18">
      <c r="R106" s="15" t="e">
        <f t="shared" si="13"/>
        <v>#DIV/0!</v>
      </c>
    </row>
    <row r="107" spans="18:18">
      <c r="R107" s="15">
        <f t="shared" si="13"/>
        <v>1.4728549758501075</v>
      </c>
    </row>
    <row r="108" spans="18:18">
      <c r="R108" s="15">
        <f t="shared" si="13"/>
        <v>1.704685129836055</v>
      </c>
    </row>
    <row r="109" spans="18:18">
      <c r="R109" s="15">
        <f t="shared" si="13"/>
        <v>1.781961847831371</v>
      </c>
    </row>
    <row r="110" spans="18:18">
      <c r="R110" s="15">
        <f t="shared" si="13"/>
        <v>1.4728549758501075</v>
      </c>
    </row>
    <row r="111" spans="18:18">
      <c r="R111" s="15">
        <f t="shared" si="13"/>
        <v>1.4728549758501075</v>
      </c>
    </row>
    <row r="112" spans="18:18">
      <c r="R112" s="15">
        <f t="shared" si="13"/>
        <v>1.0864713858735282</v>
      </c>
    </row>
    <row r="113" spans="18:18">
      <c r="R113" s="15">
        <f t="shared" si="13"/>
        <v>0.97364737760036701</v>
      </c>
    </row>
    <row r="114" spans="18:18">
      <c r="R114" s="15">
        <f t="shared" si="13"/>
        <v>0.87164210984655</v>
      </c>
    </row>
    <row r="115" spans="18:18">
      <c r="R115" s="15" t="e">
        <f t="shared" si="13"/>
        <v>#DIV/0!</v>
      </c>
    </row>
    <row r="116" spans="18:18">
      <c r="R116" s="15" t="e">
        <f t="shared" si="13"/>
        <v>#DIV/0!</v>
      </c>
    </row>
    <row r="117" spans="18:18">
      <c r="R117" s="15" t="e">
        <f t="shared" si="13"/>
        <v>#DIV/0!</v>
      </c>
    </row>
    <row r="118" spans="18:18">
      <c r="R118" s="15" t="e">
        <f t="shared" si="13"/>
        <v>#DIV/0!</v>
      </c>
    </row>
    <row r="119" spans="18:18">
      <c r="R119" s="15" t="e">
        <f t="shared" si="13"/>
        <v>#DIV/0!</v>
      </c>
    </row>
    <row r="120" spans="18:18">
      <c r="R120" s="15" t="e">
        <f t="shared" si="13"/>
        <v>#DIV/0!</v>
      </c>
    </row>
    <row r="121" spans="18:18">
      <c r="R121" s="15" t="e">
        <f t="shared" si="13"/>
        <v>#DIV/0!</v>
      </c>
    </row>
    <row r="122" spans="18:18">
      <c r="R122" s="15" t="e">
        <f t="shared" si="13"/>
        <v>#DIV/0!</v>
      </c>
    </row>
    <row r="123" spans="18:18">
      <c r="R123" s="15" t="e">
        <f t="shared" si="13"/>
        <v>#DIV/0!</v>
      </c>
    </row>
  </sheetData>
  <mergeCells count="4">
    <mergeCell ref="B10:B11"/>
    <mergeCell ref="C11:F11"/>
    <mergeCell ref="B6:L6"/>
    <mergeCell ref="B8:L9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Coliflor</vt:lpstr>
      <vt:lpstr>Coliflor!Área_de_impresión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2023-02-21T09:59:32Z</cp:lastPrinted>
  <dcterms:created xsi:type="dcterms:W3CDTF">2020-02-25T07:23:09Z</dcterms:created>
  <dcterms:modified xsi:type="dcterms:W3CDTF">2026-11-03T14:04:46Z</dcterms:modified>
</cp:coreProperties>
</file>