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Coliflor!$A$1:$M$65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5" i="4" l="1"/>
  <c r="R116" i="4"/>
  <c r="R117" i="4"/>
  <c r="R118" i="4"/>
  <c r="R119" i="4"/>
  <c r="R120" i="4"/>
  <c r="R121" i="4"/>
  <c r="R122" i="4"/>
  <c r="R123" i="4"/>
  <c r="R114" i="4"/>
  <c r="R113" i="4" l="1"/>
  <c r="R92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A35" i="4"/>
  <c r="AB35" i="4"/>
  <c r="AC35" i="4"/>
  <c r="AD35" i="4"/>
  <c r="AE35" i="4"/>
  <c r="U34" i="4"/>
  <c r="V34" i="4"/>
  <c r="W34" i="4"/>
  <c r="X34" i="4"/>
  <c r="Y34" i="4"/>
  <c r="AA34" i="4"/>
  <c r="AB34" i="4"/>
  <c r="AC34" i="4"/>
  <c r="AD34" i="4"/>
  <c r="AE34" i="4"/>
  <c r="U33" i="4"/>
  <c r="V33" i="4"/>
  <c r="W33" i="4"/>
  <c r="X33" i="4"/>
  <c r="Y33" i="4"/>
  <c r="AA33" i="4"/>
  <c r="AB33" i="4"/>
  <c r="AC33" i="4"/>
  <c r="AD33" i="4"/>
  <c r="AE33" i="4"/>
  <c r="T35" i="4"/>
  <c r="T34" i="4"/>
  <c r="T33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W41" i="4"/>
  <c r="V40" i="4"/>
  <c r="AE41" i="4"/>
  <c r="AD41" i="4"/>
  <c r="AC41" i="4"/>
  <c r="AB41" i="4"/>
  <c r="AA41" i="4"/>
  <c r="Y41" i="4"/>
  <c r="X41" i="4"/>
  <c r="V41" i="4"/>
  <c r="U41" i="4"/>
  <c r="AE40" i="4"/>
  <c r="AD40" i="4"/>
  <c r="AC40" i="4"/>
  <c r="AB40" i="4"/>
  <c r="AA40" i="4"/>
  <c r="Y40" i="4"/>
  <c r="X40" i="4"/>
  <c r="W40" i="4"/>
  <c r="U40" i="4"/>
  <c r="AE39" i="4"/>
  <c r="AD39" i="4"/>
  <c r="AC39" i="4"/>
  <c r="AB39" i="4"/>
  <c r="AA39" i="4"/>
  <c r="Y39" i="4"/>
  <c r="X39" i="4"/>
  <c r="W39" i="4"/>
  <c r="V39" i="4"/>
  <c r="U39" i="4"/>
  <c r="AF33" i="4" l="1"/>
  <c r="AF34" i="4"/>
  <c r="AF35" i="4"/>
  <c r="T41" i="4"/>
  <c r="T40" i="4"/>
  <c r="AF54" i="4"/>
  <c r="AF55" i="4"/>
  <c r="AF56" i="4"/>
  <c r="T60" i="4"/>
  <c r="T61" i="4"/>
  <c r="T62" i="4"/>
  <c r="T39" i="4"/>
  <c r="S62" i="4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<sst xmlns="http://schemas.openxmlformats.org/spreadsheetml/2006/main" count="72" uniqueCount="30">
  <si>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</si>
  <si>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</si>
  <si>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</si>
  <si>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</si>
  <si>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</si>
  <si>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</si>
  <si>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</si>
  <si>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</si>
  <si>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</si>
  <si>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</si>
  <si>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</si>
  <si>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</si>
  <si>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</si>
  <si>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</si>
  <si>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</si>
  <si>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</si>
  <si>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</si>
  <si>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</si>
  <si>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</si>
  <si>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</si>
  <si>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t>(€/doc)</t>
  </si>
  <si>
    <t>Coliflor. Precios Percibidos Agricultor. €/docena</t>
  </si>
  <si>
    <t>Coliflor. Precios Pagados Consumidor €/docena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</si>
  <si>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</si>
  <si>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</si>
  <si>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</si>
  <si>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</si>
  <si>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</si>
  <si>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 xml:space="preserve"> A partir de la semana 36 empieza a recolectarse coliflor de invierno.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</si>
  <si>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2024 se ha calculado en 34,05 €/100 kg  para la de invierno y en 32,65 €/100 kg para la de primavera.En este momento se está recolectando coliflor de invierno.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2024 se ha estimado en 20.200 kg/ha o 1.063 docenas/ha.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46% por encima de los costes de producción soportados. 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</si>
</sst>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164" fontId="15" fillId="4" borderId="0" xfId="2" applyNumberFormat="1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17.925000000000001</c:v>
                </c:pt>
                <c:pt idx="1">
                  <c:v>18.137499999999999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20.099999999999998</c:v>
                </c:pt>
                <c:pt idx="7">
                  <c:v>10</c:v>
                </c:pt>
                <c:pt idx="8">
                  <c:v>17.5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5.5750000000000002</c:v>
                </c:pt>
                <c:pt idx="1">
                  <c:v>4.5549999999999997</c:v>
                </c:pt>
                <c:pt idx="2">
                  <c:v>6.18</c:v>
                </c:pt>
                <c:pt idx="3">
                  <c:v>5.7999999999999989</c:v>
                </c:pt>
                <c:pt idx="4">
                  <c:v>6.45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7.5250000000000004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10.213083333333334</c:v>
                </c:pt>
                <c:pt idx="1">
                  <c:v>8.3079166666666655</c:v>
                </c:pt>
                <c:pt idx="2">
                  <c:v>8.7350000000000012</c:v>
                </c:pt>
                <c:pt idx="3">
                  <c:v>9.6687499999999993</c:v>
                </c:pt>
                <c:pt idx="4">
                  <c:v>10.809166666666664</c:v>
                </c:pt>
                <c:pt idx="5">
                  <c:v>12.149999999999999</c:v>
                </c:pt>
                <c:pt idx="7">
                  <c:v>10</c:v>
                </c:pt>
                <c:pt idx="8">
                  <c:v>12.403333333333334</c:v>
                </c:pt>
                <c:pt idx="9">
                  <c:v>11.144166666666665</c:v>
                </c:pt>
                <c:pt idx="10">
                  <c:v>8.1608333333333345</c:v>
                </c:pt>
                <c:pt idx="11">
                  <c:v>9.9358888888888881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9.6624999999999996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37.274999999999999</c:v>
                </c:pt>
                <c:pt idx="1">
                  <c:v>35.297499999999999</c:v>
                </c:pt>
                <c:pt idx="2">
                  <c:v>31.798000000000002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32.96</c:v>
                </c:pt>
                <c:pt idx="7">
                  <c:v>30.54</c:v>
                </c:pt>
                <c:pt idx="8">
                  <c:v>40.899090909090908</c:v>
                </c:pt>
                <c:pt idx="9">
                  <c:v>38.494000000000007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23.767499999999998</c:v>
                </c:pt>
                <c:pt idx="1">
                  <c:v>20.939999999999998</c:v>
                </c:pt>
                <c:pt idx="2">
                  <c:v>22.92</c:v>
                </c:pt>
                <c:pt idx="3">
                  <c:v>24.012500000000003</c:v>
                </c:pt>
                <c:pt idx="4">
                  <c:v>23.63</c:v>
                </c:pt>
                <c:pt idx="5">
                  <c:v>25.684999999999999</c:v>
                </c:pt>
                <c:pt idx="6">
                  <c:v>31.45</c:v>
                </c:pt>
                <c:pt idx="7">
                  <c:v>29.31</c:v>
                </c:pt>
                <c:pt idx="8">
                  <c:v>29.606000000000002</c:v>
                </c:pt>
                <c:pt idx="9">
                  <c:v>26.5625</c:v>
                </c:pt>
                <c:pt idx="10">
                  <c:v>25.32</c:v>
                </c:pt>
                <c:pt idx="11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28.154416666666663</c:v>
                </c:pt>
                <c:pt idx="1">
                  <c:v>27.153499999999998</c:v>
                </c:pt>
                <c:pt idx="2">
                  <c:v>26.333749999999998</c:v>
                </c:pt>
                <c:pt idx="3">
                  <c:v>28.557583333333337</c:v>
                </c:pt>
                <c:pt idx="4">
                  <c:v>29.351833333333335</c:v>
                </c:pt>
                <c:pt idx="5">
                  <c:v>30.378749999999997</c:v>
                </c:pt>
                <c:pt idx="6">
                  <c:v>32.204999999999998</c:v>
                </c:pt>
                <c:pt idx="7">
                  <c:v>29.924999999999997</c:v>
                </c:pt>
                <c:pt idx="8">
                  <c:v>35.557098484848481</c:v>
                </c:pt>
                <c:pt idx="9">
                  <c:v>32.783416666666668</c:v>
                </c:pt>
                <c:pt idx="10">
                  <c:v>28.892499999999998</c:v>
                </c:pt>
                <c:pt idx="11">
                  <c:v>28.661638888888888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31.4725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Coliflor!$C$12:$C$65</c:f>
              <c:numCache>
                <c:formatCode>0.00</c:formatCode>
                <c:ptCount val="54"/>
                <c:pt idx="0" formatCode="#,##0.00">
                  <c:v>6.4702999999999999</c:v>
                </c:pt>
                <c:pt idx="1">
                  <c:v>6.4702999999999999</c:v>
                </c:pt>
                <c:pt idx="2" formatCode="#,##0.00">
                  <c:v>6.4702999999999999</c:v>
                </c:pt>
                <c:pt idx="3" formatCode="#,##0.00">
                  <c:v>6.4702999999999999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Coliflor!$D$12:$D$65</c:f>
              <c:numCache>
                <c:formatCode>0.00</c:formatCode>
                <c:ptCount val="54"/>
                <c:pt idx="0" formatCode="#,##0.00">
                  <c:v>8.85</c:v>
                </c:pt>
                <c:pt idx="1">
                  <c:v>10.15</c:v>
                </c:pt>
                <c:pt idx="2" formatCode="#,##0.00">
                  <c:v>10.199999999999999</c:v>
                </c:pt>
                <c:pt idx="3" formatCode="#,##0.00">
                  <c:v>9.4499999999999993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Coliflor!$F$12:$F$65</c:f>
              <c:numCache>
                <c:formatCode>0.00</c:formatCode>
                <c:ptCount val="54"/>
                <c:pt idx="0" formatCode="#,##0.00">
                  <c:v>31.08</c:v>
                </c:pt>
                <c:pt idx="1">
                  <c:v>30.71</c:v>
                </c:pt>
                <c:pt idx="2" formatCode="#,##0.00">
                  <c:v>31.79</c:v>
                </c:pt>
                <c:pt idx="3" formatCode="#,##0.00">
                  <c:v>32.31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227094</xdr:colOff>
      <xdr:row>26</xdr:row>
      <xdr:rowOff>12557</xdr:rowOff>
    </xdr:from>
    <xdr:to>
      <xdr:col>11</xdr:col>
      <xdr:colOff>641319</xdr:colOff>
      <xdr:row>42</xdr:row>
      <xdr:rowOff>93652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228135</xdr:colOff>
      <xdr:row>46</xdr:row>
      <xdr:rowOff>16666</xdr:rowOff>
    </xdr:from>
    <xdr:to>
      <xdr:col>11</xdr:col>
      <xdr:colOff>641106</xdr:colOff>
      <xdr:row>62</xdr:row>
      <xdr:rowOff>95251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233482</xdr:colOff>
      <xdr:row>9</xdr:row>
      <xdr:rowOff>950</xdr:rowOff>
    </xdr:from>
    <xdr:to>
      <xdr:col>11</xdr:col>
      <xdr:colOff>645760</xdr:colOff>
      <xdr:row>22</xdr:row>
      <xdr:rowOff>84772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6804</xdr:colOff>
      <xdr:row>0</xdr:row>
      <xdr:rowOff>0</xdr:rowOff>
    </xdr:from>
    <xdr:to>
      <xdr:col>13</xdr:col>
      <xdr:colOff>13607</xdr:colOff>
      <xdr:row>3</xdr:row>
      <xdr:rowOff>454268</xdr:rowOff>
    </xdr:to>
    <xdr:grpSp>
      <xdr:nvGrpSpPr>
        <xdr:cNvPr id="27" name="Grupo 26"/>
        <xdr:cNvGrpSpPr/>
      </xdr:nvGrpSpPr>
      <xdr:grpSpPr>
        <a:xfrm>
          <a:off x="6804" y="0"/>
          <a:ext cx="6653892" cy="1440786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13</xdr:col>
      <xdr:colOff>748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35064</xdr:rowOff>
    </xdr:from>
    <xdr:to>
      <xdr:col>13</xdr:col>
      <xdr:colOff>21980</xdr:colOff>
      <xdr:row>64</xdr:row>
      <xdr:rowOff>213500</xdr:rowOff>
    </xdr:to>
    <xdr:sp macro="" textlink="">
      <xdr:nvSpPr>
        <xdr:cNvPr id="20" name="3 Cuadro de texto"/>
        <xdr:cNvSpPr txBox="1"/>
      </xdr:nvSpPr>
      <xdr:spPr>
        <a:xfrm>
          <a:off x="0" y="10446622"/>
          <a:ext cx="6674826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Área de Cadena Alimentaria y Estadística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Finca La Grajera (Edificio Administrativo)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T. 941 29 13 58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estadistica.agri@larioja.org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 www.larioja.org/agricultura</a:t>
          </a:r>
          <a:endParaRPr kumimoji="0" lang="es-ES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112">
          <cell r="D112">
            <v>8.85</v>
          </cell>
          <cell r="F112">
            <v>11.5</v>
          </cell>
          <cell r="G112">
            <v>31.08</v>
          </cell>
        </row>
      </sheetData>
      <sheetData sheetId="3">
        <row r="112">
          <cell r="D112">
            <v>10.15</v>
          </cell>
          <cell r="F112">
            <v>13.1</v>
          </cell>
          <cell r="G112">
            <v>30.71</v>
          </cell>
        </row>
      </sheetData>
      <sheetData sheetId="4">
        <row r="112">
          <cell r="D112">
            <v>10.199999999999999</v>
          </cell>
          <cell r="F112">
            <v>13.05</v>
          </cell>
          <cell r="G112">
            <v>31.79</v>
          </cell>
        </row>
      </sheetData>
      <sheetData sheetId="5">
        <row r="112">
          <cell r="D112">
            <v>9.4499999999999993</v>
          </cell>
          <cell r="F112">
            <v>12.5</v>
          </cell>
          <cell r="G112">
            <v>32.31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40" zoomScaleNormal="14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0.85546875" customWidth="1"/>
    <col min="13" max="13" width="2.28515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3" customHeight="1"/>
    <row r="6" spans="2:36" s="5" customFormat="1" ht="26.25" customHeight="1"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1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66.7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7"/>
      <c r="C11" s="38" t="s">
        <v>20</v>
      </c>
      <c r="D11" s="38"/>
      <c r="E11" s="38"/>
      <c r="F11" s="39"/>
    </row>
    <row r="12" spans="2:36" ht="9.9499999999999993" customHeight="1">
      <c r="B12" s="28">
        <v>1</v>
      </c>
      <c r="C12" s="29">
        <v>6.4702999999999999</v>
      </c>
      <c r="D12" s="29">
        <f>'[1]01'!$D$112</f>
        <v>8.85</v>
      </c>
      <c r="E12" s="29">
        <f>'[1]01'!$F$112</f>
        <v>11.5</v>
      </c>
      <c r="F12" s="29">
        <f>'[1]01'!$G$112</f>
        <v>31.08</v>
      </c>
    </row>
    <row r="13" spans="2:36" ht="9.9499999999999993" customHeight="1">
      <c r="B13" s="30">
        <v>2</v>
      </c>
      <c r="C13" s="33">
        <v>6.4702999999999999</v>
      </c>
      <c r="D13" s="33">
        <f>'[1]02'!$D$112</f>
        <v>10.15</v>
      </c>
      <c r="E13" s="33">
        <f>'[1]02'!$F$112</f>
        <v>13.1</v>
      </c>
      <c r="F13" s="33">
        <f>'[1]02'!$G$112</f>
        <v>30.71</v>
      </c>
    </row>
    <row r="14" spans="2:36" ht="9.9499999999999993" customHeight="1">
      <c r="B14" s="28">
        <v>3</v>
      </c>
      <c r="C14" s="29">
        <v>6.4702999999999999</v>
      </c>
      <c r="D14" s="29">
        <f>'[1]03'!$D$112</f>
        <v>10.199999999999999</v>
      </c>
      <c r="E14" s="29">
        <f>'[1]03'!$F$112</f>
        <v>13.05</v>
      </c>
      <c r="F14" s="29">
        <f>'[1]03'!$G$112</f>
        <v>31.79</v>
      </c>
    </row>
    <row r="15" spans="2:36" ht="9.9499999999999993" customHeight="1">
      <c r="B15" s="30">
        <v>4</v>
      </c>
      <c r="C15" s="31">
        <v>6.4702999999999999</v>
      </c>
      <c r="D15" s="31">
        <f>'[1]04'!$D$112</f>
        <v>9.4499999999999993</v>
      </c>
      <c r="E15" s="31">
        <f>'[1]04'!$F$112</f>
        <v>12.5</v>
      </c>
      <c r="F15" s="31">
        <f>'[1]04'!$G$112</f>
        <v>32.31</v>
      </c>
    </row>
    <row r="16" spans="2:36" ht="9.9499999999999993" customHeight="1">
      <c r="B16" s="28">
        <v>5</v>
      </c>
      <c r="C16" s="29"/>
      <c r="D16" s="29"/>
      <c r="E16" s="29"/>
      <c r="F16" s="29"/>
    </row>
    <row r="17" spans="2:32" ht="9.9499999999999993" customHeight="1">
      <c r="B17" s="30">
        <v>6</v>
      </c>
      <c r="C17" s="31"/>
      <c r="D17" s="31"/>
      <c r="E17" s="31"/>
      <c r="F17" s="31"/>
    </row>
    <row r="18" spans="2:32" ht="9.9499999999999993" customHeight="1">
      <c r="B18" s="28">
        <v>7</v>
      </c>
      <c r="C18" s="29"/>
      <c r="D18" s="29"/>
      <c r="E18" s="29"/>
      <c r="F18" s="29"/>
    </row>
    <row r="19" spans="2:32" ht="9.9499999999999993" customHeight="1">
      <c r="B19" s="30">
        <v>8</v>
      </c>
      <c r="C19" s="31"/>
      <c r="D19" s="31"/>
      <c r="E19" s="31"/>
      <c r="F19" s="31"/>
      <c r="S19" s="14" t="s">
        <v>28</v>
      </c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7.32</v>
      </c>
      <c r="U27" s="21">
        <v>4.5549999999999997</v>
      </c>
      <c r="V27" s="21">
        <v>8.7249999999999996</v>
      </c>
      <c r="W27" s="21">
        <v>15.2</v>
      </c>
      <c r="X27" s="21">
        <v>16</v>
      </c>
      <c r="Y27" s="21">
        <v>16.666666666666668</v>
      </c>
      <c r="Z27" s="21"/>
      <c r="AA27" s="21">
        <v>10</v>
      </c>
      <c r="AB27" s="21">
        <v>10.875</v>
      </c>
      <c r="AC27" s="21">
        <v>9.9</v>
      </c>
      <c r="AD27" s="21">
        <v>4.9000000000000004</v>
      </c>
      <c r="AE27" s="21">
        <v>5</v>
      </c>
      <c r="AF27" s="22">
        <f t="shared" ref="AF27:AF31" si="0">AVERAGE(T27:AE27)</f>
        <v>9.9219696969696987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6.875</v>
      </c>
      <c r="U28" s="21">
        <v>4.625</v>
      </c>
      <c r="V28" s="21">
        <v>10.375</v>
      </c>
      <c r="W28" s="21">
        <v>10.199999999999999</v>
      </c>
      <c r="X28" s="21">
        <v>8</v>
      </c>
      <c r="Y28" s="21">
        <v>4.2</v>
      </c>
      <c r="Z28" s="21"/>
      <c r="AA28" s="21">
        <v>10</v>
      </c>
      <c r="AB28" s="21">
        <v>9.2200000000000006</v>
      </c>
      <c r="AC28" s="21">
        <v>7.5250000000000004</v>
      </c>
      <c r="AD28" s="21">
        <v>7.45</v>
      </c>
      <c r="AE28" s="21">
        <v>7.4</v>
      </c>
      <c r="AF28" s="22">
        <f t="shared" si="0"/>
        <v>7.8063636363636384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5.5750000000000002</v>
      </c>
      <c r="U29" s="21">
        <v>5.75</v>
      </c>
      <c r="V29" s="21">
        <v>6.18</v>
      </c>
      <c r="W29" s="21">
        <v>5.7999999999999989</v>
      </c>
      <c r="X29" s="21">
        <v>6.45</v>
      </c>
      <c r="Y29" s="21">
        <v>6.1</v>
      </c>
      <c r="Z29" s="21"/>
      <c r="AA29" s="21"/>
      <c r="AB29" s="21">
        <v>17.5</v>
      </c>
      <c r="AC29" s="21">
        <v>12.88</v>
      </c>
      <c r="AD29" s="21">
        <v>5.6125000000000007</v>
      </c>
      <c r="AE29" s="21">
        <v>7.0319999999999991</v>
      </c>
      <c r="AF29" s="22">
        <f t="shared" si="0"/>
        <v>7.8879499999999991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10.4375</v>
      </c>
      <c r="U30" s="21">
        <v>18.137499999999999</v>
      </c>
      <c r="V30" s="21">
        <v>9.32</v>
      </c>
      <c r="W30" s="21">
        <v>7.7125000000000004</v>
      </c>
      <c r="X30" s="21">
        <v>11.975</v>
      </c>
      <c r="Y30" s="21">
        <v>10.733333333333334</v>
      </c>
      <c r="Z30" s="21"/>
      <c r="AA30" s="21"/>
      <c r="AB30" s="21">
        <v>11.775</v>
      </c>
      <c r="AC30" s="21">
        <v>13.649999999999999</v>
      </c>
      <c r="AD30" s="21">
        <v>16.34</v>
      </c>
      <c r="AE30" s="21">
        <v>22.25</v>
      </c>
      <c r="AF30" s="22">
        <f t="shared" si="0"/>
        <v>13.233083333333335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17.925000000000001</v>
      </c>
      <c r="U31" s="21">
        <v>6.8400000000000007</v>
      </c>
      <c r="V31" s="21">
        <v>8.1</v>
      </c>
      <c r="W31" s="21">
        <v>10.512500000000001</v>
      </c>
      <c r="X31" s="21">
        <v>14.52</v>
      </c>
      <c r="Y31" s="21">
        <v>20.099999999999998</v>
      </c>
      <c r="Z31" s="21">
        <v>20.3</v>
      </c>
      <c r="AA31" s="21"/>
      <c r="AB31" s="21">
        <v>14</v>
      </c>
      <c r="AC31" s="21">
        <v>12.559999999999999</v>
      </c>
      <c r="AD31" s="21">
        <v>6.7625000000000002</v>
      </c>
      <c r="AE31" s="21">
        <v>8.75</v>
      </c>
      <c r="AF31" s="22">
        <f t="shared" si="0"/>
        <v>12.760909090909092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13.146000000000001</v>
      </c>
      <c r="U32" s="21">
        <v>9.94</v>
      </c>
      <c r="V32" s="21">
        <v>9.7100000000000009</v>
      </c>
      <c r="W32" s="21">
        <v>8.5875000000000004</v>
      </c>
      <c r="X32" s="21">
        <v>7.9099999999999993</v>
      </c>
      <c r="Y32" s="21">
        <v>15.1</v>
      </c>
      <c r="Z32" s="21">
        <v>16</v>
      </c>
      <c r="AA32" s="21"/>
      <c r="AB32" s="21">
        <v>11.05</v>
      </c>
      <c r="AC32" s="21">
        <v>10.35</v>
      </c>
      <c r="AD32" s="21">
        <v>7.9</v>
      </c>
      <c r="AE32" s="21">
        <v>9.1833333333333318</v>
      </c>
      <c r="AF32" s="22">
        <f t="shared" ref="AF32:AF35" si="1">AVERAGE(T32:AE32)</f>
        <v>10.806984848484847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17.925000000000001</v>
      </c>
      <c r="U33" s="21">
        <f t="shared" ref="U33:AE33" si="2">MAX(U27:U32)</f>
        <v>18.137499999999999</v>
      </c>
      <c r="V33" s="21">
        <f t="shared" si="2"/>
        <v>10.375</v>
      </c>
      <c r="W33" s="21">
        <f t="shared" si="2"/>
        <v>15.2</v>
      </c>
      <c r="X33" s="21">
        <f t="shared" si="2"/>
        <v>16</v>
      </c>
      <c r="Y33" s="21">
        <f t="shared" si="2"/>
        <v>20.099999999999998</v>
      </c>
      <c r="Z33" s="21"/>
      <c r="AA33" s="21">
        <f t="shared" si="2"/>
        <v>10</v>
      </c>
      <c r="AB33" s="21">
        <f t="shared" si="2"/>
        <v>17.5</v>
      </c>
      <c r="AC33" s="21">
        <f t="shared" si="2"/>
        <v>13.649999999999999</v>
      </c>
      <c r="AD33" s="21">
        <f t="shared" si="2"/>
        <v>16.34</v>
      </c>
      <c r="AE33" s="21">
        <f t="shared" si="2"/>
        <v>22.25</v>
      </c>
      <c r="AF33" s="22">
        <f t="shared" si="1"/>
        <v>16.13431818181818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5.5750000000000002</v>
      </c>
      <c r="U34" s="21">
        <f t="shared" ref="U34:AE34" si="3">MIN(U27:U32)</f>
        <v>4.5549999999999997</v>
      </c>
      <c r="V34" s="21">
        <f t="shared" si="3"/>
        <v>6.18</v>
      </c>
      <c r="W34" s="21">
        <f t="shared" si="3"/>
        <v>5.7999999999999989</v>
      </c>
      <c r="X34" s="21">
        <f t="shared" si="3"/>
        <v>6.45</v>
      </c>
      <c r="Y34" s="21">
        <f t="shared" si="3"/>
        <v>4.2</v>
      </c>
      <c r="Z34" s="21"/>
      <c r="AA34" s="21">
        <f t="shared" si="3"/>
        <v>10</v>
      </c>
      <c r="AB34" s="21">
        <f t="shared" si="3"/>
        <v>9.2200000000000006</v>
      </c>
      <c r="AC34" s="21">
        <f t="shared" si="3"/>
        <v>7.5250000000000004</v>
      </c>
      <c r="AD34" s="21">
        <f t="shared" si="3"/>
        <v>4.9000000000000004</v>
      </c>
      <c r="AE34" s="21">
        <f t="shared" si="3"/>
        <v>5</v>
      </c>
      <c r="AF34" s="22">
        <f t="shared" si="1"/>
        <v>6.3095454545454546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10.213083333333334</v>
      </c>
      <c r="U35" s="21">
        <f t="shared" ref="U35:AE35" si="4">AVERAGE(U27:U32)</f>
        <v>8.3079166666666655</v>
      </c>
      <c r="V35" s="21">
        <f t="shared" si="4"/>
        <v>8.7350000000000012</v>
      </c>
      <c r="W35" s="21">
        <f t="shared" si="4"/>
        <v>9.6687499999999993</v>
      </c>
      <c r="X35" s="21">
        <f t="shared" si="4"/>
        <v>10.809166666666664</v>
      </c>
      <c r="Y35" s="21">
        <f t="shared" si="4"/>
        <v>12.149999999999999</v>
      </c>
      <c r="Z35" s="21"/>
      <c r="AA35" s="21">
        <f t="shared" si="4"/>
        <v>10</v>
      </c>
      <c r="AB35" s="21">
        <f t="shared" si="4"/>
        <v>12.403333333333334</v>
      </c>
      <c r="AC35" s="21">
        <f t="shared" si="4"/>
        <v>11.144166666666665</v>
      </c>
      <c r="AD35" s="21">
        <f t="shared" si="4"/>
        <v>8.1608333333333345</v>
      </c>
      <c r="AE35" s="21">
        <f t="shared" si="4"/>
        <v>9.9358888888888881</v>
      </c>
      <c r="AF35" s="22">
        <f t="shared" si="1"/>
        <v>10.138921717171716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17.925000000000001</v>
      </c>
      <c r="U39" s="21">
        <f t="shared" si="5"/>
        <v>18.137499999999999</v>
      </c>
      <c r="V39" s="21">
        <f t="shared" si="5"/>
        <v>10.375</v>
      </c>
      <c r="W39" s="21">
        <f t="shared" si="5"/>
        <v>15.2</v>
      </c>
      <c r="X39" s="21">
        <f t="shared" si="5"/>
        <v>16</v>
      </c>
      <c r="Y39" s="21">
        <f>Y33</f>
        <v>20.099999999999998</v>
      </c>
      <c r="Z39" s="21"/>
      <c r="AA39" s="21">
        <f>AA33</f>
        <v>10</v>
      </c>
      <c r="AB39" s="21">
        <f t="shared" si="5"/>
        <v>17.5</v>
      </c>
      <c r="AC39" s="21">
        <f t="shared" si="5"/>
        <v>13.649999999999999</v>
      </c>
      <c r="AD39" s="21">
        <f t="shared" si="5"/>
        <v>16.34</v>
      </c>
      <c r="AE39" s="21">
        <f t="shared" si="5"/>
        <v>22.25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5.5750000000000002</v>
      </c>
      <c r="U40" s="21">
        <f t="shared" si="5"/>
        <v>4.5549999999999997</v>
      </c>
      <c r="V40" s="21">
        <f t="shared" si="5"/>
        <v>6.18</v>
      </c>
      <c r="W40" s="21">
        <f t="shared" si="5"/>
        <v>5.7999999999999989</v>
      </c>
      <c r="X40" s="21">
        <f t="shared" si="5"/>
        <v>6.45</v>
      </c>
      <c r="Y40" s="21">
        <f>Y34</f>
        <v>4.2</v>
      </c>
      <c r="Z40" s="21"/>
      <c r="AA40" s="21">
        <f>AA34</f>
        <v>10</v>
      </c>
      <c r="AB40" s="21">
        <f t="shared" si="5"/>
        <v>9.2200000000000006</v>
      </c>
      <c r="AC40" s="21">
        <f t="shared" si="5"/>
        <v>7.5250000000000004</v>
      </c>
      <c r="AD40" s="21">
        <f t="shared" si="5"/>
        <v>4.9000000000000004</v>
      </c>
      <c r="AE40" s="21">
        <f t="shared" si="5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10.213083333333334</v>
      </c>
      <c r="U41" s="24">
        <f t="shared" si="5"/>
        <v>8.3079166666666655</v>
      </c>
      <c r="V41" s="24">
        <f t="shared" si="5"/>
        <v>8.7350000000000012</v>
      </c>
      <c r="W41" s="24">
        <f t="shared" si="5"/>
        <v>9.6687499999999993</v>
      </c>
      <c r="X41" s="24">
        <f t="shared" si="5"/>
        <v>10.809166666666664</v>
      </c>
      <c r="Y41" s="24">
        <f>Y35</f>
        <v>12.149999999999999</v>
      </c>
      <c r="Z41" s="24"/>
      <c r="AA41" s="24">
        <f>AA35</f>
        <v>10</v>
      </c>
      <c r="AB41" s="24">
        <f t="shared" si="5"/>
        <v>12.403333333333334</v>
      </c>
      <c r="AC41" s="24">
        <f t="shared" si="5"/>
        <v>11.144166666666665</v>
      </c>
      <c r="AD41" s="24">
        <f t="shared" si="5"/>
        <v>8.1608333333333345</v>
      </c>
      <c r="AE41" s="24">
        <f t="shared" si="5"/>
        <v>9.9358888888888881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9.6624999999999996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24.143999999999998</v>
      </c>
      <c r="U48" s="21">
        <v>21.977999999999998</v>
      </c>
      <c r="V48" s="21">
        <v>23.862500000000001</v>
      </c>
      <c r="W48" s="21">
        <v>35.525999999999996</v>
      </c>
      <c r="X48" s="21">
        <v>36.630000000000003</v>
      </c>
      <c r="Y48" s="21">
        <v>36.412500000000001</v>
      </c>
      <c r="Z48" s="21"/>
      <c r="AA48" s="21">
        <v>30.54</v>
      </c>
      <c r="AB48" s="21">
        <v>30.057500000000001</v>
      </c>
      <c r="AC48" s="21">
        <v>27.864000000000004</v>
      </c>
      <c r="AD48" s="21">
        <v>25.8</v>
      </c>
      <c r="AE48" s="21">
        <v>22.37</v>
      </c>
      <c r="AF48" s="22">
        <f t="shared" ref="AF48:AF52" si="6">AVERAGE(T48:AE48)</f>
        <v>28.653136363636364</v>
      </c>
    </row>
    <row r="49" spans="2:32" ht="9.9499999999999993" customHeight="1">
      <c r="B49" s="34">
        <v>38</v>
      </c>
      <c r="C49" s="35"/>
      <c r="D49" s="35"/>
      <c r="E49" s="35"/>
      <c r="F49" s="35"/>
      <c r="S49" s="20">
        <v>2021</v>
      </c>
      <c r="T49" s="21">
        <v>23.767499999999998</v>
      </c>
      <c r="U49" s="21">
        <v>20.939999999999998</v>
      </c>
      <c r="V49" s="21">
        <v>22.92</v>
      </c>
      <c r="W49" s="21">
        <v>27.692</v>
      </c>
      <c r="X49" s="21">
        <v>28.362500000000001</v>
      </c>
      <c r="Y49" s="21">
        <v>27.706666666666663</v>
      </c>
      <c r="Z49" s="21"/>
      <c r="AA49" s="21">
        <v>29.31</v>
      </c>
      <c r="AB49" s="21">
        <v>29.606000000000002</v>
      </c>
      <c r="AC49" s="21">
        <v>26.5625</v>
      </c>
      <c r="AD49" s="21">
        <v>25.32</v>
      </c>
      <c r="AE49" s="21">
        <v>26.374000000000002</v>
      </c>
      <c r="AF49" s="22">
        <f t="shared" si="6"/>
        <v>26.232833333333335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24.6</v>
      </c>
      <c r="U50" s="21">
        <v>23.787499999999998</v>
      </c>
      <c r="V50" s="21">
        <v>24.471999999999998</v>
      </c>
      <c r="W50" s="21">
        <v>24.012500000000003</v>
      </c>
      <c r="X50" s="21">
        <v>23.63</v>
      </c>
      <c r="Y50" s="21">
        <v>25.684999999999999</v>
      </c>
      <c r="Z50" s="21"/>
      <c r="AA50" s="21"/>
      <c r="AB50" s="21">
        <v>34.35</v>
      </c>
      <c r="AC50" s="21">
        <v>33.293999999999997</v>
      </c>
      <c r="AD50" s="21">
        <v>28.14</v>
      </c>
      <c r="AE50" s="21">
        <v>28.189999999999998</v>
      </c>
      <c r="AF50" s="22">
        <f t="shared" si="6"/>
        <v>27.016099999999994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27.03</v>
      </c>
      <c r="U51" s="21">
        <v>33.1</v>
      </c>
      <c r="V51" s="21">
        <v>31.798000000000002</v>
      </c>
      <c r="W51" s="21">
        <v>26.150000000000002</v>
      </c>
      <c r="X51" s="21">
        <v>28.462499999999999</v>
      </c>
      <c r="Y51" s="21">
        <v>30.623333333333335</v>
      </c>
      <c r="Z51" s="21"/>
      <c r="AA51" s="21"/>
      <c r="AB51" s="21">
        <v>39.01</v>
      </c>
      <c r="AC51" s="21">
        <v>36.050000000000004</v>
      </c>
      <c r="AD51" s="21">
        <v>33.339999999999996</v>
      </c>
      <c r="AE51" s="21">
        <v>35.297499999999999</v>
      </c>
      <c r="AF51" s="22">
        <f t="shared" si="6"/>
        <v>32.086133333333336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37.274999999999999</v>
      </c>
      <c r="U52" s="21">
        <v>27.817999999999994</v>
      </c>
      <c r="V52" s="21">
        <v>25.990000000000002</v>
      </c>
      <c r="W52" s="21">
        <v>27.060000000000002</v>
      </c>
      <c r="X52" s="21">
        <v>29.996000000000002</v>
      </c>
      <c r="Y52" s="21">
        <v>31.267499999999998</v>
      </c>
      <c r="Z52" s="21">
        <v>32.96</v>
      </c>
      <c r="AA52" s="21"/>
      <c r="AB52" s="21">
        <v>39.42</v>
      </c>
      <c r="AC52" s="21">
        <v>38.494000000000007</v>
      </c>
      <c r="AD52" s="21">
        <v>30.107500000000002</v>
      </c>
      <c r="AE52" s="21">
        <v>28.395</v>
      </c>
      <c r="AF52" s="22">
        <f t="shared" si="6"/>
        <v>31.707545454545457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32.11</v>
      </c>
      <c r="U53" s="21">
        <v>35.297499999999999</v>
      </c>
      <c r="V53" s="21">
        <v>28.96</v>
      </c>
      <c r="W53" s="21">
        <v>30.904999999999998</v>
      </c>
      <c r="X53" s="21">
        <v>29.03</v>
      </c>
      <c r="Y53" s="21">
        <v>30.577500000000001</v>
      </c>
      <c r="Z53" s="21">
        <v>31.45</v>
      </c>
      <c r="AA53" s="21"/>
      <c r="AB53" s="21">
        <v>40.899090909090908</v>
      </c>
      <c r="AC53" s="21">
        <v>34.436</v>
      </c>
      <c r="AD53" s="21">
        <v>30.647500000000001</v>
      </c>
      <c r="AE53" s="21">
        <v>31.343333333333334</v>
      </c>
      <c r="AF53" s="22">
        <f t="shared" ref="AF53:AF56" si="7">AVERAGE(T53:AE53)</f>
        <v>32.332356749311288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37.274999999999999</v>
      </c>
      <c r="U54" s="21">
        <f t="shared" ref="U54:AE54" si="8">MAX(U48:U53)</f>
        <v>35.297499999999999</v>
      </c>
      <c r="V54" s="21">
        <f t="shared" si="8"/>
        <v>31.798000000000002</v>
      </c>
      <c r="W54" s="21">
        <f t="shared" si="8"/>
        <v>35.525999999999996</v>
      </c>
      <c r="X54" s="21">
        <f t="shared" si="8"/>
        <v>36.630000000000003</v>
      </c>
      <c r="Y54" s="21">
        <f t="shared" si="8"/>
        <v>36.412500000000001</v>
      </c>
      <c r="Z54" s="21">
        <f t="shared" si="8"/>
        <v>32.96</v>
      </c>
      <c r="AA54" s="21">
        <f t="shared" si="8"/>
        <v>30.54</v>
      </c>
      <c r="AB54" s="21">
        <f t="shared" si="8"/>
        <v>40.899090909090908</v>
      </c>
      <c r="AC54" s="21">
        <f t="shared" si="8"/>
        <v>38.494000000000007</v>
      </c>
      <c r="AD54" s="21">
        <f t="shared" si="8"/>
        <v>33.339999999999996</v>
      </c>
      <c r="AE54" s="21">
        <f t="shared" si="8"/>
        <v>35.297499999999999</v>
      </c>
      <c r="AF54" s="22">
        <f t="shared" si="7"/>
        <v>35.372465909090913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23.767499999999998</v>
      </c>
      <c r="U55" s="21">
        <f t="shared" ref="U55:AE55" si="9">MIN(U48:U53)</f>
        <v>20.939999999999998</v>
      </c>
      <c r="V55" s="21">
        <f t="shared" si="9"/>
        <v>22.92</v>
      </c>
      <c r="W55" s="21">
        <f t="shared" si="9"/>
        <v>24.012500000000003</v>
      </c>
      <c r="X55" s="21">
        <f t="shared" si="9"/>
        <v>23.63</v>
      </c>
      <c r="Y55" s="21">
        <f t="shared" si="9"/>
        <v>25.684999999999999</v>
      </c>
      <c r="Z55" s="21">
        <f t="shared" si="9"/>
        <v>31.45</v>
      </c>
      <c r="AA55" s="21">
        <f t="shared" si="9"/>
        <v>29.31</v>
      </c>
      <c r="AB55" s="21">
        <f t="shared" si="9"/>
        <v>29.606000000000002</v>
      </c>
      <c r="AC55" s="21">
        <f t="shared" si="9"/>
        <v>26.5625</v>
      </c>
      <c r="AD55" s="21">
        <f t="shared" si="9"/>
        <v>25.32</v>
      </c>
      <c r="AE55" s="21">
        <f t="shared" si="9"/>
        <v>22.37</v>
      </c>
      <c r="AF55" s="22">
        <f t="shared" si="7"/>
        <v>25.464458333333329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28.154416666666663</v>
      </c>
      <c r="U56" s="21">
        <f t="shared" ref="U56:AE56" si="10">AVERAGE(U48:U53)</f>
        <v>27.153499999999998</v>
      </c>
      <c r="V56" s="21">
        <f t="shared" si="10"/>
        <v>26.333749999999998</v>
      </c>
      <c r="W56" s="21">
        <f t="shared" si="10"/>
        <v>28.557583333333337</v>
      </c>
      <c r="X56" s="21">
        <f t="shared" si="10"/>
        <v>29.351833333333335</v>
      </c>
      <c r="Y56" s="21">
        <f t="shared" si="10"/>
        <v>30.378749999999997</v>
      </c>
      <c r="Z56" s="21">
        <f t="shared" si="10"/>
        <v>32.204999999999998</v>
      </c>
      <c r="AA56" s="21">
        <f t="shared" si="10"/>
        <v>29.924999999999997</v>
      </c>
      <c r="AB56" s="21">
        <f t="shared" si="10"/>
        <v>35.557098484848481</v>
      </c>
      <c r="AC56" s="21">
        <f t="shared" si="10"/>
        <v>32.783416666666668</v>
      </c>
      <c r="AD56" s="21">
        <f t="shared" si="10"/>
        <v>28.892499999999998</v>
      </c>
      <c r="AE56" s="21">
        <f t="shared" si="10"/>
        <v>28.661638888888888</v>
      </c>
      <c r="AF56" s="22">
        <f t="shared" si="7"/>
        <v>29.829540614478116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37.274999999999999</v>
      </c>
      <c r="U60" s="21">
        <f t="shared" si="11"/>
        <v>35.297499999999999</v>
      </c>
      <c r="V60" s="21">
        <f t="shared" si="11"/>
        <v>31.798000000000002</v>
      </c>
      <c r="W60" s="21">
        <f t="shared" si="11"/>
        <v>35.525999999999996</v>
      </c>
      <c r="X60" s="21">
        <f t="shared" si="11"/>
        <v>36.630000000000003</v>
      </c>
      <c r="Y60" s="21">
        <f t="shared" si="11"/>
        <v>36.412500000000001</v>
      </c>
      <c r="Z60" s="21">
        <f t="shared" si="11"/>
        <v>32.96</v>
      </c>
      <c r="AA60" s="21">
        <f t="shared" si="11"/>
        <v>30.54</v>
      </c>
      <c r="AB60" s="21">
        <f t="shared" si="11"/>
        <v>40.899090909090908</v>
      </c>
      <c r="AC60" s="21">
        <f t="shared" si="11"/>
        <v>38.494000000000007</v>
      </c>
      <c r="AD60" s="21">
        <f t="shared" si="11"/>
        <v>33.339999999999996</v>
      </c>
      <c r="AE60" s="21">
        <f t="shared" si="11"/>
        <v>35.297499999999999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23.767499999999998</v>
      </c>
      <c r="U61" s="21">
        <f t="shared" si="11"/>
        <v>20.939999999999998</v>
      </c>
      <c r="V61" s="21">
        <f t="shared" si="11"/>
        <v>22.92</v>
      </c>
      <c r="W61" s="21">
        <f t="shared" si="11"/>
        <v>24.012500000000003</v>
      </c>
      <c r="X61" s="21">
        <f t="shared" si="11"/>
        <v>23.63</v>
      </c>
      <c r="Y61" s="21">
        <f t="shared" si="11"/>
        <v>25.684999999999999</v>
      </c>
      <c r="Z61" s="21">
        <f t="shared" si="11"/>
        <v>31.45</v>
      </c>
      <c r="AA61" s="21">
        <f t="shared" si="11"/>
        <v>29.31</v>
      </c>
      <c r="AB61" s="21">
        <f t="shared" si="11"/>
        <v>29.606000000000002</v>
      </c>
      <c r="AC61" s="21">
        <f t="shared" si="11"/>
        <v>26.5625</v>
      </c>
      <c r="AD61" s="21">
        <f t="shared" si="11"/>
        <v>25.32</v>
      </c>
      <c r="AE61" s="21">
        <f t="shared" si="11"/>
        <v>22.37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28.154416666666663</v>
      </c>
      <c r="U62" s="24">
        <f t="shared" si="11"/>
        <v>27.153499999999998</v>
      </c>
      <c r="V62" s="24">
        <f t="shared" si="11"/>
        <v>26.333749999999998</v>
      </c>
      <c r="W62" s="24">
        <f t="shared" si="11"/>
        <v>28.557583333333337</v>
      </c>
      <c r="X62" s="24">
        <f t="shared" si="11"/>
        <v>29.351833333333335</v>
      </c>
      <c r="Y62" s="24">
        <f t="shared" si="11"/>
        <v>30.378749999999997</v>
      </c>
      <c r="Z62" s="24">
        <f t="shared" si="11"/>
        <v>32.204999999999998</v>
      </c>
      <c r="AA62" s="24">
        <f t="shared" si="11"/>
        <v>29.924999999999997</v>
      </c>
      <c r="AB62" s="24">
        <f t="shared" si="11"/>
        <v>35.557098484848481</v>
      </c>
      <c r="AC62" s="24">
        <f t="shared" si="11"/>
        <v>32.783416666666668</v>
      </c>
      <c r="AD62" s="24">
        <f t="shared" si="11"/>
        <v>28.892499999999998</v>
      </c>
      <c r="AE62" s="24">
        <f t="shared" si="11"/>
        <v>28.661638888888888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31.4725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17.25" customHeight="1">
      <c r="B65" s="32"/>
      <c r="C65" s="29"/>
      <c r="D65" s="32"/>
      <c r="E65" s="29"/>
      <c r="F65" s="29"/>
      <c r="G65" s="29"/>
      <c r="H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" customHeight="1">
      <c r="B66" s="32"/>
      <c r="C66" s="29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2" si="12">(D12-C12)/C12</f>
        <v>0.36778820147442925</v>
      </c>
      <c r="S71" s="26"/>
      <c r="T71" s="36">
        <v>1.0349999999999999</v>
      </c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2"/>
        <v>0.56870624236897838</v>
      </c>
      <c r="S72" s="26"/>
      <c r="T72" s="26">
        <v>2.6640000000000001</v>
      </c>
    </row>
    <row r="73" spans="2:31">
      <c r="B73"/>
      <c r="C73"/>
      <c r="D73"/>
      <c r="E73"/>
      <c r="F73"/>
      <c r="R73" s="15">
        <f t="shared" si="12"/>
        <v>0.57643385932646085</v>
      </c>
      <c r="S73" s="26"/>
      <c r="T73" s="26">
        <v>2.46</v>
      </c>
    </row>
    <row r="74" spans="2:31">
      <c r="R74" s="15">
        <f t="shared" si="12"/>
        <v>0.46051960496422106</v>
      </c>
      <c r="S74" s="26"/>
      <c r="T74" s="26">
        <v>2.2570000000000001</v>
      </c>
    </row>
    <row r="75" spans="2:31">
      <c r="R75" s="15" t="e">
        <f t="shared" si="12"/>
        <v>#DIV/0!</v>
      </c>
      <c r="T75" s="26">
        <v>1.4419999999999999</v>
      </c>
    </row>
    <row r="76" spans="2:31">
      <c r="R76" s="15" t="e">
        <f t="shared" si="12"/>
        <v>#DIV/0!</v>
      </c>
      <c r="T76" s="26">
        <v>1.198</v>
      </c>
    </row>
    <row r="77" spans="2:31">
      <c r="R77" s="15" t="e">
        <f t="shared" si="12"/>
        <v>#DIV/0!</v>
      </c>
      <c r="T77" s="26">
        <v>0.42499999999999999</v>
      </c>
    </row>
    <row r="78" spans="2:31">
      <c r="R78" s="15" t="e">
        <f t="shared" si="12"/>
        <v>#DIV/0!</v>
      </c>
      <c r="T78" s="26">
        <v>0.16</v>
      </c>
    </row>
    <row r="79" spans="2:31">
      <c r="R79" s="15" t="e">
        <f t="shared" si="12"/>
        <v>#DIV/0!</v>
      </c>
      <c r="T79" s="26">
        <v>0.46500000000000002</v>
      </c>
    </row>
    <row r="80" spans="2:31">
      <c r="R80" s="15" t="e">
        <f t="shared" si="12"/>
        <v>#DIV/0!</v>
      </c>
      <c r="T80" s="26">
        <v>0.44500000000000001</v>
      </c>
    </row>
    <row r="81" spans="18:20">
      <c r="R81" s="15" t="e">
        <f t="shared" si="12"/>
        <v>#DIV/0!</v>
      </c>
      <c r="T81" s="26">
        <v>0.435</v>
      </c>
    </row>
    <row r="82" spans="18:20">
      <c r="R82" s="15" t="e">
        <f t="shared" si="12"/>
        <v>#DIV/0!</v>
      </c>
      <c r="T82" s="26">
        <v>0.628</v>
      </c>
    </row>
    <row r="83" spans="18:20">
      <c r="R83" s="15" t="e">
        <f t="shared" si="12"/>
        <v>#DIV/0!</v>
      </c>
      <c r="T83" s="26">
        <v>0.83199999999999996</v>
      </c>
    </row>
    <row r="84" spans="18:20">
      <c r="R84" s="15" t="e">
        <f t="shared" si="12"/>
        <v>#DIV/0!</v>
      </c>
      <c r="T84" s="26">
        <v>0.83199999999999996</v>
      </c>
    </row>
    <row r="85" spans="18:20">
      <c r="R85" s="15" t="e">
        <f t="shared" si="12"/>
        <v>#DIV/0!</v>
      </c>
      <c r="T85" s="26">
        <v>0.83199999999999996</v>
      </c>
    </row>
    <row r="86" spans="18:20">
      <c r="R86" s="15" t="e">
        <f t="shared" si="12"/>
        <v>#DIV/0!</v>
      </c>
    </row>
    <row r="87" spans="18:20">
      <c r="R87" s="15" t="e">
        <f t="shared" si="12"/>
        <v>#DIV/0!</v>
      </c>
    </row>
    <row r="88" spans="18:20">
      <c r="R88" s="15" t="e">
        <f t="shared" si="12"/>
        <v>#DIV/0!</v>
      </c>
    </row>
    <row r="89" spans="18:20">
      <c r="R89" s="15" t="e">
        <f t="shared" si="12"/>
        <v>#DIV/0!</v>
      </c>
    </row>
    <row r="90" spans="18:20">
      <c r="R90" s="15" t="e">
        <f t="shared" si="12"/>
        <v>#DIV/0!</v>
      </c>
    </row>
    <row r="91" spans="18:20">
      <c r="R91" s="15" t="e">
        <f t="shared" si="12"/>
        <v>#DIV/0!</v>
      </c>
    </row>
    <row r="92" spans="18:20">
      <c r="R92" s="15" t="e">
        <f t="shared" si="12"/>
        <v>#DIV/0!</v>
      </c>
    </row>
    <row r="93" spans="18:20">
      <c r="R93" s="15" t="e">
        <f t="shared" ref="R93:R123" si="13">(D34-C34)/C34</f>
        <v>#DIV/0!</v>
      </c>
    </row>
    <row r="94" spans="18:20">
      <c r="R94" s="15" t="e">
        <f t="shared" si="13"/>
        <v>#DIV/0!</v>
      </c>
    </row>
    <row r="95" spans="18:20">
      <c r="R95" s="15" t="e">
        <f t="shared" si="13"/>
        <v>#DIV/0!</v>
      </c>
    </row>
    <row r="96" spans="18:20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2026-01-27T14:25:28Z</dcterms:modified>
</cp:coreProperties>
</file>