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60" windowWidth="23715" windowHeight="10290" activeTab="9"/>
  </bookViews>
  <sheets>
    <sheet name="2017" sheetId="1" r:id="rId1"/>
    <sheet name="2018" sheetId="4" r:id="rId2"/>
    <sheet name="2019" sheetId="6" r:id="rId3"/>
    <sheet name="2020" sheetId="7" r:id="rId4"/>
    <sheet name="2021" sheetId="8" r:id="rId5"/>
    <sheet name="2022" sheetId="9" r:id="rId6"/>
    <sheet name="2023" sheetId="11" r:id="rId7"/>
    <sheet name="2024" sheetId="12" r:id="rId8"/>
    <sheet name="2025" sheetId="13" r:id="rId9"/>
    <sheet name="Resumen" sheetId="5" r:id="rId10"/>
    <sheet name="Leyenda" sheetId="10" r:id="rId11"/>
  </sheets>
  <calcPr calcId="162913"/>
</workbook>
</file>

<file path=xl/calcChain.xml><?xml version="1.0" encoding="utf-8"?>
<calcChain xmlns="http://schemas.openxmlformats.org/spreadsheetml/2006/main">
  <c r="U15" i="5" l="1"/>
  <c r="U14" i="5"/>
  <c r="U13" i="5"/>
  <c r="U12" i="5"/>
  <c r="U11" i="5"/>
  <c r="Z22" i="5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23" i="5" l="1"/>
  <c r="R23" i="5"/>
  <c r="N23" i="5"/>
  <c r="J23" i="5"/>
  <c r="I23" i="5"/>
  <c r="F23" i="5"/>
  <c r="B23" i="5"/>
  <c r="Z23" i="5"/>
  <c r="T23" i="5"/>
  <c r="P23" i="5"/>
  <c r="L23" i="5"/>
  <c r="D23" i="5"/>
  <c r="Y23" i="5"/>
  <c r="H23" i="5"/>
</calcChain>
</file>

<file path=xl/sharedStrings.xml><?xml version="1.0" encoding="utf-8"?>
<sst xmlns="http://schemas.openxmlformats.org/spreadsheetml/2006/main" count="847" uniqueCount="179">
  <si>
    <t>AÑO 2017</t>
  </si>
  <si>
    <t xml:space="preserve">RESUMEN ANUAL POR PERIODOS MENSUALES. </t>
  </si>
  <si>
    <t>Valores medios de los parámetros, precipitación, radiación y ET0 acumulada.</t>
  </si>
  <si>
    <t>ENTRENA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</si>
  <si>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</si>
  <si>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</si>
  <si>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</si>
  <si>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</si>
  <si>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</si>
  <si>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</si>
  <si>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</si>
  <si>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</si>
  <si>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</si>
  <si>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</si>
  <si>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</si>
  <si>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</si>
  <si>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</si>
  <si>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</si>
  <si>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</si>
  <si>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</si>
  <si>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</si>
  <si>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</si>
  <si>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</si>
  <si>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</si>
  <si>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</si>
  <si>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</si>
  <si>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</si>
  <si>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</si>
  <si>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</si>
  <si>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</si>
  <si>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</si>
  <si>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</si>
  <si>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</si>
  <si>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</si>
  <si>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</si>
  <si>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</si>
  <si>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</si>
  <si>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</si>
  <si>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</si>
  <si>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</si>
  <si>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</si>
  <si>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</si>
  <si>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</si>
  <si>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</si>
  <si>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</si>
  <si>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</si>
  <si>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"LA DEHESA"</t>
  </si>
  <si>
    <t>AÑO 2018</t>
  </si>
  <si>
    <t>ESTACIÓN AGROCLIMÁTICA "DEHESA"</t>
  </si>
  <si>
    <t>AÑOS</t>
  </si>
  <si>
    <t>a</t>
  </si>
  <si>
    <t>ANÁLISIS LLUVIA</t>
  </si>
  <si>
    <t>Ndias</t>
  </si>
  <si>
    <t>Tsmed</t>
  </si>
  <si>
    <t>P Max</t>
  </si>
  <si>
    <t>P Min</t>
  </si>
  <si>
    <t>error</t>
  </si>
  <si>
    <t>(ºC)</t>
  </si>
  <si>
    <t>(mm)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</si>
  <si>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</si>
  <si>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</si>
  <si>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</si>
  <si>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</si>
  <si>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</si>
  <si>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</si>
  <si>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</si>
  <si>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</si>
  <si>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</si>
  <si>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</si>
  <si>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</si>
  <si>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</si>
  <si>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</si>
  <si>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</si>
  <si>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</si>
  <si>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</si>
  <si>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</si>
  <si>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</si>
  <si>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</si>
  <si>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</si>
  <si>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</si>
  <si>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</si>
  <si>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</si>
  <si>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</si>
  <si>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</si>
  <si>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</si>
  <si>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</si>
  <si>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</si>
  <si>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</si>
  <si>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</si>
  <si>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</si>
  <si>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ENTRENA - LA DEHESA</t>
  </si>
  <si>
    <t xml:space="preserve">MUNICIPIO: </t>
  </si>
  <si>
    <t>Entrena</t>
  </si>
  <si>
    <t>Ts10 med</t>
  </si>
  <si>
    <t>Ts30 med</t>
  </si>
  <si>
    <t>25-ene.</t>
  </si>
  <si>
    <t>21-ene.</t>
  </si>
  <si>
    <t>18-ene.</t>
  </si>
  <si>
    <t>05-ene.</t>
  </si>
  <si>
    <t>22-feb.</t>
  </si>
  <si>
    <t>20-feb.</t>
  </si>
  <si>
    <t>25-feb.</t>
  </si>
  <si>
    <t>22-mar.</t>
  </si>
  <si>
    <t>06-mar.</t>
  </si>
  <si>
    <t>07-mar.</t>
  </si>
  <si>
    <t>02-mar.</t>
  </si>
  <si>
    <t>13-abr.</t>
  </si>
  <si>
    <t>19-abr.</t>
  </si>
  <si>
    <t>08-abr.</t>
  </si>
  <si>
    <t>27-abr.</t>
  </si>
  <si>
    <t>29-may.</t>
  </si>
  <si>
    <t>02-may.</t>
  </si>
  <si>
    <t>05-may.</t>
  </si>
  <si>
    <t>19-may.</t>
  </si>
  <si>
    <t>25-jun.</t>
  </si>
  <si>
    <t>13-jun.</t>
  </si>
  <si>
    <t>26-jun.</t>
  </si>
  <si>
    <t>20-jun.</t>
  </si>
  <si>
    <t>19-jul.</t>
  </si>
  <si>
    <t>03-jul.</t>
  </si>
  <si>
    <t>28-jul.</t>
  </si>
  <si>
    <t>05-jul.</t>
  </si>
  <si>
    <t>11-ago.</t>
  </si>
  <si>
    <t>16-ago.</t>
  </si>
  <si>
    <t>13-ago.</t>
  </si>
  <si>
    <t>29-ago.</t>
  </si>
  <si>
    <t>02-sep.</t>
  </si>
  <si>
    <t>14-sep.</t>
  </si>
  <si>
    <t>21-sep.</t>
  </si>
  <si>
    <t>20-sep.</t>
  </si>
  <si>
    <t>09-oct.</t>
  </si>
  <si>
    <t>11-oct.</t>
  </si>
  <si>
    <t>07-oct.</t>
  </si>
  <si>
    <t>02-oct.</t>
  </si>
  <si>
    <t>25-nov.</t>
  </si>
  <si>
    <t>29-nov.</t>
  </si>
  <si>
    <t>06-dic.</t>
  </si>
  <si>
    <t>17-dic.</t>
  </si>
  <si>
    <t>07-dic.</t>
  </si>
  <si>
    <t>08-dic.</t>
  </si>
  <si>
    <t>27-ene.</t>
  </si>
  <si>
    <t>14-ene.</t>
  </si>
  <si>
    <t>30-ene.</t>
  </si>
  <si>
    <t>11-ene.</t>
  </si>
  <si>
    <t>16-feb.</t>
  </si>
  <si>
    <t>04-feb.</t>
  </si>
  <si>
    <t>21-feb.</t>
  </si>
  <si>
    <t>07-feb.</t>
  </si>
  <si>
    <t>31-mar.</t>
  </si>
  <si>
    <t>17-mar.</t>
  </si>
  <si>
    <t>19-mar.</t>
  </si>
  <si>
    <t>24-mar.</t>
  </si>
  <si>
    <t>01-abr.</t>
  </si>
  <si>
    <t>17-abr.</t>
  </si>
  <si>
    <t>30-abr.</t>
  </si>
  <si>
    <t>15-abr.</t>
  </si>
  <si>
    <t>07-may.</t>
  </si>
  <si>
    <t>30-jun.</t>
  </si>
  <si>
    <t>09-jun.</t>
  </si>
  <si>
    <t>24-jun.</t>
  </si>
  <si>
    <t>02-jun.</t>
  </si>
  <si>
    <t>17-jul.</t>
  </si>
  <si>
    <t>26-jul.</t>
  </si>
  <si>
    <t>11-jul.</t>
  </si>
  <si>
    <t>12-jul.</t>
  </si>
  <si>
    <t>23-ago.</t>
  </si>
  <si>
    <t>31-ago.</t>
  </si>
  <si>
    <t>06-sep.</t>
  </si>
  <si>
    <t>26-sep.</t>
  </si>
  <si>
    <t>28-oct.</t>
  </si>
  <si>
    <t>23-oct.</t>
  </si>
  <si>
    <t>25-oct.</t>
  </si>
  <si>
    <t>12-nov.</t>
  </si>
  <si>
    <t>20-nov.</t>
  </si>
  <si>
    <t>14-nov.</t>
  </si>
  <si>
    <t>07-nov.</t>
  </si>
  <si>
    <t>01-dic.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</si>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</sst>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9" fillId="0" borderId="0"/>
    <xf numFmtId="0" fontId="9" fillId="0" borderId="0" applyNumberFormat="0" applyFont="0" applyFill="0" applyBorder="0" applyProtection="0">
      <alignment wrapText="1"/>
    </xf>
  </cellStyleXfs>
  <cellXfs count="10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Fill="1" applyBorder="1"/>
    <xf numFmtId="0" fontId="3" fillId="0" borderId="0" xfId="1" applyFont="1" applyFill="1" applyBorder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4" fontId="1" fillId="0" borderId="0" xfId="1" applyNumberFormat="1"/>
    <xf numFmtId="0" fontId="2" fillId="0" borderId="3" xfId="1" applyFont="1" applyFill="1" applyBorder="1"/>
    <xf numFmtId="164" fontId="3" fillId="0" borderId="3" xfId="1" applyNumberFormat="1" applyFont="1" applyFill="1" applyBorder="1" applyAlignment="1">
      <alignment horizontal="right"/>
    </xf>
    <xf numFmtId="0" fontId="4" fillId="0" borderId="0" xfId="1" applyFont="1" applyFill="1" applyBorder="1"/>
    <xf numFmtId="16" fontId="3" fillId="0" borderId="0" xfId="1" applyNumberFormat="1" applyFont="1" applyFill="1" applyBorder="1"/>
    <xf numFmtId="14" fontId="3" fillId="0" borderId="0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1" fillId="0" borderId="0" xfId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/>
    <xf numFmtId="1" fontId="1" fillId="0" borderId="0" xfId="1" applyNumberFormat="1"/>
    <xf numFmtId="165" fontId="1" fillId="0" borderId="0" xfId="1" applyNumberFormat="1"/>
    <xf numFmtId="165" fontId="3" fillId="0" borderId="3" xfId="1" applyNumberFormat="1" applyFont="1" applyFill="1" applyBorder="1" applyAlignment="1">
      <alignment horizontal="right"/>
    </xf>
    <xf numFmtId="1" fontId="3" fillId="0" borderId="3" xfId="1" applyNumberFormat="1" applyFont="1" applyFill="1" applyBorder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0" fontId="5" fillId="0" borderId="0" xfId="1" applyFont="1" applyFill="1" applyBorder="1"/>
    <xf numFmtId="164" fontId="3" fillId="0" borderId="0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>
      <alignment horizontal="right"/>
    </xf>
    <xf numFmtId="0" fontId="7" fillId="0" borderId="3" xfId="1" applyFont="1" applyFill="1" applyBorder="1" applyAlignment="1">
      <alignment horizontal="center"/>
    </xf>
    <xf numFmtId="0" fontId="1" fillId="0" borderId="3" xfId="1" applyBorder="1"/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" fontId="2" fillId="0" borderId="0" xfId="1" applyNumberFormat="1" applyFont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9" fillId="0" borderId="0" xfId="0" applyNumberFormat="1" applyFont="1" applyFill="1" applyBorder="1"/>
    <xf numFmtId="165" fontId="9" fillId="0" borderId="0" xfId="0" applyNumberFormat="1" applyFont="1" applyFill="1" applyBorder="1"/>
    <xf numFmtId="1" fontId="9" fillId="0" borderId="0" xfId="0" applyNumberFormat="1" applyFont="1" applyFill="1" applyBorder="1"/>
    <xf numFmtId="164" fontId="1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2" applyFont="1" applyFill="1" applyBorder="1">
      <alignment wrapText="1"/>
    </xf>
    <xf numFmtId="0" fontId="1" fillId="0" borderId="0" xfId="2" applyFont="1" applyFill="1" applyBorder="1" applyAlignment="1"/>
    <xf numFmtId="0" fontId="2" fillId="0" borderId="0" xfId="0" applyFont="1" applyFill="1" applyBorder="1" applyAlignment="1">
      <alignment horizontal="right"/>
    </xf>
    <xf numFmtId="0" fontId="9" fillId="0" borderId="0" xfId="3"/>
    <xf numFmtId="0" fontId="2" fillId="0" borderId="0" xfId="3" applyFont="1" applyFill="1" applyBorder="1"/>
    <xf numFmtId="0" fontId="0" fillId="0" borderId="0" xfId="4" applyFont="1">
      <alignment wrapText="1"/>
    </xf>
    <xf numFmtId="0" fontId="2" fillId="0" borderId="0" xfId="3" applyFont="1"/>
    <xf numFmtId="0" fontId="1" fillId="0" borderId="0" xfId="3" applyFont="1" applyFill="1" applyBorder="1"/>
    <xf numFmtId="0" fontId="9" fillId="0" borderId="0" xfId="3" applyAlignment="1"/>
    <xf numFmtId="0" fontId="2" fillId="0" borderId="0" xfId="3" applyFont="1" applyFill="1" applyBorder="1" applyAlignment="1">
      <alignment horizontal="right"/>
    </xf>
    <xf numFmtId="0" fontId="2" fillId="0" borderId="1" xfId="3" applyFont="1" applyFill="1" applyBorder="1" applyAlignment="1">
      <alignment horizontal="center"/>
    </xf>
    <xf numFmtId="0" fontId="1" fillId="0" borderId="2" xfId="3" applyFont="1" applyFill="1" applyBorder="1"/>
    <xf numFmtId="0" fontId="1" fillId="0" borderId="2" xfId="3" applyFont="1" applyFill="1" applyBorder="1" applyAlignment="1">
      <alignment horizontal="center"/>
    </xf>
    <xf numFmtId="0" fontId="2" fillId="0" borderId="3" xfId="3" applyFont="1" applyFill="1" applyBorder="1"/>
    <xf numFmtId="0" fontId="2" fillId="0" borderId="4" xfId="3" applyFont="1" applyFill="1" applyBorder="1"/>
    <xf numFmtId="0" fontId="9" fillId="0" borderId="5" xfId="3" applyBorder="1"/>
    <xf numFmtId="0" fontId="4" fillId="0" borderId="0" xfId="3" applyFont="1" applyFill="1" applyBorder="1"/>
    <xf numFmtId="16" fontId="1" fillId="0" borderId="0" xfId="3" applyNumberFormat="1" applyFont="1" applyFill="1" applyBorder="1"/>
    <xf numFmtId="14" fontId="1" fillId="0" borderId="0" xfId="3" applyNumberFormat="1" applyFont="1" applyFill="1" applyBorder="1"/>
    <xf numFmtId="1" fontId="1" fillId="0" borderId="0" xfId="3" applyNumberFormat="1" applyFont="1" applyFill="1" applyBorder="1" applyAlignment="1">
      <alignment horizontal="right"/>
    </xf>
    <xf numFmtId="0" fontId="9" fillId="0" borderId="0" xfId="3" applyAlignment="1">
      <alignment horizontal="left"/>
    </xf>
    <xf numFmtId="0" fontId="1" fillId="0" borderId="0" xfId="3" applyFont="1" applyFill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0" fontId="1" fillId="0" borderId="0" xfId="3" applyFont="1"/>
  </cellXfs>
  <cellStyles count="5">
    <cellStyle name="Normal" xfId="0" builtinId="0"/>
    <cellStyle name="Normal 2" xfId="1"/>
    <cellStyle name="Normal 3" xfId="3"/>
    <cellStyle name="XLConnect.String" xfId="2"/>
    <cellStyle name="XLConnect.Stri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W17" sqref="W17"/>
    </sheetView>
  </sheetViews>
  <sheetFormatPr baseColWidth="10" defaultRowHeight="15" x14ac:dyDescent="0.25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8.28515625" customWidth="1"/>
    <col min="7" max="7" width="4.5703125" bestFit="1" customWidth="1"/>
    <col min="8" max="8" width="7.85546875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8.28515625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5.5703125" bestFit="1" customWidth="1"/>
  </cols>
  <sheetData>
    <row r="1" spans="1:19" x14ac:dyDescent="0.25">
      <c r="A1" s="1"/>
      <c r="B1" s="3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3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"/>
      <c r="B7" s="3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9" spans="1:19" x14ac:dyDescent="0.25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5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5">
      <c r="A11" s="3" t="s">
        <v>24</v>
      </c>
      <c r="B11" s="8">
        <v>0.19796774193548389</v>
      </c>
      <c r="C11" s="8">
        <v>8.5824193548387075</v>
      </c>
      <c r="D11" s="8">
        <v>4.2331628488904132</v>
      </c>
      <c r="E11" s="8">
        <v>14.4</v>
      </c>
      <c r="F11" s="20">
        <v>43476</v>
      </c>
      <c r="G11" s="8">
        <v>-6.8339999999999996</v>
      </c>
      <c r="H11" s="20">
        <v>43491</v>
      </c>
      <c r="I11" s="8">
        <v>78.114893902997039</v>
      </c>
      <c r="J11" s="8">
        <v>191.74500000000003</v>
      </c>
      <c r="K11" s="8">
        <v>1.9533406114161518</v>
      </c>
      <c r="L11" s="8">
        <v>11.47</v>
      </c>
      <c r="M11" s="20">
        <v>43478</v>
      </c>
      <c r="N11" s="8">
        <v>29.400000000000002</v>
      </c>
      <c r="O11" s="19">
        <v>11</v>
      </c>
      <c r="P11" s="8">
        <v>11.4</v>
      </c>
      <c r="Q11" s="20">
        <v>43475</v>
      </c>
      <c r="R11" s="8"/>
      <c r="S11" s="8">
        <v>26.586687812501221</v>
      </c>
    </row>
    <row r="12" spans="1:19" x14ac:dyDescent="0.25">
      <c r="A12" s="3" t="s">
        <v>25</v>
      </c>
      <c r="B12" s="8">
        <v>2.0956785714285715</v>
      </c>
      <c r="C12" s="8">
        <v>13.20257142857143</v>
      </c>
      <c r="D12" s="8">
        <v>7.3146584821428577</v>
      </c>
      <c r="E12" s="8">
        <v>19.170000000000002</v>
      </c>
      <c r="F12" s="20">
        <v>43156</v>
      </c>
      <c r="G12" s="8">
        <v>-0.97499999999999998</v>
      </c>
      <c r="H12" s="20">
        <v>43140</v>
      </c>
      <c r="I12" s="8">
        <v>80.617485119047629</v>
      </c>
      <c r="J12" s="8">
        <v>224.09099999999998</v>
      </c>
      <c r="K12" s="8">
        <v>1.7352730654761905</v>
      </c>
      <c r="L12" s="8">
        <v>19.399999999999999</v>
      </c>
      <c r="M12" s="20">
        <v>43136</v>
      </c>
      <c r="N12" s="8">
        <v>30.8</v>
      </c>
      <c r="O12" s="19">
        <v>14</v>
      </c>
      <c r="P12" s="8">
        <v>6.2000000000000011</v>
      </c>
      <c r="Q12" s="20">
        <v>43135</v>
      </c>
      <c r="R12" s="8"/>
      <c r="S12" s="8">
        <v>35.433736730069036</v>
      </c>
    </row>
    <row r="13" spans="1:19" x14ac:dyDescent="0.25">
      <c r="A13" s="3" t="s">
        <v>26</v>
      </c>
      <c r="B13" s="8">
        <v>3.5059677419354838</v>
      </c>
      <c r="C13" s="8">
        <v>17.424193548387095</v>
      </c>
      <c r="D13" s="8">
        <v>10.005708333333335</v>
      </c>
      <c r="E13" s="8">
        <v>27.36</v>
      </c>
      <c r="F13" s="20">
        <v>43169</v>
      </c>
      <c r="G13" s="8">
        <v>-1.7030000000000001</v>
      </c>
      <c r="H13" s="20">
        <v>43183</v>
      </c>
      <c r="I13" s="8">
        <v>71.647244623655894</v>
      </c>
      <c r="J13" s="8">
        <v>420.84399999999999</v>
      </c>
      <c r="K13" s="8">
        <v>1.5986498655913979</v>
      </c>
      <c r="L13" s="8">
        <v>13.43</v>
      </c>
      <c r="M13" s="20">
        <v>43165</v>
      </c>
      <c r="N13" s="8">
        <v>38.4</v>
      </c>
      <c r="O13" s="19">
        <v>11</v>
      </c>
      <c r="P13" s="8">
        <v>19.8</v>
      </c>
      <c r="Q13" s="20">
        <v>43184</v>
      </c>
      <c r="R13" s="8"/>
      <c r="S13" s="8">
        <v>70.559197190708431</v>
      </c>
    </row>
    <row r="14" spans="1:19" x14ac:dyDescent="0.25">
      <c r="A14" s="3" t="s">
        <v>27</v>
      </c>
      <c r="B14" s="8">
        <v>3.1691666666666665</v>
      </c>
      <c r="C14" s="8">
        <v>19.727</v>
      </c>
      <c r="D14" s="8">
        <v>11.594663194444449</v>
      </c>
      <c r="E14" s="8">
        <v>26.89</v>
      </c>
      <c r="F14" s="20">
        <v>43203</v>
      </c>
      <c r="G14" s="8">
        <v>-3.302</v>
      </c>
      <c r="H14" s="20">
        <v>43218</v>
      </c>
      <c r="I14" s="8">
        <v>60.854993055555568</v>
      </c>
      <c r="J14" s="8">
        <v>584.19399999999996</v>
      </c>
      <c r="K14" s="8">
        <v>1.6261465277777778</v>
      </c>
      <c r="L14" s="8">
        <v>14.11</v>
      </c>
      <c r="M14" s="20">
        <v>43220</v>
      </c>
      <c r="N14" s="8">
        <v>6.4</v>
      </c>
      <c r="O14" s="19">
        <v>5</v>
      </c>
      <c r="P14" s="8">
        <v>3.8</v>
      </c>
      <c r="Q14" s="20">
        <v>43220</v>
      </c>
      <c r="R14" s="8"/>
      <c r="S14" s="8">
        <v>99.929850812238186</v>
      </c>
    </row>
    <row r="15" spans="1:19" x14ac:dyDescent="0.25">
      <c r="A15" s="3" t="s">
        <v>28</v>
      </c>
      <c r="B15" s="8">
        <v>8.8695806451612906</v>
      </c>
      <c r="C15" s="8">
        <v>24.101612903225799</v>
      </c>
      <c r="D15" s="8">
        <v>16.354770833333337</v>
      </c>
      <c r="E15" s="8">
        <v>31.85</v>
      </c>
      <c r="F15" s="20">
        <v>43245</v>
      </c>
      <c r="G15" s="8">
        <v>-0.70299999999999996</v>
      </c>
      <c r="H15" s="20">
        <v>43221</v>
      </c>
      <c r="I15" s="8">
        <v>67.904341397849464</v>
      </c>
      <c r="J15" s="8">
        <v>638.649</v>
      </c>
      <c r="K15" s="8">
        <v>1.240591397849462</v>
      </c>
      <c r="L15" s="8">
        <v>12.64</v>
      </c>
      <c r="M15" s="20">
        <v>43245</v>
      </c>
      <c r="N15" s="8">
        <v>74</v>
      </c>
      <c r="O15" s="19">
        <v>10</v>
      </c>
      <c r="P15" s="8">
        <v>20.399999999999999</v>
      </c>
      <c r="Q15" s="20">
        <v>43250</v>
      </c>
      <c r="R15" s="8"/>
      <c r="S15" s="8">
        <v>120.87579130204053</v>
      </c>
    </row>
    <row r="16" spans="1:19" x14ac:dyDescent="0.25">
      <c r="A16" s="3" t="s">
        <v>29</v>
      </c>
      <c r="B16" s="8">
        <v>14.550999999999998</v>
      </c>
      <c r="C16" s="8">
        <v>28.161333333333328</v>
      </c>
      <c r="D16" s="8">
        <v>20.617208333333327</v>
      </c>
      <c r="E16" s="8">
        <v>36</v>
      </c>
      <c r="F16" s="20">
        <v>43269</v>
      </c>
      <c r="G16" s="8">
        <v>8.89</v>
      </c>
      <c r="H16" s="20">
        <v>43281</v>
      </c>
      <c r="I16" s="8">
        <v>68.81035416666667</v>
      </c>
      <c r="J16" s="8">
        <v>715.98799999999994</v>
      </c>
      <c r="K16" s="8">
        <v>1.3471847222222224</v>
      </c>
      <c r="L16" s="8">
        <v>16.27</v>
      </c>
      <c r="M16" s="20">
        <v>43279</v>
      </c>
      <c r="N16" s="8">
        <v>66.799999999999983</v>
      </c>
      <c r="O16" s="19">
        <v>13</v>
      </c>
      <c r="P16" s="8">
        <v>17.8</v>
      </c>
      <c r="Q16" s="20">
        <v>43277</v>
      </c>
      <c r="R16" s="8">
        <v>22.836770833333329</v>
      </c>
      <c r="S16" s="8">
        <v>146.32881795371142</v>
      </c>
    </row>
    <row r="17" spans="1:19" x14ac:dyDescent="0.25">
      <c r="A17" s="3" t="s">
        <v>30</v>
      </c>
      <c r="B17" s="8">
        <v>14.364516129032259</v>
      </c>
      <c r="C17" s="8">
        <v>29.446774193548396</v>
      </c>
      <c r="D17" s="8">
        <v>21.416095430107521</v>
      </c>
      <c r="E17" s="8">
        <v>36.200000000000003</v>
      </c>
      <c r="F17" s="20">
        <v>43311</v>
      </c>
      <c r="G17" s="8">
        <v>10.32</v>
      </c>
      <c r="H17" s="20">
        <v>43307</v>
      </c>
      <c r="I17" s="8">
        <v>61.602526881720422</v>
      </c>
      <c r="J17" s="8">
        <v>769.42000000000007</v>
      </c>
      <c r="K17" s="8">
        <v>1.5701297043010751</v>
      </c>
      <c r="L17" s="8">
        <v>11.07</v>
      </c>
      <c r="M17" s="20">
        <v>43298</v>
      </c>
      <c r="N17" s="8">
        <v>11.599999999999998</v>
      </c>
      <c r="O17" s="19">
        <v>5</v>
      </c>
      <c r="P17" s="8">
        <v>7.4</v>
      </c>
      <c r="Q17" s="20">
        <v>43289</v>
      </c>
      <c r="R17" s="8">
        <v>24.788393817204302</v>
      </c>
      <c r="S17" s="8">
        <v>162.78280784574198</v>
      </c>
    </row>
    <row r="18" spans="1:19" x14ac:dyDescent="0.25">
      <c r="A18" s="3" t="s">
        <v>31</v>
      </c>
      <c r="B18" s="8">
        <v>13.676483870967738</v>
      </c>
      <c r="C18" s="8">
        <v>28.439032258064504</v>
      </c>
      <c r="D18" s="8">
        <v>20.706233198924732</v>
      </c>
      <c r="E18" s="8">
        <v>35.99</v>
      </c>
      <c r="F18" s="20">
        <v>43315</v>
      </c>
      <c r="G18" s="8">
        <v>6.851</v>
      </c>
      <c r="H18" s="20">
        <v>43324</v>
      </c>
      <c r="I18" s="8">
        <v>63.654516129032245</v>
      </c>
      <c r="J18" s="8">
        <v>647.04599999999994</v>
      </c>
      <c r="K18" s="8">
        <v>1.2452163978494624</v>
      </c>
      <c r="L18" s="8">
        <v>13.13</v>
      </c>
      <c r="M18" s="20">
        <v>43326</v>
      </c>
      <c r="N18" s="8">
        <v>44.599999999999994</v>
      </c>
      <c r="O18" s="19">
        <v>7</v>
      </c>
      <c r="P18" s="8">
        <v>21.199999999999996</v>
      </c>
      <c r="Q18" s="20">
        <v>43342</v>
      </c>
      <c r="R18" s="8">
        <v>26.045651881720428</v>
      </c>
      <c r="S18" s="8">
        <v>130.88587974446745</v>
      </c>
    </row>
    <row r="19" spans="1:19" x14ac:dyDescent="0.25">
      <c r="A19" s="3" t="s">
        <v>32</v>
      </c>
      <c r="B19" s="8">
        <v>9.246699999999997</v>
      </c>
      <c r="C19" s="8">
        <v>23.369000000000003</v>
      </c>
      <c r="D19" s="8">
        <v>15.944847222222224</v>
      </c>
      <c r="E19" s="8">
        <v>30.5</v>
      </c>
      <c r="F19" s="20">
        <v>43348</v>
      </c>
      <c r="G19" s="8">
        <v>2.7650000000000001</v>
      </c>
      <c r="H19" s="20">
        <v>43363</v>
      </c>
      <c r="I19" s="8">
        <v>70.736729166666677</v>
      </c>
      <c r="J19" s="8">
        <v>504.34999999999997</v>
      </c>
      <c r="K19" s="8">
        <v>1.0697104166666667</v>
      </c>
      <c r="L19" s="8">
        <v>10</v>
      </c>
      <c r="M19" s="20">
        <v>43353</v>
      </c>
      <c r="N19" s="8">
        <v>8.0000000000000018</v>
      </c>
      <c r="O19" s="19">
        <v>5</v>
      </c>
      <c r="P19" s="8">
        <v>4.4000000000000012</v>
      </c>
      <c r="Q19" s="20">
        <v>43352</v>
      </c>
      <c r="R19" s="8">
        <v>19.88301388888889</v>
      </c>
      <c r="S19" s="8">
        <v>83.590263946636952</v>
      </c>
    </row>
    <row r="20" spans="1:19" x14ac:dyDescent="0.25">
      <c r="A20" s="3" t="s">
        <v>33</v>
      </c>
      <c r="B20" s="8">
        <v>7.0103548387096764</v>
      </c>
      <c r="C20" s="8">
        <v>22.305161290322577</v>
      </c>
      <c r="D20" s="8">
        <v>14.000173387096771</v>
      </c>
      <c r="E20" s="8">
        <v>27.38</v>
      </c>
      <c r="F20" s="20">
        <v>43399</v>
      </c>
      <c r="G20" s="8">
        <v>0.93899999999999995</v>
      </c>
      <c r="H20" s="20">
        <v>43404</v>
      </c>
      <c r="I20" s="8">
        <v>72.214018817204291</v>
      </c>
      <c r="J20" s="8">
        <v>396.01499999999993</v>
      </c>
      <c r="K20" s="8">
        <v>1.1108198924731185</v>
      </c>
      <c r="L20" s="8">
        <v>8.6199999999999992</v>
      </c>
      <c r="M20" s="20">
        <v>43402</v>
      </c>
      <c r="N20" s="8">
        <v>19.999999999999996</v>
      </c>
      <c r="O20" s="19">
        <v>4</v>
      </c>
      <c r="P20" s="8">
        <v>13.599999999999996</v>
      </c>
      <c r="Q20" s="20">
        <v>43391</v>
      </c>
      <c r="R20" s="8">
        <v>17.177479838709679</v>
      </c>
      <c r="S20" s="8">
        <v>59.334841495704282</v>
      </c>
    </row>
    <row r="21" spans="1:19" x14ac:dyDescent="0.25">
      <c r="A21" s="3" t="s">
        <v>34</v>
      </c>
      <c r="B21" s="8">
        <v>2.5004666666666671</v>
      </c>
      <c r="C21" s="8">
        <v>13.846333333333336</v>
      </c>
      <c r="D21" s="8">
        <v>7.9088805555555552</v>
      </c>
      <c r="E21" s="8">
        <v>20.309999999999999</v>
      </c>
      <c r="F21" s="20">
        <v>43420</v>
      </c>
      <c r="G21" s="8">
        <v>-3.2829999999999999</v>
      </c>
      <c r="H21" s="20">
        <v>43426</v>
      </c>
      <c r="I21" s="8">
        <v>73.522958333333321</v>
      </c>
      <c r="J21" s="8">
        <v>230.76100000000002</v>
      </c>
      <c r="K21" s="8">
        <v>1.5795708333333336</v>
      </c>
      <c r="L21" s="8">
        <v>10.98</v>
      </c>
      <c r="M21" s="20">
        <v>43434</v>
      </c>
      <c r="N21" s="8">
        <v>18.599999999999994</v>
      </c>
      <c r="O21" s="19">
        <v>12</v>
      </c>
      <c r="P21" s="8">
        <v>9.9999999999999964</v>
      </c>
      <c r="Q21" s="20">
        <v>43429</v>
      </c>
      <c r="R21" s="8">
        <v>10.525086805555558</v>
      </c>
      <c r="S21" s="8">
        <v>31.007033907545882</v>
      </c>
    </row>
    <row r="22" spans="1:19" ht="15.75" thickBot="1" x14ac:dyDescent="0.3">
      <c r="A22" s="9" t="s">
        <v>35</v>
      </c>
      <c r="B22" s="10">
        <v>1.9574193548387098</v>
      </c>
      <c r="C22" s="10">
        <v>9.9327419354838717</v>
      </c>
      <c r="D22" s="10">
        <v>5.690875000000001</v>
      </c>
      <c r="E22" s="10">
        <v>17.66</v>
      </c>
      <c r="F22" s="21">
        <v>43464</v>
      </c>
      <c r="G22" s="10">
        <v>-4.5739999999999998</v>
      </c>
      <c r="H22" s="21">
        <v>43440</v>
      </c>
      <c r="I22" s="10">
        <v>81.274717741935476</v>
      </c>
      <c r="J22" s="10">
        <v>170.999</v>
      </c>
      <c r="K22" s="10">
        <v>1.8109247311827954</v>
      </c>
      <c r="L22" s="10">
        <v>15.97</v>
      </c>
      <c r="M22" s="21">
        <v>43445</v>
      </c>
      <c r="N22" s="10">
        <v>61.2</v>
      </c>
      <c r="O22" s="22">
        <v>20</v>
      </c>
      <c r="P22" s="10">
        <v>11.399999999999993</v>
      </c>
      <c r="Q22" s="21">
        <v>43435</v>
      </c>
      <c r="R22" s="10">
        <v>6.688533602150537</v>
      </c>
      <c r="S22" s="10">
        <v>23.230651409485883</v>
      </c>
    </row>
    <row r="23" spans="1:19" ht="15.75" thickTop="1" x14ac:dyDescent="0.25">
      <c r="A23" s="3" t="s">
        <v>36</v>
      </c>
      <c r="B23" s="8">
        <v>6.7621085189452117</v>
      </c>
      <c r="C23" s="8">
        <v>19.878181131592424</v>
      </c>
      <c r="D23" s="8">
        <v>12.982273068282042</v>
      </c>
      <c r="E23" s="8">
        <v>36.200000000000003</v>
      </c>
      <c r="F23" s="20">
        <v>42946</v>
      </c>
      <c r="G23" s="8">
        <v>-6.8339999999999996</v>
      </c>
      <c r="H23" s="20">
        <v>42761</v>
      </c>
      <c r="I23" s="8">
        <v>70.912898277972062</v>
      </c>
      <c r="J23" s="8">
        <v>5494.1020000000008</v>
      </c>
      <c r="K23" s="8">
        <v>1.4906298471783046</v>
      </c>
      <c r="L23" s="8">
        <v>19.399999999999999</v>
      </c>
      <c r="M23" s="20">
        <v>42771</v>
      </c>
      <c r="N23" s="8">
        <v>409.8</v>
      </c>
      <c r="O23" s="19">
        <v>117</v>
      </c>
      <c r="P23" s="8">
        <v>21.199999999999996</v>
      </c>
      <c r="Q23" s="20">
        <v>42977</v>
      </c>
      <c r="R23" s="8">
        <v>3178.715378966921</v>
      </c>
      <c r="S23" s="8">
        <v>990.54556015085109</v>
      </c>
    </row>
    <row r="26" spans="1:19" x14ac:dyDescent="0.25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4"/>
      <c r="B28" s="4" t="s">
        <v>38</v>
      </c>
      <c r="C28" s="4"/>
      <c r="D28" s="4"/>
      <c r="E28" s="1"/>
      <c r="F28" s="4">
        <v>-2.1930000000000001</v>
      </c>
      <c r="G28" s="4" t="s">
        <v>19</v>
      </c>
      <c r="H28" s="12">
        <v>43054</v>
      </c>
      <c r="I28" s="13"/>
      <c r="J28" s="4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4"/>
      <c r="B29" s="4" t="s">
        <v>39</v>
      </c>
      <c r="C29" s="4"/>
      <c r="D29" s="4"/>
      <c r="E29" s="1"/>
      <c r="F29" s="4">
        <v>-0.70299999999999996</v>
      </c>
      <c r="G29" s="4" t="s">
        <v>19</v>
      </c>
      <c r="H29" s="12">
        <v>42856</v>
      </c>
      <c r="I29" s="13"/>
      <c r="J29" s="4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4"/>
      <c r="B30" s="4" t="s">
        <v>40</v>
      </c>
      <c r="C30" s="4"/>
      <c r="D30" s="4"/>
      <c r="E30" s="1"/>
      <c r="F30" s="23">
        <v>197</v>
      </c>
      <c r="G30" s="4" t="s">
        <v>41</v>
      </c>
      <c r="H30" s="4"/>
      <c r="I30" s="4"/>
      <c r="J30" s="4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19</v>
      </c>
      <c r="G34" s="4" t="s">
        <v>41</v>
      </c>
      <c r="H34" s="4"/>
      <c r="I34" s="4"/>
      <c r="J34" s="4"/>
    </row>
    <row r="35" spans="1:10" x14ac:dyDescent="0.25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12</v>
      </c>
      <c r="G35" s="4" t="s">
        <v>41</v>
      </c>
      <c r="H35" s="4"/>
      <c r="I35" s="4"/>
      <c r="J35" s="4"/>
    </row>
    <row r="36" spans="1:10" x14ac:dyDescent="0.25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13</v>
      </c>
      <c r="G36" s="4" t="s">
        <v>41</v>
      </c>
      <c r="H36" s="4"/>
      <c r="I36" s="4"/>
      <c r="J36" s="4"/>
    </row>
    <row r="37" spans="1:10" x14ac:dyDescent="0.25">
      <c r="A37" s="4"/>
      <c r="B37" s="1"/>
      <c r="C37" s="16" t="s">
        <v>45</v>
      </c>
      <c r="D37" s="15">
        <v>-5</v>
      </c>
      <c r="E37" s="1" t="s">
        <v>19</v>
      </c>
      <c r="F37" s="14">
        <v>1</v>
      </c>
      <c r="G37" s="4" t="s">
        <v>41</v>
      </c>
      <c r="H37" s="4"/>
      <c r="I37" s="4"/>
      <c r="J37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90" zoomScaleNormal="90" workbookViewId="0"/>
  </sheetViews>
  <sheetFormatPr baseColWidth="10" defaultRowHeight="12.75" x14ac:dyDescent="0.2"/>
  <cols>
    <col min="1" max="1" width="11.42578125" style="1"/>
    <col min="2" max="2" width="6.42578125" style="1" customWidth="1"/>
    <col min="3" max="3" width="7.7109375" style="1" bestFit="1" customWidth="1"/>
    <col min="4" max="4" width="6.28515625" style="1" bestFit="1" customWidth="1"/>
    <col min="5" max="5" width="8.42578125" style="1" customWidth="1"/>
    <col min="6" max="6" width="5.5703125" style="1" bestFit="1" customWidth="1"/>
    <col min="7" max="7" width="5.42578125" style="1" bestFit="1" customWidth="1"/>
    <col min="8" max="8" width="6.7109375" style="1" bestFit="1" customWidth="1"/>
    <col min="9" max="9" width="7" style="1" customWidth="1"/>
    <col min="10" max="10" width="6" style="1" bestFit="1" customWidth="1"/>
    <col min="11" max="11" width="5.42578125" style="1" bestFit="1" customWidth="1"/>
    <col min="12" max="12" width="7.7109375" style="1" bestFit="1" customWidth="1"/>
    <col min="13" max="13" width="5.7109375" style="1" bestFit="1" customWidth="1"/>
    <col min="14" max="14" width="6" style="1" bestFit="1" customWidth="1"/>
    <col min="15" max="15" width="5.42578125" style="1" bestFit="1" customWidth="1"/>
    <col min="16" max="16" width="5.5703125" style="1" bestFit="1" customWidth="1"/>
    <col min="17" max="17" width="5.42578125" style="1" bestFit="1" customWidth="1"/>
    <col min="18" max="18" width="8.28515625" style="1" customWidth="1"/>
    <col min="19" max="19" width="5.42578125" style="1" customWidth="1"/>
    <col min="20" max="20" width="7.42578125" style="1" customWidth="1"/>
    <col min="21" max="21" width="5.42578125" style="1" customWidth="1"/>
    <col min="22" max="22" width="6" style="1" bestFit="1" customWidth="1"/>
    <col min="23" max="23" width="5.42578125" style="1" bestFit="1" customWidth="1"/>
    <col min="24" max="16384" width="11.42578125" style="1"/>
  </cols>
  <sheetData>
    <row r="1" spans="1:26" x14ac:dyDescent="0.2">
      <c r="A1" s="4"/>
      <c r="B1" s="3" t="s">
        <v>49</v>
      </c>
      <c r="C1" s="3">
        <v>2017</v>
      </c>
      <c r="D1" s="3" t="s">
        <v>50</v>
      </c>
      <c r="E1" s="24">
        <v>2025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x14ac:dyDescent="0.2">
      <c r="A2" s="4"/>
      <c r="B2" s="3" t="s">
        <v>1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x14ac:dyDescent="0.2">
      <c r="B3" s="2" t="s">
        <v>2</v>
      </c>
      <c r="C3" s="2"/>
    </row>
    <row r="4" spans="1:26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5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5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6" x14ac:dyDescent="0.2">
      <c r="A6" s="4"/>
      <c r="B6" s="3" t="s">
        <v>48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25"/>
      <c r="O6" s="4"/>
      <c r="P6" s="4"/>
      <c r="Q6" s="4"/>
      <c r="R6" s="4"/>
      <c r="S6" s="4"/>
      <c r="T6" s="4"/>
      <c r="U6" s="4"/>
      <c r="V6" s="4"/>
      <c r="W6" s="4"/>
      <c r="X6" s="4"/>
      <c r="Y6" s="2" t="s">
        <v>51</v>
      </c>
    </row>
    <row r="7" spans="1:26" x14ac:dyDescent="0.2">
      <c r="A7" s="3"/>
      <c r="B7" s="3" t="s">
        <v>3</v>
      </c>
      <c r="C7" s="3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6"/>
      <c r="X8" s="4"/>
    </row>
    <row r="9" spans="1:26" x14ac:dyDescent="0.2">
      <c r="A9" s="4"/>
      <c r="B9" s="5" t="s">
        <v>4</v>
      </c>
      <c r="C9" s="5"/>
      <c r="D9" s="5" t="s">
        <v>5</v>
      </c>
      <c r="E9" s="5"/>
      <c r="F9" s="5" t="s">
        <v>6</v>
      </c>
      <c r="G9" s="26"/>
      <c r="H9" s="27" t="s">
        <v>7</v>
      </c>
      <c r="I9" s="27" t="s">
        <v>9</v>
      </c>
      <c r="J9" s="5" t="s">
        <v>10</v>
      </c>
      <c r="K9" s="5"/>
      <c r="L9" s="5" t="s">
        <v>11</v>
      </c>
      <c r="M9" s="5"/>
      <c r="N9" s="5" t="s">
        <v>12</v>
      </c>
      <c r="O9" s="5"/>
      <c r="P9" s="5" t="s">
        <v>14</v>
      </c>
      <c r="Q9" s="5"/>
      <c r="R9" s="5" t="s">
        <v>52</v>
      </c>
      <c r="S9" s="5"/>
      <c r="T9" s="5" t="s">
        <v>53</v>
      </c>
      <c r="U9" s="5"/>
      <c r="V9" s="5" t="s">
        <v>18</v>
      </c>
      <c r="W9" s="4"/>
      <c r="X9" s="4"/>
      <c r="Y9" s="27" t="s">
        <v>54</v>
      </c>
      <c r="Z9" s="27" t="s">
        <v>55</v>
      </c>
    </row>
    <row r="10" spans="1:26" x14ac:dyDescent="0.2">
      <c r="A10" s="6"/>
      <c r="B10" s="7" t="s">
        <v>19</v>
      </c>
      <c r="C10" s="28" t="s">
        <v>56</v>
      </c>
      <c r="D10" s="7" t="s">
        <v>19</v>
      </c>
      <c r="E10" s="28" t="s">
        <v>56</v>
      </c>
      <c r="F10" s="7" t="s">
        <v>19</v>
      </c>
      <c r="G10" s="28" t="s">
        <v>56</v>
      </c>
      <c r="H10" s="29" t="s">
        <v>57</v>
      </c>
      <c r="I10" s="29" t="s">
        <v>57</v>
      </c>
      <c r="J10" s="7" t="s">
        <v>20</v>
      </c>
      <c r="K10" s="28" t="s">
        <v>56</v>
      </c>
      <c r="L10" s="7" t="s">
        <v>21</v>
      </c>
      <c r="M10" s="28" t="s">
        <v>56</v>
      </c>
      <c r="N10" s="7" t="s">
        <v>22</v>
      </c>
      <c r="O10" s="28" t="s">
        <v>56</v>
      </c>
      <c r="P10" s="7" t="s">
        <v>23</v>
      </c>
      <c r="Q10" s="28" t="s">
        <v>56</v>
      </c>
      <c r="R10" s="28"/>
      <c r="S10" s="28" t="s">
        <v>56</v>
      </c>
      <c r="T10" s="7" t="s">
        <v>19</v>
      </c>
      <c r="U10" s="28" t="s">
        <v>56</v>
      </c>
      <c r="V10" s="7" t="s">
        <v>23</v>
      </c>
      <c r="W10" s="28" t="s">
        <v>56</v>
      </c>
      <c r="X10" s="4"/>
      <c r="Y10" s="30" t="s">
        <v>58</v>
      </c>
      <c r="Z10" s="30" t="s">
        <v>58</v>
      </c>
    </row>
    <row r="11" spans="1:26" x14ac:dyDescent="0.2">
      <c r="A11" s="3" t="s">
        <v>24</v>
      </c>
      <c r="B11" s="25">
        <f>AVERAGE('2017:2025'!B11)</f>
        <v>1.0207706093189965</v>
      </c>
      <c r="C11" s="25">
        <f>STDEV('2017:2025'!B11)/SQRT(1+E$1-C$1)</f>
        <v>0.29622411495653006</v>
      </c>
      <c r="D11" s="25">
        <f>AVERAGE('2017:2025'!C11)</f>
        <v>9.8697741935483876</v>
      </c>
      <c r="E11" s="25">
        <f>STDEV('2017:2025'!C11)/SQRT(1+E$1-C$1)</f>
        <v>0.27299034802224792</v>
      </c>
      <c r="F11" s="25">
        <f>AVERAGE('2017:2025'!D11)</f>
        <v>5.2571799820153027</v>
      </c>
      <c r="G11" s="25">
        <f>STDEV('2017:2025'!D11)/SQRT(1+E$1-C$1)</f>
        <v>0.26563666761749899</v>
      </c>
      <c r="H11" s="25">
        <f>MAX('2017:2025'!E11)</f>
        <v>20.190000000000001</v>
      </c>
      <c r="I11" s="25">
        <f>MIN('2017:2025'!G11)</f>
        <v>-6.8339999999999996</v>
      </c>
      <c r="J11" s="25">
        <f>AVERAGE('2017:2025'!I11)</f>
        <v>81.084026443224289</v>
      </c>
      <c r="K11" s="25">
        <f>STDEV('2017:2025'!I11)/SQRT(1+E$1-C$1)</f>
        <v>1.356168482583187</v>
      </c>
      <c r="L11" s="25">
        <f>AVERAGE('2017:2025'!J11)</f>
        <v>210.01055555555553</v>
      </c>
      <c r="M11" s="25">
        <f>STDEV('2017:2025'!J11)/SQRT(1+E$1-C$1)</f>
        <v>9.2569625899631145</v>
      </c>
      <c r="N11" s="25">
        <f>AVERAGE('2017:2025'!K11)</f>
        <v>1.6185548708025115</v>
      </c>
      <c r="O11" s="31">
        <f>STDEV('2017:2025'!K11)/SQRT(1+E$1-C$1)</f>
        <v>0.12551648975029936</v>
      </c>
      <c r="P11" s="25">
        <f>AVERAGE('2017:2025'!N11)</f>
        <v>44.07844444444445</v>
      </c>
      <c r="Q11" s="25">
        <f>STDEV('2017:2025'!N11)/SQRT(1+E$1-C$1)</f>
        <v>8.8334022373273466</v>
      </c>
      <c r="R11" s="25">
        <f>AVERAGE('2017:2025'!O11)</f>
        <v>15.111111111111111</v>
      </c>
      <c r="S11" s="32">
        <f>STDEV('2017:2025'!O11)/SQRT(1+E$1-C$1)</f>
        <v>0.71578326259583835</v>
      </c>
      <c r="T11" s="25">
        <f>AVERAGE('2017:2025'!R11)</f>
        <v>6.6446383568548377</v>
      </c>
      <c r="U11" s="32">
        <f>STDEV('2017:2025'!R11)/SQRT(1+E$1-2018)</f>
        <v>0.31915853736654226</v>
      </c>
      <c r="V11" s="25">
        <f>AVERAGE('2017:2025'!S11)</f>
        <v>19.463664340833503</v>
      </c>
      <c r="W11" s="25">
        <f>STDEV('2017:2025'!S11)/SQRT(1+E$1-C$1)</f>
        <v>3.041824199203873</v>
      </c>
      <c r="X11" s="4"/>
      <c r="Y11" s="1">
        <f>MAX('2017:2025'!N11)</f>
        <v>99.600000000000023</v>
      </c>
      <c r="Z11" s="1">
        <f>MIN('2017:2025'!N11)</f>
        <v>15.840000000000003</v>
      </c>
    </row>
    <row r="12" spans="1:26" x14ac:dyDescent="0.2">
      <c r="A12" s="3" t="s">
        <v>25</v>
      </c>
      <c r="B12" s="25">
        <f>AVERAGE('2017:2025'!B12)</f>
        <v>1.6367967980295566</v>
      </c>
      <c r="C12" s="25">
        <f>STDEV('2017:2025'!B12)/SQRT(1+E$1-C$1)</f>
        <v>0.53258354683312148</v>
      </c>
      <c r="D12" s="25">
        <f>AVERAGE('2017:2025'!C12)</f>
        <v>12.850134099616858</v>
      </c>
      <c r="E12" s="25">
        <f>STDEV('2017:2025'!C12)/SQRT(1+E$1-C$1)</f>
        <v>0.69038414012551963</v>
      </c>
      <c r="F12" s="25">
        <f>AVERAGE('2017:2025'!D12)</f>
        <v>6.9417212957261452</v>
      </c>
      <c r="G12" s="25">
        <f>STDEV('2017:2025'!D12)/SQRT(1+E$1-C$1)</f>
        <v>0.53431024675479055</v>
      </c>
      <c r="H12" s="25">
        <f>MAX('2017:2025'!E12)</f>
        <v>22.51</v>
      </c>
      <c r="I12" s="25">
        <f>MIN('2017:2025'!G12)</f>
        <v>-6.4980000000000002</v>
      </c>
      <c r="J12" s="25">
        <f>AVERAGE('2017:2025'!I12)</f>
        <v>78.68652137497719</v>
      </c>
      <c r="K12" s="25">
        <f>STDEV('2017:2025'!I12)/SQRT(1+E$1-C$1)</f>
        <v>1.1465206250493758</v>
      </c>
      <c r="L12" s="25">
        <f>AVERAGE('2017:2025'!J12)</f>
        <v>280.25188888888891</v>
      </c>
      <c r="M12" s="25">
        <f>STDEV('2017:2025'!J12)/SQRT(1+E$1-C$1)</f>
        <v>14.224167877872462</v>
      </c>
      <c r="N12" s="25">
        <f>AVERAGE('2017:2025'!K12)</f>
        <v>1.4559256522532382</v>
      </c>
      <c r="O12" s="25">
        <f>STDEV('2017:2025'!K12)/SQRT(1+E$1-C$1)</f>
        <v>0.11758397040620028</v>
      </c>
      <c r="P12" s="25">
        <f>AVERAGE('2017:2025'!N12)</f>
        <v>31.675111111111114</v>
      </c>
      <c r="Q12" s="25">
        <f>STDEV('2017:2025'!N12)/SQRT(1+E$1-C$1)</f>
        <v>5.8078805668688078</v>
      </c>
      <c r="R12" s="25">
        <f>AVERAGE('2017:2025'!O12)</f>
        <v>12.222222222222221</v>
      </c>
      <c r="S12" s="32">
        <f>STDEV('2017:2025'!O12)/SQRT(1+E$1-C$1)</f>
        <v>1.1027462911821788</v>
      </c>
      <c r="T12" s="25">
        <f>AVERAGE('2017:2025'!R12)</f>
        <v>7.6037431111453202</v>
      </c>
      <c r="U12" s="32">
        <f>STDEV('2017:2025'!R12)/SQRT(1+E$1-2018)</f>
        <v>0.40294972626936787</v>
      </c>
      <c r="V12" s="25">
        <f>AVERAGE('2017:2025'!S12)</f>
        <v>26.697098315618895</v>
      </c>
      <c r="W12" s="25">
        <f>STDEV('2017:2025'!S12)/SQRT(1+E$1-C$1)</f>
        <v>4.702699471458355</v>
      </c>
      <c r="X12" s="4"/>
      <c r="Y12" s="1">
        <f>MAX('2017:2025'!N12)</f>
        <v>57.6</v>
      </c>
      <c r="Z12" s="1">
        <f>MIN('2017:2025'!N12)</f>
        <v>5.1479999999999997</v>
      </c>
    </row>
    <row r="13" spans="1:26" x14ac:dyDescent="0.2">
      <c r="A13" s="3" t="s">
        <v>26</v>
      </c>
      <c r="B13" s="25">
        <f>AVERAGE('2017:2025'!B13)</f>
        <v>3.7144086021505376</v>
      </c>
      <c r="C13" s="25">
        <f>STDEV('2017:2025'!B13)/SQRT(1+E$1-C$1)</f>
        <v>0.26763780006232124</v>
      </c>
      <c r="D13" s="25">
        <f>AVERAGE('2017:2025'!C13)</f>
        <v>15.047688172043012</v>
      </c>
      <c r="E13" s="25">
        <f>STDEV('2017:2025'!C13)/SQRT(1+E$1-C$1)</f>
        <v>0.70364601719237141</v>
      </c>
      <c r="F13" s="25">
        <f>AVERAGE('2017:2025'!D13)</f>
        <v>9.1445247162485046</v>
      </c>
      <c r="G13" s="25">
        <f>STDEV('2017:2025'!D13)/SQRT(1+E$1-C$1)</f>
        <v>0.31772266427075285</v>
      </c>
      <c r="H13" s="25">
        <f>MAX('2017:2025'!E13)</f>
        <v>27.36</v>
      </c>
      <c r="I13" s="25">
        <f>MIN('2017:2025'!G13)</f>
        <v>-3.6789999999999998</v>
      </c>
      <c r="J13" s="25">
        <f>AVERAGE('2017:2025'!I13)</f>
        <v>72.32727777777778</v>
      </c>
      <c r="K13" s="25">
        <f>STDEV('2017:2025'!I13)/SQRT(1+E$1-C$1)</f>
        <v>2.4309154961802277</v>
      </c>
      <c r="L13" s="25">
        <f>AVERAGE('2017:2025'!J13)</f>
        <v>427.83466666666664</v>
      </c>
      <c r="M13" s="25">
        <f>STDEV('2017:2025'!J13)/SQRT(1+E$1-C$1)</f>
        <v>24.903073242964314</v>
      </c>
      <c r="N13" s="25">
        <f>AVERAGE('2017:2025'!K13)</f>
        <v>1.8576336618876941</v>
      </c>
      <c r="O13" s="25">
        <f>STDEV('2017:2025'!K13)/SQRT(1+E$1-C$1)</f>
        <v>0.11578241811616997</v>
      </c>
      <c r="P13" s="25">
        <f>AVERAGE('2017:2025'!N13)</f>
        <v>39.49688888888889</v>
      </c>
      <c r="Q13" s="25">
        <f>STDEV('2017:2025'!N13)/SQRT(1+E$1-C$1)</f>
        <v>9.7885759951254308</v>
      </c>
      <c r="R13" s="25">
        <f>AVERAGE('2017:2025'!O13)</f>
        <v>11.888888888888889</v>
      </c>
      <c r="S13" s="32">
        <f>STDEV('2017:2025'!O13)/SQRT(1+E$1-C$1)</f>
        <v>1.9108203913244266</v>
      </c>
      <c r="T13" s="25">
        <f>AVERAGE('2017:2025'!R13)</f>
        <v>9.8631386088709672</v>
      </c>
      <c r="U13" s="32">
        <f>STDEV('2017:2025'!R13)/SQRT(1+E$1-2018)</f>
        <v>0.23084135915594195</v>
      </c>
      <c r="V13" s="25">
        <f>AVERAGE('2017:2025'!S13)</f>
        <v>47.308469702861522</v>
      </c>
      <c r="W13" s="25">
        <f>STDEV('2017:2025'!S13)/SQRT(1+E$1-C$1)</f>
        <v>9.7190244583976781</v>
      </c>
      <c r="X13" s="4"/>
      <c r="Y13" s="1">
        <f>MAX('2017:2025'!N13)</f>
        <v>96.000000000000028</v>
      </c>
      <c r="Z13" s="1">
        <f>MIN('2017:2025'!N13)</f>
        <v>6.5339999999999998</v>
      </c>
    </row>
    <row r="14" spans="1:26" x14ac:dyDescent="0.2">
      <c r="A14" s="3" t="s">
        <v>27</v>
      </c>
      <c r="B14" s="25">
        <f>AVERAGE('2017:2025'!B14)</f>
        <v>5.4896185185185189</v>
      </c>
      <c r="C14" s="25">
        <f>STDEV('2017:2025'!B14)/SQRT(1+E$1-C$1)</f>
        <v>0.45438796335069903</v>
      </c>
      <c r="D14" s="25">
        <f>AVERAGE('2017:2025'!C14)</f>
        <v>18.058229629629629</v>
      </c>
      <c r="E14" s="25">
        <f>STDEV('2017:2025'!C14)/SQRT(1+E$1-C$1)</f>
        <v>0.55056957007738772</v>
      </c>
      <c r="F14" s="25">
        <f>AVERAGE('2017:2025'!D14)</f>
        <v>11.599698919753088</v>
      </c>
      <c r="G14" s="25">
        <f>STDEV('2017:2025'!D14)/SQRT(1+E$1-C$1)</f>
        <v>0.30532406745392932</v>
      </c>
      <c r="H14" s="25">
        <f>MAX('2017:2025'!E14)</f>
        <v>28</v>
      </c>
      <c r="I14" s="25">
        <f>MIN('2017:2025'!G14)</f>
        <v>-3.6829999999999998</v>
      </c>
      <c r="J14" s="25">
        <f>AVERAGE('2017:2025'!I14)</f>
        <v>70.861590586419766</v>
      </c>
      <c r="K14" s="25">
        <f>STDEV('2017:2025'!I14)/SQRT(1+E$1-C$1)</f>
        <v>2.6133342806743758</v>
      </c>
      <c r="L14" s="25">
        <f>AVERAGE('2017:2025'!J14)</f>
        <v>538.60744444444447</v>
      </c>
      <c r="M14" s="25">
        <f>STDEV('2017:2025'!J14)/SQRT(1+E$1-C$1)</f>
        <v>21.013793878539509</v>
      </c>
      <c r="N14" s="25">
        <f>AVERAGE('2017:2025'!K14)</f>
        <v>1.6142190586419751</v>
      </c>
      <c r="O14" s="25">
        <f>STDEV('2017:2025'!K14)/SQRT(1+E$1-C$1)</f>
        <v>5.8440275324520431E-2</v>
      </c>
      <c r="P14" s="25">
        <f>AVERAGE('2017:2025'!N14)</f>
        <v>51.325555555555553</v>
      </c>
      <c r="Q14" s="25">
        <f>STDEV('2017:2025'!N14)/SQRT(1+E$1-C$1)</f>
        <v>9.1404427729962734</v>
      </c>
      <c r="R14" s="25">
        <f>AVERAGE('2017:2025'!O14)</f>
        <v>12.444444444444445</v>
      </c>
      <c r="S14" s="32">
        <f>STDEV('2017:2025'!O14)/SQRT(1+E$1-C$1)</f>
        <v>1.6508508842337359</v>
      </c>
      <c r="T14" s="25">
        <f>AVERAGE('2017:2025'!R14)</f>
        <v>13.270966406249999</v>
      </c>
      <c r="U14" s="32">
        <f>STDEV('2017:2025'!R14)/SQRT(1+E$1-2018)</f>
        <v>0.38044014416996141</v>
      </c>
      <c r="V14" s="25">
        <f>AVERAGE('2017:2025'!S14)</f>
        <v>60.383761136098933</v>
      </c>
      <c r="W14" s="25">
        <f>STDEV('2017:2025'!S14)/SQRT(1+E$1-C$1)</f>
        <v>11.932563972990962</v>
      </c>
      <c r="X14" s="4"/>
      <c r="Y14" s="1">
        <f>MAX('2017:2025'!N14)</f>
        <v>86.4</v>
      </c>
      <c r="Z14" s="1">
        <f>MIN('2017:2025'!N14)</f>
        <v>6.4</v>
      </c>
    </row>
    <row r="15" spans="1:26" x14ac:dyDescent="0.2">
      <c r="A15" s="3" t="s">
        <v>28</v>
      </c>
      <c r="B15" s="25">
        <f>AVERAGE('2017:2025'!B15)</f>
        <v>8.327286738351253</v>
      </c>
      <c r="C15" s="25">
        <f>STDEV('2017:2025'!B15)/SQRT(1+E$1-C$1)</f>
        <v>0.37782231266729083</v>
      </c>
      <c r="D15" s="25">
        <f>AVERAGE('2017:2025'!C15)</f>
        <v>22.13111111111111</v>
      </c>
      <c r="E15" s="25">
        <f>STDEV('2017:2025'!C15)/SQRT(1+E$1-C$1)</f>
        <v>0.53041455238748081</v>
      </c>
      <c r="F15" s="25">
        <f>AVERAGE('2017:2025'!D15)</f>
        <v>15.083634259259258</v>
      </c>
      <c r="G15" s="25">
        <f>STDEV('2017:2025'!D15)/SQRT(1+E$1-C$1)</f>
        <v>0.44186746243851022</v>
      </c>
      <c r="H15" s="25">
        <f>MAX('2017:2025'!E15)</f>
        <v>34.11</v>
      </c>
      <c r="I15" s="25">
        <f>MIN('2017:2025'!G15)</f>
        <v>-1.0189999999999999</v>
      </c>
      <c r="J15" s="25">
        <f>AVERAGE('2017:2025'!I15)</f>
        <v>68.173301224611706</v>
      </c>
      <c r="K15" s="25">
        <f>STDEV('2017:2025'!I15)/SQRT(1+E$1-C$1)</f>
        <v>1.4332611317694708</v>
      </c>
      <c r="L15" s="25">
        <f>AVERAGE('2017:2025'!J15)</f>
        <v>668.68899999999996</v>
      </c>
      <c r="M15" s="25">
        <f>STDEV('2017:2025'!J15)/SQRT(1+E$1-C$1)</f>
        <v>12.29747528627996</v>
      </c>
      <c r="N15" s="25">
        <f>AVERAGE('2017:2025'!K15)</f>
        <v>1.3535232974910396</v>
      </c>
      <c r="O15" s="25">
        <f>STDEV('2017:2025'!K15)/SQRT(1+E$1-C$1)</f>
        <v>4.9858956658033131E-2</v>
      </c>
      <c r="P15" s="25">
        <f>AVERAGE('2017:2025'!N15)</f>
        <v>47.633555555555553</v>
      </c>
      <c r="Q15" s="25">
        <f>STDEV('2017:2025'!N15)/SQRT(1+E$1-C$1)</f>
        <v>8.9313788519763779</v>
      </c>
      <c r="R15" s="25">
        <f>AVERAGE('2017:2025'!O15)</f>
        <v>10.888888888888889</v>
      </c>
      <c r="S15" s="32">
        <f>STDEV('2017:2025'!O15)/SQRT(1+E$1-C$1)</f>
        <v>1.4087469259006629</v>
      </c>
      <c r="T15" s="25">
        <f>AVERAGE('2017:2025'!R15)</f>
        <v>17.080684643817207</v>
      </c>
      <c r="U15" s="32">
        <f>STDEV('2017:2025'!R15)/SQRT(1+E$1-2018)</f>
        <v>0.30124019575278499</v>
      </c>
      <c r="V15" s="25">
        <f>AVERAGE('2017:2025'!S15)</f>
        <v>86.21188922804248</v>
      </c>
      <c r="W15" s="25">
        <f>STDEV('2017:2025'!S15)/SQRT(1+E$1-C$1)</f>
        <v>17.565753869708818</v>
      </c>
      <c r="X15" s="4"/>
      <c r="Y15" s="1">
        <f>MAX('2017:2025'!N15)</f>
        <v>101.8</v>
      </c>
      <c r="Z15" s="1">
        <f>MIN('2017:2025'!N15)</f>
        <v>19.997999999999998</v>
      </c>
    </row>
    <row r="16" spans="1:26" x14ac:dyDescent="0.2">
      <c r="A16" s="3" t="s">
        <v>29</v>
      </c>
      <c r="B16" s="25">
        <f>AVERAGE('2017:2025'!B16)</f>
        <v>12.753596296296296</v>
      </c>
      <c r="C16" s="25">
        <f>STDEV('2017:2025'!B16)/SQRT(1+E$1-C$1)</f>
        <v>0.44713829131145461</v>
      </c>
      <c r="D16" s="25">
        <f>AVERAGE('2017:2025'!C16)</f>
        <v>26.905407407407409</v>
      </c>
      <c r="E16" s="25">
        <f>STDEV('2017:2025'!C16)/SQRT(1+E$1-C$1)</f>
        <v>0.61854513637557773</v>
      </c>
      <c r="F16" s="25">
        <f>AVERAGE('2017:2025'!D16)</f>
        <v>19.378267669753082</v>
      </c>
      <c r="G16" s="25">
        <f>STDEV('2017:2025'!D16)/SQRT(1+E$1-C$1)</f>
        <v>0.45448790558813495</v>
      </c>
      <c r="H16" s="25">
        <f>MAX('2017:2025'!E16)</f>
        <v>40.64</v>
      </c>
      <c r="I16" s="25">
        <f>MIN('2017:2025'!G16)</f>
        <v>4.3730000000000002</v>
      </c>
      <c r="J16" s="25">
        <f>AVERAGE('2017:2025'!I16)</f>
        <v>68.81081296296297</v>
      </c>
      <c r="K16" s="25">
        <f>STDEV('2017:2025'!I16)/SQRT(1+E$1-C$1)</f>
        <v>1.9546058288455297</v>
      </c>
      <c r="L16" s="25">
        <f>AVERAGE('2017:2025'!J16)</f>
        <v>693.66511111111095</v>
      </c>
      <c r="M16" s="25">
        <f>STDEV('2017:2025'!J16)/SQRT(1+E$1-C$1)</f>
        <v>14.736311527278867</v>
      </c>
      <c r="N16" s="25">
        <f>AVERAGE('2017:2025'!K16)</f>
        <v>1.2433280092592591</v>
      </c>
      <c r="O16" s="33">
        <f>STDEV('2017:2025'!K16)/SQRT(1+E$1-C$1)</f>
        <v>4.1952430193455591E-2</v>
      </c>
      <c r="P16" s="25">
        <f>AVERAGE('2017:2025'!N16)</f>
        <v>57.814</v>
      </c>
      <c r="Q16" s="25">
        <f>STDEV('2017:2025'!N16)/SQRT(1+E$1-C$1)</f>
        <v>7.5699973433137799</v>
      </c>
      <c r="R16" s="25">
        <f>AVERAGE('2017:2025'!O16)</f>
        <v>10</v>
      </c>
      <c r="S16" s="32">
        <f>STDEV('2017:2025'!O16)/SQRT(1+E$1-C$1)</f>
        <v>0.92796072713833688</v>
      </c>
      <c r="T16" s="25">
        <f>AVERAGE('2017:2025'!R16)</f>
        <v>21.492074691358027</v>
      </c>
      <c r="U16" s="32">
        <f>STDEV('2017:2025'!R16)/SQRT(1+E$1-C$1)</f>
        <v>0.46068604753819858</v>
      </c>
      <c r="V16" s="25">
        <f>AVERAGE('2017:2025'!S16)</f>
        <v>99.140838508147169</v>
      </c>
      <c r="W16" s="25">
        <f>STDEV('2017:2025'!S16)/SQRT(1+E$1-C$1)</f>
        <v>19.952936300420635</v>
      </c>
      <c r="X16" s="4"/>
      <c r="Y16" s="1">
        <f>MAX('2017:2025'!N16)</f>
        <v>85.927999999999997</v>
      </c>
      <c r="Z16" s="1">
        <f>MIN('2017:2025'!N16)</f>
        <v>2.1779999999999999</v>
      </c>
    </row>
    <row r="17" spans="1:26" x14ac:dyDescent="0.2">
      <c r="A17" s="3" t="s">
        <v>30</v>
      </c>
      <c r="B17" s="25">
        <f>AVERAGE('2017:2025'!B17)</f>
        <v>14.358906810035844</v>
      </c>
      <c r="C17" s="25">
        <f>STDEV('2017:2025'!B17)/SQRT(1+E$1-C$1)</f>
        <v>0.12466886356187563</v>
      </c>
      <c r="D17" s="25">
        <f>AVERAGE('2017:2025'!C17)</f>
        <v>29.609032258064516</v>
      </c>
      <c r="E17" s="25">
        <f>STDEV('2017:2025'!C17)/SQRT(1+E$1-C$1)</f>
        <v>0.3103435888461929</v>
      </c>
      <c r="F17" s="25">
        <f>AVERAGE('2017:2025'!D17)</f>
        <v>21.524321833930706</v>
      </c>
      <c r="G17" s="25">
        <f>STDEV('2017:2025'!D17)/SQRT(1+E$1-C$1)</f>
        <v>0.16404972854521085</v>
      </c>
      <c r="H17" s="25">
        <f>MAX('2017:2025'!E17)</f>
        <v>38.49</v>
      </c>
      <c r="I17" s="25">
        <f>MIN('2017:2025'!G17)</f>
        <v>5.1349999999999998</v>
      </c>
      <c r="J17" s="25">
        <f>AVERAGE('2017:2025'!I17)</f>
        <v>63.652871714456381</v>
      </c>
      <c r="K17" s="25">
        <f>STDEV('2017:2025'!I17)/SQRT(1+E$1-C$1)</f>
        <v>1.2277857157029273</v>
      </c>
      <c r="L17" s="25">
        <f>AVERAGE('2017:2025'!J17)</f>
        <v>787.40044444444447</v>
      </c>
      <c r="M17" s="25">
        <f>STDEV('2017:2025'!J17)/SQRT(1+E$1-C$1)</f>
        <v>9.7283374066451316</v>
      </c>
      <c r="N17" s="25">
        <f>AVERAGE('2017:2025'!K17)</f>
        <v>1.2651811529271209</v>
      </c>
      <c r="O17" s="33">
        <f>STDEV('2017:2025'!K17)/SQRT(1+E$1-C$1)</f>
        <v>7.0249544218101409E-2</v>
      </c>
      <c r="P17" s="25">
        <f>AVERAGE('2017:2025'!N17)</f>
        <v>23.814888888888888</v>
      </c>
      <c r="Q17" s="25">
        <f>STDEV('2017:2025'!N17)/SQRT(1+E$1-C$1)</f>
        <v>9.2081767957199112</v>
      </c>
      <c r="R17" s="25">
        <f>AVERAGE('2017:2025'!O17)</f>
        <v>5.333333333333333</v>
      </c>
      <c r="S17" s="32">
        <f>STDEV('2017:2025'!O17)/SQRT(1+E$1-C$1)</f>
        <v>0.88191710368819687</v>
      </c>
      <c r="T17" s="25">
        <f>AVERAGE('2017:2025'!R17)</f>
        <v>24.888864994026285</v>
      </c>
      <c r="U17" s="32">
        <f>STDEV('2017:2025'!R17)/SQRT(1+E$1-C$1)</f>
        <v>0.39402170432582201</v>
      </c>
      <c r="V17" s="25">
        <f>AVERAGE('2017:2025'!S17)</f>
        <v>113.23034767777045</v>
      </c>
      <c r="W17" s="25">
        <f>STDEV('2017:2025'!S17)/SQRT(1+E$1-C$1)</f>
        <v>22.387284142683669</v>
      </c>
      <c r="X17" s="4"/>
      <c r="Y17" s="1">
        <f>MAX('2017:2025'!N17)</f>
        <v>91.200000000000017</v>
      </c>
      <c r="Z17" s="1">
        <f>MIN('2017:2025'!N17)</f>
        <v>0.79200000000000004</v>
      </c>
    </row>
    <row r="18" spans="1:26" x14ac:dyDescent="0.2">
      <c r="A18" s="3" t="s">
        <v>31</v>
      </c>
      <c r="B18" s="25">
        <f>AVERAGE('2017:2025'!B18)</f>
        <v>14.204369175627239</v>
      </c>
      <c r="C18" s="25">
        <f>STDEV('2017:2025'!B18)/SQRT(1+E$1-C$1)</f>
        <v>0.21575376177096706</v>
      </c>
      <c r="D18" s="25">
        <f>AVERAGE('2017:2025'!C18)</f>
        <v>29.821612903225805</v>
      </c>
      <c r="E18" s="25">
        <f>STDEV('2017:2025'!C18)/SQRT(1+E$1-C$1)</f>
        <v>0.3014653147421783</v>
      </c>
      <c r="F18" s="25">
        <f>AVERAGE('2017:2025'!D18)</f>
        <v>21.429366412783754</v>
      </c>
      <c r="G18" s="25">
        <f>STDEV('2017:2025'!D18)/SQRT(1+E$1-C$1)</f>
        <v>0.25435437647730852</v>
      </c>
      <c r="H18" s="25">
        <f>MAX('2017:2025'!E18)</f>
        <v>39.83</v>
      </c>
      <c r="I18" s="25">
        <f>MIN('2017:2025'!G18)</f>
        <v>6.2220000000000004</v>
      </c>
      <c r="J18" s="25">
        <f>AVERAGE('2017:2025'!I18)</f>
        <v>64.296014934289119</v>
      </c>
      <c r="K18" s="25">
        <f>STDEV('2017:2025'!I18)/SQRT(1+E$1-C$1)</f>
        <v>0.91820204852376086</v>
      </c>
      <c r="L18" s="25">
        <f>AVERAGE('2017:2025'!J18)</f>
        <v>689.05933333333326</v>
      </c>
      <c r="M18" s="25">
        <f>STDEV('2017:2025'!J18)/SQRT(1+E$1-C$1)</f>
        <v>13.712630108771982</v>
      </c>
      <c r="N18" s="25">
        <f>AVERAGE('2017:2025'!K18)</f>
        <v>1.1426500896057348</v>
      </c>
      <c r="O18" s="33">
        <f>STDEV('2017:2025'!K18)/SQRT(1+E$1-C$1)</f>
        <v>7.5829017161570811E-2</v>
      </c>
      <c r="P18" s="25">
        <f>AVERAGE('2017:2025'!N18)</f>
        <v>17.478222222222222</v>
      </c>
      <c r="Q18" s="25">
        <f>STDEV('2017:2025'!N18)/SQRT(1+E$1-C$1)</f>
        <v>5.7710217605285292</v>
      </c>
      <c r="R18" s="25">
        <f>AVERAGE('2017:2025'!O18)</f>
        <v>6</v>
      </c>
      <c r="S18" s="32">
        <f>STDEV('2017:2025'!O18)/SQRT(1+E$1-C$1)</f>
        <v>1.0137937550497031</v>
      </c>
      <c r="T18" s="25">
        <f>AVERAGE('2017:2025'!R18)</f>
        <v>25.745099014336919</v>
      </c>
      <c r="U18" s="32">
        <f>STDEV('2017:2025'!R18)/SQRT(1+E$1-C$1)</f>
        <v>0.34587343538235688</v>
      </c>
      <c r="V18" s="25">
        <f>AVERAGE('2017:2025'!S18)</f>
        <v>97.916724787392994</v>
      </c>
      <c r="W18" s="25">
        <f>STDEV('2017:2025'!S18)/SQRT(1+E$1-C$1)</f>
        <v>18.163724320453568</v>
      </c>
      <c r="X18" s="4"/>
      <c r="Y18" s="1">
        <f>MAX('2017:2025'!N18)</f>
        <v>44.599999999999994</v>
      </c>
      <c r="Z18" s="1">
        <f>MIN('2017:2025'!N18)</f>
        <v>0.4</v>
      </c>
    </row>
    <row r="19" spans="1:26" x14ac:dyDescent="0.2">
      <c r="A19" s="3" t="s">
        <v>32</v>
      </c>
      <c r="B19" s="25">
        <f>AVERAGE('2017:2025'!B19)</f>
        <v>11.007</v>
      </c>
      <c r="C19" s="25">
        <f>STDEV('2017:2025'!B19)/SQRT(1+E$1-C$1)</f>
        <v>0.39429629244334857</v>
      </c>
      <c r="D19" s="25">
        <f>AVERAGE('2017:2025'!C19)</f>
        <v>24.701074074074072</v>
      </c>
      <c r="E19" s="25">
        <f>STDEV('2017:2025'!C19)/SQRT(1+E$1-C$1)</f>
        <v>0.49651828748592425</v>
      </c>
      <c r="F19" s="25">
        <f>AVERAGE('2017:2025'!D19)</f>
        <v>17.420948660362495</v>
      </c>
      <c r="G19" s="25">
        <f>STDEV('2017:2025'!D19)/SQRT(1+E$1-C$1)</f>
        <v>0.34595153039454313</v>
      </c>
      <c r="H19" s="25">
        <f>MAX('2017:2025'!E19)</f>
        <v>33.68</v>
      </c>
      <c r="I19" s="25">
        <f>MIN('2017:2025'!G19)</f>
        <v>2</v>
      </c>
      <c r="J19" s="25">
        <f>AVERAGE('2017:2025'!I19)</f>
        <v>71.479962355529295</v>
      </c>
      <c r="K19" s="25">
        <f>STDEV('2017:2025'!I19)/SQRT(1+E$1-C$1)</f>
        <v>1.510110889725276</v>
      </c>
      <c r="L19" s="25">
        <f>AVERAGE('2017:2025'!J19)</f>
        <v>500.74577777777785</v>
      </c>
      <c r="M19" s="25">
        <f>STDEV('2017:2025'!J19)/SQRT(1+E$1-C$1)</f>
        <v>11.865393333811115</v>
      </c>
      <c r="N19" s="25">
        <f>AVERAGE('2017:2025'!K19)</f>
        <v>1.0976342641843972</v>
      </c>
      <c r="O19" s="33">
        <f>STDEV('2017:2025'!K19)/SQRT(1+E$1-C$1)</f>
        <v>3.6052869732363997E-2</v>
      </c>
      <c r="P19" s="25">
        <f>AVERAGE('2017:2025'!N19)</f>
        <v>36.075333333333326</v>
      </c>
      <c r="Q19" s="25">
        <f>STDEV('2017:2025'!N19)/SQRT(1+E$1-C$1)</f>
        <v>8.3338627298510293</v>
      </c>
      <c r="R19" s="25">
        <f>AVERAGE('2017:2025'!O19)</f>
        <v>8.8888888888888893</v>
      </c>
      <c r="S19" s="32">
        <f>STDEV('2017:2025'!O19)/SQRT(1+E$1-C$1)</f>
        <v>1.4380199006160872</v>
      </c>
      <c r="T19" s="25">
        <f>AVERAGE('2017:2025'!R19)</f>
        <v>21.234079685447863</v>
      </c>
      <c r="U19" s="32">
        <f>STDEV('2017:2025'!R19)/SQRT(1+E$1-C$1)</f>
        <v>0.34722856820783826</v>
      </c>
      <c r="V19" s="25">
        <f>AVERAGE('2017:2025'!S19)</f>
        <v>65.700050552816393</v>
      </c>
      <c r="W19" s="25">
        <f>STDEV('2017:2025'!S19)/SQRT(1+E$1-C$1)</f>
        <v>11.311522739494869</v>
      </c>
      <c r="X19" s="4"/>
      <c r="Y19" s="1">
        <f>MAX('2017:2025'!N19)</f>
        <v>66.72399999999999</v>
      </c>
      <c r="Z19" s="1">
        <f>MIN('2017:2025'!N19)</f>
        <v>3.5640000000000001</v>
      </c>
    </row>
    <row r="20" spans="1:26" x14ac:dyDescent="0.2">
      <c r="A20" s="3" t="s">
        <v>33</v>
      </c>
      <c r="B20" s="25">
        <f>AVERAGE('2017:2025'!B20)</f>
        <v>7.3801827956989241</v>
      </c>
      <c r="C20" s="25">
        <f>STDEV('2017:2025'!B20)/SQRT(1+E$1-C$1)</f>
        <v>0.48894187287123242</v>
      </c>
      <c r="D20" s="25">
        <f>AVERAGE('2017:2025'!C20)</f>
        <v>20.905161290322582</v>
      </c>
      <c r="E20" s="25">
        <f>STDEV('2017:2025'!C20)/SQRT(1+E$1-C$1)</f>
        <v>0.67321381025355187</v>
      </c>
      <c r="F20" s="25">
        <f>AVERAGE('2017:2025'!D20)</f>
        <v>13.72887514934289</v>
      </c>
      <c r="G20" s="25">
        <f>STDEV('2017:2025'!D20)/SQRT(1+E$1-C$1)</f>
        <v>0.47068063400431165</v>
      </c>
      <c r="H20" s="25">
        <f>MAX('2017:2025'!E20)</f>
        <v>29.8</v>
      </c>
      <c r="I20" s="25">
        <f>MIN('2017:2025'!G20)</f>
        <v>-1.087</v>
      </c>
      <c r="J20" s="25">
        <f>AVERAGE('2017:2025'!I20)</f>
        <v>75.463285244922332</v>
      </c>
      <c r="K20" s="25">
        <f>STDEV('2017:2025'!I20)/SQRT(1+E$1-C$1)</f>
        <v>1.3274815769768999</v>
      </c>
      <c r="L20" s="25">
        <f>AVERAGE('2017:2025'!J20)</f>
        <v>361.42611111111108</v>
      </c>
      <c r="M20" s="25">
        <f>STDEV('2017:2025'!J20)/SQRT(1+E$1-C$1)</f>
        <v>12.489023488919779</v>
      </c>
      <c r="N20" s="25">
        <f>AVERAGE('2017:2025'!K20)</f>
        <v>1.0401243279569892</v>
      </c>
      <c r="O20" s="33">
        <f>STDEV('2017:2025'!K20)/SQRT(1+E$1-C$1)</f>
        <v>5.711657005980933E-2</v>
      </c>
      <c r="P20" s="25">
        <f>AVERAGE('2017:2025'!N20)</f>
        <v>36.888666666666666</v>
      </c>
      <c r="Q20" s="25">
        <f>STDEV('2017:2025'!N20)/SQRT(1+E$1-C$1)</f>
        <v>10.180602274259938</v>
      </c>
      <c r="R20" s="25">
        <f>AVERAGE('2017:2025'!O20)</f>
        <v>11.888888888888889</v>
      </c>
      <c r="S20" s="32">
        <f>STDEV('2017:2025'!O20)/SQRT(1+E$1-C$1)</f>
        <v>1.3379549531991441</v>
      </c>
      <c r="T20" s="25">
        <f>AVERAGE('2017:2025'!R20)</f>
        <v>16.803915023894863</v>
      </c>
      <c r="U20" s="32">
        <f>STDEV('2017:2025'!R20)/SQRT(1+E$1-C$1)</f>
        <v>0.4434855991431938</v>
      </c>
      <c r="V20" s="25">
        <f>AVERAGE('2017:2025'!S20)</f>
        <v>42.688204029344575</v>
      </c>
      <c r="W20" s="25">
        <f>STDEV('2017:2025'!S20)/SQRT(1+E$1-C$1)</f>
        <v>6.3686939439627857</v>
      </c>
      <c r="X20" s="4"/>
      <c r="Y20" s="1">
        <f>MAX('2017:2025'!N20)</f>
        <v>113.1</v>
      </c>
      <c r="Z20" s="1">
        <f>MIN('2017:2025'!N20)</f>
        <v>11.286000000000001</v>
      </c>
    </row>
    <row r="21" spans="1:26" x14ac:dyDescent="0.2">
      <c r="A21" s="3" t="s">
        <v>34</v>
      </c>
      <c r="B21" s="25">
        <f>AVERAGE('2017:2025'!B21)</f>
        <v>4.3163962962962961</v>
      </c>
      <c r="C21" s="25">
        <f>STDEV('2017:2025'!B21)/SQRT(1+E$1-C$1)</f>
        <v>0.34683113733106369</v>
      </c>
      <c r="D21" s="25">
        <f>AVERAGE('2017:2025'!C21)</f>
        <v>14.0019962962963</v>
      </c>
      <c r="E21" s="25">
        <f>STDEV('2017:2025'!C21)/SQRT(1+E$1-C$1)</f>
        <v>0.43371717979664398</v>
      </c>
      <c r="F21" s="25">
        <f>AVERAGE('2017:2025'!D21)</f>
        <v>8.939425848765433</v>
      </c>
      <c r="G21" s="25">
        <f>STDEV('2017:2025'!D21)/SQRT(1+E$1-C$1)</f>
        <v>0.34782759445561579</v>
      </c>
      <c r="H21" s="25">
        <f>MAX('2017:2025'!E21)</f>
        <v>24.1</v>
      </c>
      <c r="I21" s="25">
        <f>MIN('2017:2025'!G21)</f>
        <v>-3.2829999999999999</v>
      </c>
      <c r="J21" s="25">
        <f>AVERAGE('2017:2025'!I21)</f>
        <v>82.029721141975301</v>
      </c>
      <c r="K21" s="25">
        <f>STDEV('2017:2025'!I21)/SQRT(1+E$1-C$1)</f>
        <v>1.5759234554203143</v>
      </c>
      <c r="L21" s="25">
        <f>AVERAGE('2017:2025'!J21)</f>
        <v>210.23622222222224</v>
      </c>
      <c r="M21" s="25">
        <f>STDEV('2017:2025'!J21)/SQRT(1+E$1-C$1)</f>
        <v>5.5254267577209175</v>
      </c>
      <c r="N21" s="25">
        <f>AVERAGE('2017:2025'!K21)</f>
        <v>1.4095030092592589</v>
      </c>
      <c r="O21" s="33">
        <f>STDEV('2017:2025'!K21)/SQRT(1+E$1-C$1)</f>
        <v>0.10666002213700165</v>
      </c>
      <c r="P21" s="25">
        <f>AVERAGE('2017:2025'!N21)</f>
        <v>59.980000000000004</v>
      </c>
      <c r="Q21" s="25">
        <f>STDEV('2017:2025'!N21)/SQRT(1+E$1-C$1)</f>
        <v>11.48193065937374</v>
      </c>
      <c r="R21" s="25">
        <f>AVERAGE('2017:2025'!O21)</f>
        <v>18.666666666666668</v>
      </c>
      <c r="S21" s="32">
        <f>STDEV('2017:2025'!O21)/SQRT(1+E$1-C$1)</f>
        <v>1.4142135623730949</v>
      </c>
      <c r="T21" s="25">
        <f>AVERAGE('2017:2025'!R21)</f>
        <v>11.564522453703702</v>
      </c>
      <c r="U21" s="32">
        <f>STDEV('2017:2025'!R21)/SQRT(1+E$1-C$1)</f>
        <v>0.38574565127505384</v>
      </c>
      <c r="V21" s="25">
        <f>AVERAGE('2017:2025'!S21)</f>
        <v>22.249374477366114</v>
      </c>
      <c r="W21" s="25">
        <f>STDEV('2017:2025'!S21)/SQRT(1+E$1-C$1)</f>
        <v>2.4648646968285264</v>
      </c>
      <c r="X21" s="4"/>
      <c r="Y21" s="1">
        <f>MAX('2017:2025'!N21)</f>
        <v>122.60000000000001</v>
      </c>
      <c r="Z21" s="1">
        <f>MIN('2017:2025'!N21)</f>
        <v>18.599999999999994</v>
      </c>
    </row>
    <row r="22" spans="1:26" ht="13.5" thickBot="1" x14ac:dyDescent="0.25">
      <c r="A22" s="9" t="s">
        <v>35</v>
      </c>
      <c r="B22" s="10">
        <f>AVERAGE('2017:2025'!B22)</f>
        <v>2.5519569892473113</v>
      </c>
      <c r="C22" s="10">
        <f>STDEV('2017:2025'!B22)/SQRT(1+E$1-C$1)</f>
        <v>0.13632109576021614</v>
      </c>
      <c r="D22" s="10">
        <f>AVERAGE('2017:2025'!C22)</f>
        <v>10.599637992831539</v>
      </c>
      <c r="E22" s="10">
        <f>STDEV('2017:2025'!C22)/SQRT(1+E$1-C$1)</f>
        <v>0.34027426667781108</v>
      </c>
      <c r="F22" s="10">
        <f>AVERAGE('2017:2025'!D22)</f>
        <v>6.3946272401433681</v>
      </c>
      <c r="G22" s="10">
        <f>STDEV('2017:2025'!D22)/SQRT(1+E$1-C$1)</f>
        <v>0.19821556051161385</v>
      </c>
      <c r="H22" s="10">
        <f>MAX('2017:2025'!E22)</f>
        <v>18.8</v>
      </c>
      <c r="I22" s="10">
        <f>MIN('2017:2025'!G22)</f>
        <v>-4.8890000000000002</v>
      </c>
      <c r="J22" s="10">
        <f>AVERAGE('2017:2025'!I22)</f>
        <v>85.595858124253269</v>
      </c>
      <c r="K22" s="10">
        <f>STDEV('2017:2025'!I22)/SQRT(1+E$1-C$1)</f>
        <v>1.4670021479896302</v>
      </c>
      <c r="L22" s="10">
        <f>AVERAGE('2017:2025'!J22)</f>
        <v>163.90088888888889</v>
      </c>
      <c r="M22" s="10">
        <f>STDEV('2017:2025'!J22)/SQRT(1+E$1-C$1)</f>
        <v>7.4581974055480735</v>
      </c>
      <c r="N22" s="10">
        <f>AVERAGE('2017:2025'!K22)</f>
        <v>1.4022644115890082</v>
      </c>
      <c r="O22" s="34">
        <f>STDEV('2017:2025'!K22)/SQRT(1+E$1-C$1)</f>
        <v>0.10365181318573413</v>
      </c>
      <c r="P22" s="10">
        <f>AVERAGE('2017:2025'!N22)</f>
        <v>39.669111111111107</v>
      </c>
      <c r="Q22" s="10">
        <f>STDEV('2017:2025'!N22)/SQRT(1+E$1-C$1)</f>
        <v>5.1775449256177613</v>
      </c>
      <c r="R22" s="10">
        <f>AVERAGE('2017:2025'!O22)</f>
        <v>18.444444444444443</v>
      </c>
      <c r="S22" s="35">
        <f>STDEV('2017:2025'!O22)/SQRT(1+E$1-C$1)</f>
        <v>1.871653391991446</v>
      </c>
      <c r="T22" s="10">
        <f>AVERAGE('2017:2025'!R22)</f>
        <v>8.441679211469534</v>
      </c>
      <c r="U22" s="35">
        <f>STDEV('2017:2025'!R22)/SQRT(1+E$1-C$1)</f>
        <v>0.31478818678151732</v>
      </c>
      <c r="V22" s="10">
        <f>AVERAGE('2017:2025'!S22)</f>
        <v>16.770386476085392</v>
      </c>
      <c r="W22" s="10">
        <f>STDEV('2017:2025'!S22)/SQRT(1+E$1-C$1)</f>
        <v>2.0599591984065122</v>
      </c>
      <c r="X22" s="4"/>
      <c r="Y22" s="36">
        <f>MAX('2017:2025'!N22)</f>
        <v>61.2</v>
      </c>
      <c r="Z22" s="36">
        <f>MIN('2017:2025'!N22)</f>
        <v>13.662000000000004</v>
      </c>
    </row>
    <row r="23" spans="1:26" ht="13.5" thickTop="1" x14ac:dyDescent="0.2">
      <c r="A23" s="3" t="s">
        <v>36</v>
      </c>
      <c r="B23" s="37">
        <f>AVERAGE(B11:B22)</f>
        <v>7.2301074691308989</v>
      </c>
      <c r="C23" s="37"/>
      <c r="D23" s="37">
        <f>AVERAGE(D11:D22)</f>
        <v>19.541738285680939</v>
      </c>
      <c r="E23" s="37"/>
      <c r="F23" s="37">
        <f>AVERAGE(F11:F22)</f>
        <v>13.070215999007003</v>
      </c>
      <c r="G23" s="37"/>
      <c r="H23" s="37">
        <f>MAX(H11:H22)</f>
        <v>40.64</v>
      </c>
      <c r="I23" s="37">
        <f>MIN(I11:I22)</f>
        <v>-6.8339999999999996</v>
      </c>
      <c r="J23" s="37">
        <f>AVERAGE(J11:J22)</f>
        <v>73.538436990449952</v>
      </c>
      <c r="K23" s="38"/>
      <c r="L23" s="39">
        <f>SUM(L11:L22)</f>
        <v>5531.8274444444442</v>
      </c>
      <c r="M23" s="39"/>
      <c r="N23" s="37">
        <f>AVERAGE(N11:N22)</f>
        <v>1.3750451504881853</v>
      </c>
      <c r="O23" s="37"/>
      <c r="P23" s="39">
        <f>SUM(P11:P22)</f>
        <v>485.92977777777776</v>
      </c>
      <c r="Q23" s="37"/>
      <c r="R23" s="37">
        <f>SUM(R11:R22)</f>
        <v>141.77777777777777</v>
      </c>
      <c r="S23" s="37"/>
      <c r="T23" s="37">
        <f>AVERAGE(T11:T22)</f>
        <v>15.38611718343129</v>
      </c>
      <c r="U23" s="37"/>
      <c r="V23" s="39">
        <f>SUM(V11:V22)</f>
        <v>697.76080923237839</v>
      </c>
      <c r="W23" s="37"/>
      <c r="X23" s="4"/>
      <c r="Y23" s="1">
        <f>MAX(Y11:Y22)</f>
        <v>122.60000000000001</v>
      </c>
      <c r="Z23" s="1">
        <f>MIN(Z11:Z22)</f>
        <v>0.4</v>
      </c>
    </row>
    <row r="24" spans="1:26" ht="14.25" x14ac:dyDescent="0.2">
      <c r="A24" s="4"/>
      <c r="B24" s="40"/>
      <c r="C24" s="40"/>
      <c r="D24" s="40"/>
      <c r="E24" s="40"/>
      <c r="F24" s="40"/>
      <c r="G24" s="23"/>
      <c r="H24" s="23"/>
      <c r="I24" s="23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5" sqref="C35"/>
    </sheetView>
  </sheetViews>
  <sheetFormatPr baseColWidth="10" defaultRowHeight="15" x14ac:dyDescent="0.25"/>
  <cols>
    <col min="3" max="3" width="53.28515625" bestFit="1" customWidth="1"/>
  </cols>
  <sheetData>
    <row r="2" spans="1:3" x14ac:dyDescent="0.25">
      <c r="A2" s="75" t="s">
        <v>63</v>
      </c>
      <c r="B2" s="75" t="s">
        <v>64</v>
      </c>
      <c r="C2" s="76" t="s">
        <v>65</v>
      </c>
    </row>
    <row r="3" spans="1:3" x14ac:dyDescent="0.25">
      <c r="A3" s="77" t="s">
        <v>4</v>
      </c>
      <c r="B3" s="78" t="s">
        <v>57</v>
      </c>
      <c r="C3" t="s">
        <v>66</v>
      </c>
    </row>
    <row r="4" spans="1:3" x14ac:dyDescent="0.25">
      <c r="A4" s="77" t="s">
        <v>5</v>
      </c>
      <c r="B4" s="78" t="s">
        <v>57</v>
      </c>
      <c r="C4" t="s">
        <v>67</v>
      </c>
    </row>
    <row r="5" spans="1:3" x14ac:dyDescent="0.25">
      <c r="A5" s="77" t="s">
        <v>6</v>
      </c>
      <c r="B5" s="78" t="s">
        <v>57</v>
      </c>
      <c r="C5" t="s">
        <v>68</v>
      </c>
    </row>
    <row r="6" spans="1:3" x14ac:dyDescent="0.25">
      <c r="A6" s="77" t="s">
        <v>7</v>
      </c>
      <c r="B6" s="78" t="s">
        <v>57</v>
      </c>
      <c r="C6" t="s">
        <v>69</v>
      </c>
    </row>
    <row r="7" spans="1:3" x14ac:dyDescent="0.25">
      <c r="A7" s="77" t="s">
        <v>8</v>
      </c>
      <c r="B7" s="78"/>
      <c r="C7" t="s">
        <v>70</v>
      </c>
    </row>
    <row r="8" spans="1:3" x14ac:dyDescent="0.25">
      <c r="A8" s="77" t="s">
        <v>9</v>
      </c>
      <c r="B8" s="78" t="s">
        <v>57</v>
      </c>
      <c r="C8" t="s">
        <v>71</v>
      </c>
    </row>
    <row r="9" spans="1:3" x14ac:dyDescent="0.25">
      <c r="A9" s="77" t="s">
        <v>8</v>
      </c>
      <c r="B9" s="78"/>
      <c r="C9" t="s">
        <v>72</v>
      </c>
    </row>
    <row r="10" spans="1:3" x14ac:dyDescent="0.25">
      <c r="A10" s="77" t="s">
        <v>10</v>
      </c>
      <c r="B10" s="78" t="s">
        <v>73</v>
      </c>
      <c r="C10" t="s">
        <v>74</v>
      </c>
    </row>
    <row r="11" spans="1:3" x14ac:dyDescent="0.25">
      <c r="A11" s="77" t="s">
        <v>11</v>
      </c>
      <c r="B11" s="78" t="s">
        <v>21</v>
      </c>
      <c r="C11" t="s">
        <v>75</v>
      </c>
    </row>
    <row r="12" spans="1:3" x14ac:dyDescent="0.25">
      <c r="A12" s="77" t="s">
        <v>12</v>
      </c>
      <c r="B12" s="78" t="s">
        <v>22</v>
      </c>
      <c r="C12" t="s">
        <v>76</v>
      </c>
    </row>
    <row r="13" spans="1:3" x14ac:dyDescent="0.25">
      <c r="A13" s="77" t="s">
        <v>77</v>
      </c>
      <c r="B13" s="78" t="s">
        <v>22</v>
      </c>
      <c r="C13" t="s">
        <v>78</v>
      </c>
    </row>
    <row r="14" spans="1:3" x14ac:dyDescent="0.25">
      <c r="A14" s="77" t="s">
        <v>8</v>
      </c>
      <c r="B14" s="78"/>
      <c r="C14" t="s">
        <v>79</v>
      </c>
    </row>
    <row r="15" spans="1:3" x14ac:dyDescent="0.25">
      <c r="A15" s="77" t="s">
        <v>14</v>
      </c>
      <c r="B15" s="78" t="s">
        <v>58</v>
      </c>
      <c r="C15" t="s">
        <v>80</v>
      </c>
    </row>
    <row r="16" spans="1:3" x14ac:dyDescent="0.25">
      <c r="A16" s="77" t="s">
        <v>15</v>
      </c>
      <c r="B16" s="78"/>
      <c r="C16" t="s">
        <v>81</v>
      </c>
    </row>
    <row r="17" spans="1:4" x14ac:dyDescent="0.25">
      <c r="A17" s="77" t="s">
        <v>16</v>
      </c>
      <c r="B17" s="78" t="s">
        <v>58</v>
      </c>
      <c r="C17" t="s">
        <v>82</v>
      </c>
    </row>
    <row r="18" spans="1:4" x14ac:dyDescent="0.25">
      <c r="A18" s="77" t="s">
        <v>8</v>
      </c>
      <c r="B18" s="78"/>
      <c r="C18" t="s">
        <v>83</v>
      </c>
    </row>
    <row r="19" spans="1:4" x14ac:dyDescent="0.25">
      <c r="A19" s="77" t="s">
        <v>53</v>
      </c>
      <c r="B19" s="79" t="s">
        <v>19</v>
      </c>
      <c r="C19" t="s">
        <v>84</v>
      </c>
    </row>
    <row r="20" spans="1:4" x14ac:dyDescent="0.25">
      <c r="A20" s="77" t="s">
        <v>85</v>
      </c>
      <c r="B20" s="78" t="s">
        <v>58</v>
      </c>
      <c r="C20" t="s">
        <v>86</v>
      </c>
      <c r="D20" t="s">
        <v>87</v>
      </c>
    </row>
    <row r="24" spans="1:4" x14ac:dyDescent="0.25">
      <c r="A24" s="54"/>
      <c r="B24" s="54"/>
    </row>
    <row r="25" spans="1:4" x14ac:dyDescent="0.25">
      <c r="A25" s="41"/>
      <c r="B25" s="41"/>
    </row>
    <row r="26" spans="1:4" x14ac:dyDescent="0.25">
      <c r="A26" s="41"/>
      <c r="B26" s="41"/>
    </row>
    <row r="27" spans="1:4" x14ac:dyDescent="0.25">
      <c r="A27" s="41"/>
      <c r="B27" s="41"/>
    </row>
    <row r="28" spans="1:4" x14ac:dyDescent="0.25">
      <c r="A28" s="41"/>
      <c r="B28" s="41"/>
    </row>
    <row r="29" spans="1:4" x14ac:dyDescent="0.25">
      <c r="A29" s="41"/>
      <c r="B29" s="41"/>
    </row>
    <row r="30" spans="1:4" x14ac:dyDescent="0.25">
      <c r="A30" s="54"/>
      <c r="B30" s="54"/>
    </row>
    <row r="31" spans="1:4" x14ac:dyDescent="0.25">
      <c r="A31" s="41"/>
      <c r="B31" s="41"/>
    </row>
    <row r="32" spans="1:4" x14ac:dyDescent="0.25">
      <c r="A32" s="41"/>
    </row>
    <row r="33" spans="1:2" x14ac:dyDescent="0.25">
      <c r="A33" s="41"/>
    </row>
    <row r="34" spans="1:2" x14ac:dyDescent="0.25">
      <c r="A34" s="41"/>
      <c r="B34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B6" sqref="B6:B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3" t="s">
        <v>47</v>
      </c>
    </row>
    <row r="2" spans="1:19" x14ac:dyDescent="0.2">
      <c r="B2" s="3" t="s">
        <v>1</v>
      </c>
    </row>
    <row r="3" spans="1:19" x14ac:dyDescent="0.2">
      <c r="B3" s="2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3" t="s">
        <v>48</v>
      </c>
    </row>
    <row r="7" spans="1:19" x14ac:dyDescent="0.2">
      <c r="B7" s="3" t="s">
        <v>3</v>
      </c>
    </row>
    <row r="9" spans="1:19" x14ac:dyDescent="0.2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">
      <c r="A11" s="3" t="s">
        <v>24</v>
      </c>
      <c r="B11" s="8">
        <v>1.9751612903225808</v>
      </c>
      <c r="C11" s="8">
        <v>10.997032258064518</v>
      </c>
      <c r="D11" s="8">
        <v>6.3720551075268821</v>
      </c>
      <c r="E11" s="8">
        <v>18.48</v>
      </c>
      <c r="F11" s="20">
        <v>43833</v>
      </c>
      <c r="G11" s="8">
        <v>-3.6240000000000001</v>
      </c>
      <c r="H11" s="20">
        <v>43839</v>
      </c>
      <c r="I11" s="8">
        <v>80.942782258064511</v>
      </c>
      <c r="J11" s="8">
        <v>212.45699999999999</v>
      </c>
      <c r="K11" s="8">
        <v>1.5131733870967741</v>
      </c>
      <c r="L11" s="8">
        <v>14.11</v>
      </c>
      <c r="M11" s="20">
        <v>43831</v>
      </c>
      <c r="N11" s="8">
        <v>99.600000000000023</v>
      </c>
      <c r="O11" s="19">
        <v>18</v>
      </c>
      <c r="P11" s="8">
        <v>35.199999999999989</v>
      </c>
      <c r="Q11" s="20">
        <v>43836</v>
      </c>
      <c r="R11" s="8">
        <v>6.7193239247311825</v>
      </c>
      <c r="S11" s="8">
        <v>25.200206084760122</v>
      </c>
    </row>
    <row r="12" spans="1:19" x14ac:dyDescent="0.2">
      <c r="A12" s="3" t="s">
        <v>25</v>
      </c>
      <c r="B12" s="8">
        <v>1.0211785714285715</v>
      </c>
      <c r="C12" s="8">
        <v>8.5147142857142821</v>
      </c>
      <c r="D12" s="8">
        <v>4.5159055059523805</v>
      </c>
      <c r="E12" s="8">
        <v>16.64</v>
      </c>
      <c r="F12" s="20">
        <v>43512</v>
      </c>
      <c r="G12" s="8">
        <v>-4.2329999999999997</v>
      </c>
      <c r="H12" s="20">
        <v>43523</v>
      </c>
      <c r="I12" s="8">
        <v>77.945104166666653</v>
      </c>
      <c r="J12" s="8">
        <v>232.02700000000002</v>
      </c>
      <c r="K12" s="8">
        <v>2.0784553571428566</v>
      </c>
      <c r="L12" s="8">
        <v>12.54</v>
      </c>
      <c r="M12" s="20">
        <v>43517</v>
      </c>
      <c r="N12" s="8">
        <v>51.4</v>
      </c>
      <c r="O12" s="19">
        <v>20</v>
      </c>
      <c r="P12" s="8">
        <v>12.399999999999999</v>
      </c>
      <c r="Q12" s="20">
        <v>43524</v>
      </c>
      <c r="R12" s="8">
        <v>6.2281324404761902</v>
      </c>
      <c r="S12" s="8">
        <v>32.831386820924749</v>
      </c>
    </row>
    <row r="13" spans="1:19" x14ac:dyDescent="0.2">
      <c r="A13" s="3" t="s">
        <v>26</v>
      </c>
      <c r="B13" s="8">
        <v>3.1513870967741933</v>
      </c>
      <c r="C13" s="8">
        <v>13.525290322580645</v>
      </c>
      <c r="D13" s="8">
        <v>7.9075248655913954</v>
      </c>
      <c r="E13" s="8">
        <v>21.53</v>
      </c>
      <c r="F13" s="20">
        <v>43552</v>
      </c>
      <c r="G13" s="8">
        <v>-0.61399999999999999</v>
      </c>
      <c r="H13" s="20">
        <v>43526</v>
      </c>
      <c r="I13" s="8">
        <v>69.7632123655914</v>
      </c>
      <c r="J13" s="8">
        <v>432.42599999999993</v>
      </c>
      <c r="K13" s="8">
        <v>1.9526754032258062</v>
      </c>
      <c r="L13" s="8">
        <v>17.64</v>
      </c>
      <c r="M13" s="20">
        <v>43525</v>
      </c>
      <c r="N13" s="8">
        <v>55.2</v>
      </c>
      <c r="O13" s="19">
        <v>22</v>
      </c>
      <c r="P13" s="8">
        <v>9.0000000000000018</v>
      </c>
      <c r="Q13" s="20">
        <v>43543</v>
      </c>
      <c r="R13" s="8">
        <v>8.6172842741935476</v>
      </c>
      <c r="S13" s="8">
        <v>65.573524091564508</v>
      </c>
    </row>
    <row r="14" spans="1:19" x14ac:dyDescent="0.2">
      <c r="A14" s="3" t="s">
        <v>27</v>
      </c>
      <c r="B14" s="8">
        <v>5.9046000000000003</v>
      </c>
      <c r="C14" s="8">
        <v>17.652333333333335</v>
      </c>
      <c r="D14" s="8">
        <v>11.514893750000002</v>
      </c>
      <c r="E14" s="8">
        <v>24.13</v>
      </c>
      <c r="F14" s="20">
        <v>43579</v>
      </c>
      <c r="G14" s="8">
        <v>0.54600000000000004</v>
      </c>
      <c r="H14" s="20">
        <v>43556</v>
      </c>
      <c r="I14" s="8">
        <v>74.591631944444444</v>
      </c>
      <c r="J14" s="8">
        <v>530.01400000000001</v>
      </c>
      <c r="K14" s="8">
        <v>1.6506874999999999</v>
      </c>
      <c r="L14" s="8">
        <v>13.33</v>
      </c>
      <c r="M14" s="20">
        <v>43566</v>
      </c>
      <c r="N14" s="8">
        <v>77.2</v>
      </c>
      <c r="O14" s="19">
        <v>15</v>
      </c>
      <c r="P14" s="8">
        <v>14.000000000000002</v>
      </c>
      <c r="Q14" s="20">
        <v>43565</v>
      </c>
      <c r="R14" s="8">
        <v>12.553868055555556</v>
      </c>
      <c r="S14" s="8">
        <v>86.46301049808956</v>
      </c>
    </row>
    <row r="15" spans="1:19" x14ac:dyDescent="0.2">
      <c r="A15" s="3" t="s">
        <v>28</v>
      </c>
      <c r="B15" s="8">
        <v>8.1553225806451604</v>
      </c>
      <c r="C15" s="8">
        <v>20.124838709677416</v>
      </c>
      <c r="D15" s="8">
        <v>13.940099462365591</v>
      </c>
      <c r="E15" s="8">
        <v>25.42</v>
      </c>
      <c r="F15" s="20">
        <v>43592</v>
      </c>
      <c r="G15" s="8">
        <v>0.61499999999999999</v>
      </c>
      <c r="H15" s="20">
        <v>43596</v>
      </c>
      <c r="I15" s="8">
        <v>72.275470430107504</v>
      </c>
      <c r="J15" s="8">
        <v>605.55000000000007</v>
      </c>
      <c r="K15" s="8">
        <v>1.3787520161290323</v>
      </c>
      <c r="L15" s="8">
        <v>10.49</v>
      </c>
      <c r="M15" s="20">
        <v>43588</v>
      </c>
      <c r="N15" s="8">
        <v>59.999999999999993</v>
      </c>
      <c r="O15" s="19">
        <v>16</v>
      </c>
      <c r="P15" s="8">
        <v>19.399999999999999</v>
      </c>
      <c r="Q15" s="20">
        <v>43605</v>
      </c>
      <c r="R15" s="8">
        <v>16.272681451612907</v>
      </c>
      <c r="S15" s="8">
        <v>104.66846561992307</v>
      </c>
    </row>
    <row r="16" spans="1:19" x14ac:dyDescent="0.2">
      <c r="A16" s="3" t="s">
        <v>29</v>
      </c>
      <c r="B16" s="8">
        <v>12.071666666666667</v>
      </c>
      <c r="C16" s="8">
        <v>25.098333333333326</v>
      </c>
      <c r="D16" s="8">
        <v>18.392874999999997</v>
      </c>
      <c r="E16" s="8">
        <v>33.81</v>
      </c>
      <c r="F16" s="20">
        <v>43641</v>
      </c>
      <c r="G16" s="8">
        <v>8.18</v>
      </c>
      <c r="H16" s="20">
        <v>43626</v>
      </c>
      <c r="I16" s="8">
        <v>71.131944444444443</v>
      </c>
      <c r="J16" s="8">
        <v>649.43900000000008</v>
      </c>
      <c r="K16" s="8">
        <v>1.2400201388888885</v>
      </c>
      <c r="L16" s="8">
        <v>11.86</v>
      </c>
      <c r="M16" s="20">
        <v>43628</v>
      </c>
      <c r="N16" s="8">
        <v>60.8</v>
      </c>
      <c r="O16" s="19">
        <v>12</v>
      </c>
      <c r="P16" s="8">
        <v>22.2</v>
      </c>
      <c r="Q16" s="20">
        <v>43645</v>
      </c>
      <c r="R16" s="8">
        <v>20.50489583333334</v>
      </c>
      <c r="S16" s="8">
        <v>124.16106579509122</v>
      </c>
    </row>
    <row r="17" spans="1:19" x14ac:dyDescent="0.2">
      <c r="A17" s="3" t="s">
        <v>30</v>
      </c>
      <c r="B17" s="8">
        <v>15.128064516129031</v>
      </c>
      <c r="C17" s="8">
        <v>28.428387096774191</v>
      </c>
      <c r="D17" s="8">
        <v>21.235040322580645</v>
      </c>
      <c r="E17" s="8">
        <v>33.06</v>
      </c>
      <c r="F17" s="20">
        <v>43672</v>
      </c>
      <c r="G17" s="8">
        <v>11.79</v>
      </c>
      <c r="H17" s="20">
        <v>43669</v>
      </c>
      <c r="I17" s="8">
        <v>71.901068548387087</v>
      </c>
      <c r="J17" s="8">
        <v>779.16600000000028</v>
      </c>
      <c r="K17" s="8">
        <v>1.0427977150537633</v>
      </c>
      <c r="L17" s="8">
        <v>15.58</v>
      </c>
      <c r="M17" s="20">
        <v>43659</v>
      </c>
      <c r="N17" s="8">
        <v>91.200000000000017</v>
      </c>
      <c r="O17" s="19">
        <v>10</v>
      </c>
      <c r="P17" s="8">
        <v>41.199999999999996</v>
      </c>
      <c r="Q17" s="20">
        <v>43659</v>
      </c>
      <c r="R17" s="8">
        <v>23.509737903225815</v>
      </c>
      <c r="S17" s="8">
        <v>148.99527418248863</v>
      </c>
    </row>
    <row r="18" spans="1:19" x14ac:dyDescent="0.2">
      <c r="A18" s="3" t="s">
        <v>31</v>
      </c>
      <c r="B18" s="8">
        <v>14.056451612903226</v>
      </c>
      <c r="C18" s="8">
        <v>29.611935483870969</v>
      </c>
      <c r="D18" s="8">
        <v>21.231659946236565</v>
      </c>
      <c r="E18" s="8">
        <v>37.299999999999997</v>
      </c>
      <c r="F18" s="20">
        <v>43705</v>
      </c>
      <c r="G18" s="8">
        <v>9.08</v>
      </c>
      <c r="H18" s="20">
        <v>43696</v>
      </c>
      <c r="I18" s="8">
        <v>66.445315860215047</v>
      </c>
      <c r="J18" s="8">
        <v>717.96600000000012</v>
      </c>
      <c r="K18" s="8">
        <v>1.00983064516129</v>
      </c>
      <c r="L18" s="8">
        <v>8.6199999999999992</v>
      </c>
      <c r="M18" s="20">
        <v>43705</v>
      </c>
      <c r="N18" s="8">
        <v>0.4</v>
      </c>
      <c r="O18" s="19">
        <v>2</v>
      </c>
      <c r="P18" s="8">
        <v>0.2</v>
      </c>
      <c r="Q18" s="20">
        <v>43686</v>
      </c>
      <c r="R18" s="8">
        <v>25.819549731182796</v>
      </c>
      <c r="S18" s="8">
        <v>136.76745674916674</v>
      </c>
    </row>
    <row r="19" spans="1:19" x14ac:dyDescent="0.2">
      <c r="A19" s="3" t="s">
        <v>32</v>
      </c>
      <c r="B19" s="8">
        <v>12.505066666666668</v>
      </c>
      <c r="C19" s="8">
        <v>26.934333333333324</v>
      </c>
      <c r="D19" s="8">
        <v>18.877163194444446</v>
      </c>
      <c r="E19" s="8">
        <v>33.68</v>
      </c>
      <c r="F19" s="20">
        <v>43710</v>
      </c>
      <c r="G19" s="8">
        <v>7.2320000000000002</v>
      </c>
      <c r="H19" s="20">
        <v>43738</v>
      </c>
      <c r="I19" s="8">
        <v>73.227138888888888</v>
      </c>
      <c r="J19" s="8">
        <v>555.30899999999986</v>
      </c>
      <c r="K19" s="8">
        <v>0.89383124999999997</v>
      </c>
      <c r="L19" s="8">
        <v>16.559999999999999</v>
      </c>
      <c r="M19" s="20">
        <v>43716</v>
      </c>
      <c r="N19" s="8">
        <v>63.599999999999994</v>
      </c>
      <c r="O19" s="19">
        <v>6</v>
      </c>
      <c r="P19" s="8">
        <v>20.2</v>
      </c>
      <c r="Q19" s="20">
        <v>43716</v>
      </c>
      <c r="R19" s="8">
        <v>22.04088888888889</v>
      </c>
      <c r="S19" s="8">
        <v>93.609462560731117</v>
      </c>
    </row>
    <row r="20" spans="1:19" x14ac:dyDescent="0.2">
      <c r="A20" s="3" t="s">
        <v>33</v>
      </c>
      <c r="B20" s="8">
        <v>6.9888709677419341</v>
      </c>
      <c r="C20" s="8">
        <v>19.383225806451616</v>
      </c>
      <c r="D20" s="8">
        <v>12.644774193548383</v>
      </c>
      <c r="E20" s="8">
        <v>25.49</v>
      </c>
      <c r="F20" s="20">
        <v>43750</v>
      </c>
      <c r="G20" s="8">
        <v>-1.087</v>
      </c>
      <c r="H20" s="20">
        <v>43768</v>
      </c>
      <c r="I20" s="8">
        <v>75.591458333333321</v>
      </c>
      <c r="J20" s="8">
        <v>352.06400000000014</v>
      </c>
      <c r="K20" s="8">
        <v>1.3244435483870967</v>
      </c>
      <c r="L20" s="8">
        <v>12.54</v>
      </c>
      <c r="M20" s="20">
        <v>43767</v>
      </c>
      <c r="N20" s="8">
        <v>35.799999999999997</v>
      </c>
      <c r="O20" s="19">
        <v>13</v>
      </c>
      <c r="P20" s="8">
        <v>14.799999999999997</v>
      </c>
      <c r="Q20" s="20">
        <v>43769</v>
      </c>
      <c r="R20" s="8">
        <v>16.289428763440856</v>
      </c>
      <c r="S20" s="8">
        <v>55.746650040258807</v>
      </c>
    </row>
    <row r="21" spans="1:19" x14ac:dyDescent="0.2">
      <c r="A21" s="3" t="s">
        <v>34</v>
      </c>
      <c r="B21" s="8">
        <v>3.9049</v>
      </c>
      <c r="C21" s="8">
        <v>13.46966666666667</v>
      </c>
      <c r="D21" s="8">
        <v>8.4300041666666665</v>
      </c>
      <c r="E21" s="8">
        <v>17.600000000000001</v>
      </c>
      <c r="F21" s="20">
        <v>43780</v>
      </c>
      <c r="G21" s="8">
        <v>-1.224</v>
      </c>
      <c r="H21" s="20">
        <v>43798</v>
      </c>
      <c r="I21" s="8">
        <v>85.162090277777764</v>
      </c>
      <c r="J21" s="8">
        <v>199.11099999999993</v>
      </c>
      <c r="K21" s="8">
        <v>1.0341888888888888</v>
      </c>
      <c r="L21" s="8">
        <v>11.56</v>
      </c>
      <c r="M21" s="20">
        <v>43795</v>
      </c>
      <c r="N21" s="8">
        <v>60.2</v>
      </c>
      <c r="O21" s="19">
        <v>20</v>
      </c>
      <c r="P21" s="8">
        <v>11.399999999999997</v>
      </c>
      <c r="Q21" s="20">
        <v>43789</v>
      </c>
      <c r="R21" s="8">
        <v>11.073409722222221</v>
      </c>
      <c r="S21" s="8">
        <v>23.593220614803368</v>
      </c>
    </row>
    <row r="22" spans="1:19" ht="13.5" thickBot="1" x14ac:dyDescent="0.25">
      <c r="A22" s="9" t="s">
        <v>35</v>
      </c>
      <c r="B22" s="10">
        <v>2.572806451612903</v>
      </c>
      <c r="C22" s="10">
        <v>12.229032258064516</v>
      </c>
      <c r="D22" s="10">
        <v>7.3152392473118271</v>
      </c>
      <c r="E22" s="10">
        <v>16.7</v>
      </c>
      <c r="F22" s="21">
        <v>43803</v>
      </c>
      <c r="G22" s="10">
        <v>-1.1559999999999999</v>
      </c>
      <c r="H22" s="21">
        <v>43810</v>
      </c>
      <c r="I22" s="10">
        <v>80.840154569892476</v>
      </c>
      <c r="J22" s="10">
        <v>188.35899999999998</v>
      </c>
      <c r="K22" s="10">
        <v>1.1461364247311829</v>
      </c>
      <c r="L22" s="10">
        <v>13.33</v>
      </c>
      <c r="M22" s="21">
        <v>43815</v>
      </c>
      <c r="N22" s="10">
        <v>28.999999999999989</v>
      </c>
      <c r="O22" s="22">
        <v>10</v>
      </c>
      <c r="P22" s="10">
        <v>16.599999999999998</v>
      </c>
      <c r="Q22" s="21">
        <v>43815</v>
      </c>
      <c r="R22" s="10">
        <v>8.5290913978494629</v>
      </c>
      <c r="S22" s="10">
        <v>19.718790955561122</v>
      </c>
    </row>
    <row r="23" spans="1:19" ht="13.5" thickTop="1" x14ac:dyDescent="0.2">
      <c r="A23" s="3" t="s">
        <v>36</v>
      </c>
      <c r="B23" s="8">
        <v>7.2862897017409098</v>
      </c>
      <c r="C23" s="8">
        <v>18.830760240655398</v>
      </c>
      <c r="D23" s="8">
        <v>12.698102896852065</v>
      </c>
      <c r="E23" s="8">
        <v>37.299999999999997</v>
      </c>
      <c r="F23" s="20">
        <v>43340</v>
      </c>
      <c r="G23" s="8">
        <v>-4.2329999999999997</v>
      </c>
      <c r="H23" s="20">
        <v>43158</v>
      </c>
      <c r="I23" s="8">
        <v>74.984781007317807</v>
      </c>
      <c r="J23" s="8">
        <v>5453.8880000000017</v>
      </c>
      <c r="K23" s="8">
        <v>1.3554160228921317</v>
      </c>
      <c r="L23" s="8">
        <v>17.64</v>
      </c>
      <c r="M23" s="20">
        <v>43160</v>
      </c>
      <c r="N23" s="8">
        <v>684.40000000000009</v>
      </c>
      <c r="O23" s="19">
        <v>164</v>
      </c>
      <c r="P23" s="8">
        <v>41.199999999999996</v>
      </c>
      <c r="Q23" s="20">
        <v>43294</v>
      </c>
      <c r="R23" s="8">
        <v>14.846524365559398</v>
      </c>
      <c r="S23" s="8">
        <v>917.32851401336302</v>
      </c>
    </row>
    <row r="26" spans="1:19" x14ac:dyDescent="0.2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9" x14ac:dyDescent="0.2">
      <c r="A28" s="4"/>
      <c r="B28" s="4" t="s">
        <v>38</v>
      </c>
      <c r="C28" s="4"/>
      <c r="D28" s="4"/>
      <c r="F28" s="4">
        <v>-0.13700000000000001</v>
      </c>
      <c r="G28" s="4" t="s">
        <v>19</v>
      </c>
      <c r="H28" s="12">
        <v>43402</v>
      </c>
      <c r="I28" s="13"/>
      <c r="J28" s="4"/>
    </row>
    <row r="29" spans="1:19" x14ac:dyDescent="0.2">
      <c r="A29" s="4"/>
      <c r="B29" s="4" t="s">
        <v>39</v>
      </c>
      <c r="C29" s="4"/>
      <c r="D29" s="4"/>
      <c r="F29" s="4">
        <v>-0.61399999999999999</v>
      </c>
      <c r="G29" s="4" t="s">
        <v>19</v>
      </c>
      <c r="H29" s="12">
        <v>43161</v>
      </c>
      <c r="I29" s="13"/>
      <c r="J29" s="4"/>
    </row>
    <row r="30" spans="1:19" x14ac:dyDescent="0.2">
      <c r="A30" s="4"/>
      <c r="B30" s="4" t="s">
        <v>40</v>
      </c>
      <c r="C30" s="4"/>
      <c r="D30" s="4"/>
      <c r="F30" s="23">
        <v>240</v>
      </c>
      <c r="G30" s="4" t="s">
        <v>41</v>
      </c>
      <c r="H30" s="4"/>
      <c r="I30" s="4"/>
      <c r="J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9" x14ac:dyDescent="0.2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12</v>
      </c>
      <c r="G34" s="4" t="s">
        <v>41</v>
      </c>
      <c r="H34" s="4"/>
      <c r="I34" s="4"/>
      <c r="J34" s="4"/>
    </row>
    <row r="35" spans="1:10" x14ac:dyDescent="0.2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11</v>
      </c>
      <c r="G35" s="4" t="s">
        <v>41</v>
      </c>
      <c r="H35" s="4"/>
      <c r="I35" s="4"/>
      <c r="J35" s="4"/>
    </row>
    <row r="36" spans="1:10" x14ac:dyDescent="0.2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6</v>
      </c>
      <c r="G36" s="4" t="s">
        <v>41</v>
      </c>
      <c r="H36" s="4"/>
      <c r="I36" s="4"/>
      <c r="J36" s="4"/>
    </row>
    <row r="37" spans="1:10" x14ac:dyDescent="0.2">
      <c r="A37" s="4"/>
      <c r="C37" s="16" t="s">
        <v>45</v>
      </c>
      <c r="D37" s="15">
        <v>-5</v>
      </c>
      <c r="E37" s="1" t="s">
        <v>19</v>
      </c>
      <c r="F37" s="14">
        <v>0</v>
      </c>
      <c r="G37" s="4" t="s">
        <v>41</v>
      </c>
      <c r="H37" s="4"/>
      <c r="I37" s="4"/>
      <c r="J37" s="4"/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43" sqref="A43"/>
    </sheetView>
  </sheetViews>
  <sheetFormatPr baseColWidth="10" defaultRowHeight="12.75" x14ac:dyDescent="0.2"/>
  <cols>
    <col min="1" max="1" width="11.42578125" style="41"/>
    <col min="2" max="2" width="6.140625" style="41" customWidth="1"/>
    <col min="3" max="4" width="7.5703125" style="41" bestFit="1" customWidth="1"/>
    <col min="5" max="5" width="6.42578125" style="41" bestFit="1" customWidth="1"/>
    <col min="6" max="6" width="7.5703125" style="41" customWidth="1"/>
    <col min="7" max="7" width="5.7109375" style="41" customWidth="1"/>
    <col min="8" max="8" width="7.5703125" style="41" customWidth="1"/>
    <col min="9" max="9" width="7.5703125" style="41" bestFit="1" customWidth="1"/>
    <col min="10" max="11" width="7.5703125" style="41" customWidth="1"/>
    <col min="12" max="12" width="8.140625" style="41" bestFit="1" customWidth="1"/>
    <col min="13" max="13" width="7.5703125" style="41" bestFit="1" customWidth="1"/>
    <col min="14" max="14" width="5.5703125" style="41" bestFit="1" customWidth="1"/>
    <col min="15" max="15" width="7.7109375" style="41" bestFit="1" customWidth="1"/>
    <col min="16" max="16" width="5.42578125" style="41" bestFit="1" customWidth="1"/>
    <col min="17" max="17" width="7.5703125" style="41" bestFit="1" customWidth="1"/>
    <col min="18" max="18" width="7.5703125" style="41" customWidth="1"/>
    <col min="19" max="19" width="6.5703125" style="41" customWidth="1"/>
    <col min="20" max="16384" width="11.42578125" style="41"/>
  </cols>
  <sheetData>
    <row r="1" spans="1:19" x14ac:dyDescent="0.2">
      <c r="B1" s="42" t="s">
        <v>59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3"/>
    </row>
    <row r="5" spans="1:19" x14ac:dyDescent="0.2">
      <c r="B5" s="43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3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45"/>
      <c r="B10" s="46" t="s">
        <v>19</v>
      </c>
      <c r="C10" s="46" t="s">
        <v>19</v>
      </c>
      <c r="D10" s="46" t="s">
        <v>19</v>
      </c>
      <c r="E10" s="46" t="s">
        <v>19</v>
      </c>
      <c r="F10" s="46"/>
      <c r="G10" s="46" t="s">
        <v>19</v>
      </c>
      <c r="H10" s="46"/>
      <c r="I10" s="46" t="s">
        <v>20</v>
      </c>
      <c r="J10" s="46" t="s">
        <v>21</v>
      </c>
      <c r="K10" s="46" t="s">
        <v>22</v>
      </c>
      <c r="L10" s="46" t="s">
        <v>22</v>
      </c>
      <c r="M10" s="46"/>
      <c r="N10" s="46" t="s">
        <v>23</v>
      </c>
      <c r="O10" s="46"/>
      <c r="P10" s="46" t="s">
        <v>23</v>
      </c>
      <c r="Q10" s="46"/>
      <c r="R10" s="46" t="s">
        <v>19</v>
      </c>
      <c r="S10" s="46" t="s">
        <v>23</v>
      </c>
    </row>
    <row r="11" spans="1:19" x14ac:dyDescent="0.2">
      <c r="A11" s="42" t="s">
        <v>24</v>
      </c>
      <c r="B11" s="47">
        <v>2.0087096774193549</v>
      </c>
      <c r="C11" s="47">
        <v>9.4605161290322588</v>
      </c>
      <c r="D11" s="47">
        <v>5.6520349462365598</v>
      </c>
      <c r="E11" s="47">
        <v>14.87</v>
      </c>
      <c r="F11" s="48">
        <v>43831</v>
      </c>
      <c r="G11" s="47">
        <v>-3.4740000000000002</v>
      </c>
      <c r="H11" s="48">
        <v>43834</v>
      </c>
      <c r="I11" s="47">
        <v>73.739932795698948</v>
      </c>
      <c r="J11" s="47">
        <v>197.602</v>
      </c>
      <c r="K11" s="47">
        <v>2.2529240591397852</v>
      </c>
      <c r="L11" s="47">
        <v>16.170000000000002</v>
      </c>
      <c r="M11" s="48">
        <v>43857</v>
      </c>
      <c r="N11" s="47">
        <v>45.8</v>
      </c>
      <c r="O11" s="49">
        <v>13</v>
      </c>
      <c r="P11" s="47">
        <v>13.399999999999997</v>
      </c>
      <c r="Q11" s="48">
        <v>43861</v>
      </c>
      <c r="R11" s="47">
        <v>6.3394112903225803</v>
      </c>
      <c r="S11" s="47">
        <v>29.963079180486034</v>
      </c>
    </row>
    <row r="12" spans="1:19" x14ac:dyDescent="0.2">
      <c r="A12" s="42" t="s">
        <v>25</v>
      </c>
      <c r="B12" s="47">
        <v>0.41296428571428573</v>
      </c>
      <c r="C12" s="47">
        <v>13.675107142857144</v>
      </c>
      <c r="D12" s="47">
        <v>6.5236264880952382</v>
      </c>
      <c r="E12" s="47">
        <v>21.74</v>
      </c>
      <c r="F12" s="48">
        <v>43523</v>
      </c>
      <c r="G12" s="47">
        <v>-2.9329999999999998</v>
      </c>
      <c r="H12" s="48">
        <v>43512</v>
      </c>
      <c r="I12" s="47">
        <v>75.740409226190494</v>
      </c>
      <c r="J12" s="47">
        <v>343.27299999999997</v>
      </c>
      <c r="K12" s="47">
        <v>1.2331168154761907</v>
      </c>
      <c r="L12" s="47">
        <v>14.8</v>
      </c>
      <c r="M12" s="48">
        <v>43498</v>
      </c>
      <c r="N12" s="47">
        <v>44.4</v>
      </c>
      <c r="O12" s="49">
        <v>10</v>
      </c>
      <c r="P12" s="47">
        <v>25.999999999999982</v>
      </c>
      <c r="Q12" s="48">
        <v>43498</v>
      </c>
      <c r="R12" s="47">
        <v>6.7669910714285715</v>
      </c>
      <c r="S12" s="47">
        <v>37.044756290972835</v>
      </c>
    </row>
    <row r="13" spans="1:19" x14ac:dyDescent="0.2">
      <c r="A13" s="42" t="s">
        <v>26</v>
      </c>
      <c r="B13" s="47">
        <v>2.0941290322580643</v>
      </c>
      <c r="C13" s="47">
        <v>16.802580645161285</v>
      </c>
      <c r="D13" s="47">
        <v>9.4129354838709691</v>
      </c>
      <c r="E13" s="47">
        <v>22.69</v>
      </c>
      <c r="F13" s="48">
        <v>43548</v>
      </c>
      <c r="G13" s="47">
        <v>-2.113</v>
      </c>
      <c r="H13" s="48">
        <v>43546</v>
      </c>
      <c r="I13" s="47">
        <v>60.800053763440857</v>
      </c>
      <c r="J13" s="47">
        <v>539.23099999999999</v>
      </c>
      <c r="K13" s="47">
        <v>1.6020087365591404</v>
      </c>
      <c r="L13" s="47">
        <v>14.01</v>
      </c>
      <c r="M13" s="48">
        <v>43530</v>
      </c>
      <c r="N13" s="47">
        <v>9.8000000000000007</v>
      </c>
      <c r="O13" s="49">
        <v>5</v>
      </c>
      <c r="P13" s="47">
        <v>5.6000000000000005</v>
      </c>
      <c r="Q13" s="48">
        <v>43530</v>
      </c>
      <c r="R13" s="47">
        <v>9.8054543010752688</v>
      </c>
      <c r="S13" s="47">
        <v>79.294862125136092</v>
      </c>
    </row>
    <row r="14" spans="1:19" x14ac:dyDescent="0.2">
      <c r="A14" s="42" t="s">
        <v>27</v>
      </c>
      <c r="B14" s="47">
        <v>4.9487333333333332</v>
      </c>
      <c r="C14" s="47">
        <v>17.169333333333331</v>
      </c>
      <c r="D14" s="47">
        <v>10.885462500000001</v>
      </c>
      <c r="E14" s="47">
        <v>23.92</v>
      </c>
      <c r="F14" s="48">
        <v>43584</v>
      </c>
      <c r="G14" s="47">
        <v>-1.361</v>
      </c>
      <c r="H14" s="48">
        <v>43568</v>
      </c>
      <c r="I14" s="47">
        <v>70.536555555555566</v>
      </c>
      <c r="J14" s="47">
        <v>534.67900000000009</v>
      </c>
      <c r="K14" s="47">
        <v>1.4458659722222225</v>
      </c>
      <c r="L14" s="47">
        <v>12.64</v>
      </c>
      <c r="M14" s="48">
        <v>43572</v>
      </c>
      <c r="N14" s="47">
        <v>62.999999999999993</v>
      </c>
      <c r="O14" s="49">
        <v>17</v>
      </c>
      <c r="P14" s="47">
        <v>14.599999999999998</v>
      </c>
      <c r="Q14" s="48">
        <v>43573</v>
      </c>
      <c r="R14" s="47">
        <v>12.631416666666663</v>
      </c>
      <c r="S14" s="47">
        <v>85.215388870137588</v>
      </c>
    </row>
    <row r="15" spans="1:19" x14ac:dyDescent="0.2">
      <c r="A15" s="42" t="s">
        <v>28</v>
      </c>
      <c r="B15" s="47">
        <v>6.5948387096774193</v>
      </c>
      <c r="C15" s="47">
        <v>20.682903225806449</v>
      </c>
      <c r="D15" s="47">
        <v>13.650909274193548</v>
      </c>
      <c r="E15" s="47">
        <v>28.84</v>
      </c>
      <c r="F15" s="48">
        <v>43616</v>
      </c>
      <c r="G15" s="47">
        <v>-1.0189999999999999</v>
      </c>
      <c r="H15" s="48">
        <v>43591</v>
      </c>
      <c r="I15" s="47">
        <v>61.529381720430102</v>
      </c>
      <c r="J15" s="47">
        <v>693.76599999999996</v>
      </c>
      <c r="K15" s="47">
        <v>1.5620672043010753</v>
      </c>
      <c r="L15" s="47">
        <v>12.94</v>
      </c>
      <c r="M15" s="48">
        <v>43593</v>
      </c>
      <c r="N15" s="47">
        <v>30.399999999999995</v>
      </c>
      <c r="O15" s="49">
        <v>6</v>
      </c>
      <c r="P15" s="47">
        <v>12.2</v>
      </c>
      <c r="Q15" s="48">
        <v>43601</v>
      </c>
      <c r="R15" s="47">
        <v>16.293387096774193</v>
      </c>
      <c r="S15" s="47">
        <v>119.94159584260014</v>
      </c>
    </row>
    <row r="16" spans="1:19" x14ac:dyDescent="0.2">
      <c r="A16" s="42" t="s">
        <v>29</v>
      </c>
      <c r="B16" s="47">
        <v>11.300566666666665</v>
      </c>
      <c r="C16" s="47">
        <v>27.976666666666674</v>
      </c>
      <c r="D16" s="47">
        <v>19.533765277777778</v>
      </c>
      <c r="E16" s="47">
        <v>40.64</v>
      </c>
      <c r="F16" s="48">
        <v>43645</v>
      </c>
      <c r="G16" s="47">
        <v>4.3730000000000002</v>
      </c>
      <c r="H16" s="48">
        <v>43624</v>
      </c>
      <c r="I16" s="47">
        <v>57.891937500000004</v>
      </c>
      <c r="J16" s="47">
        <v>766.18999999999994</v>
      </c>
      <c r="K16" s="47">
        <v>1.3761381944444437</v>
      </c>
      <c r="L16" s="47">
        <v>12.15</v>
      </c>
      <c r="M16" s="48">
        <v>43621</v>
      </c>
      <c r="N16" s="47">
        <v>59.2</v>
      </c>
      <c r="O16" s="49">
        <v>8</v>
      </c>
      <c r="P16" s="47">
        <v>19.599999999999998</v>
      </c>
      <c r="Q16" s="48">
        <v>43621</v>
      </c>
      <c r="R16" s="47">
        <v>20.896555555555551</v>
      </c>
      <c r="S16" s="47">
        <v>154.1167026398924</v>
      </c>
    </row>
    <row r="17" spans="1:19" x14ac:dyDescent="0.2">
      <c r="A17" s="42" t="s">
        <v>30</v>
      </c>
      <c r="B17" s="47">
        <v>14.559032258064514</v>
      </c>
      <c r="C17" s="47">
        <v>29.90451612903226</v>
      </c>
      <c r="D17" s="47">
        <v>21.882264784946241</v>
      </c>
      <c r="E17" s="47">
        <v>37.909999999999997</v>
      </c>
      <c r="F17" s="48">
        <v>43669</v>
      </c>
      <c r="G17" s="47">
        <v>8.26</v>
      </c>
      <c r="H17" s="48">
        <v>43677</v>
      </c>
      <c r="I17" s="47">
        <v>62.087103494623634</v>
      </c>
      <c r="J17" s="47">
        <v>760.41</v>
      </c>
      <c r="K17" s="47">
        <v>0.83867540322580669</v>
      </c>
      <c r="L17" s="47">
        <v>10.19</v>
      </c>
      <c r="M17" s="48">
        <v>43671</v>
      </c>
      <c r="N17" s="47">
        <v>36.999999999999993</v>
      </c>
      <c r="O17" s="49">
        <v>8</v>
      </c>
      <c r="P17" s="47">
        <v>10.8</v>
      </c>
      <c r="Q17" s="48">
        <v>43672</v>
      </c>
      <c r="R17" s="47">
        <v>24.994771505376349</v>
      </c>
      <c r="S17" s="47">
        <v>147.45383870853175</v>
      </c>
    </row>
    <row r="18" spans="1:19" x14ac:dyDescent="0.2">
      <c r="A18" s="42" t="s">
        <v>31</v>
      </c>
      <c r="B18" s="47">
        <v>13.652258064516127</v>
      </c>
      <c r="C18" s="47">
        <v>29.794838709677421</v>
      </c>
      <c r="D18" s="47">
        <v>21.133662634408601</v>
      </c>
      <c r="E18" s="47">
        <v>34.51</v>
      </c>
      <c r="F18" s="48">
        <v>43680</v>
      </c>
      <c r="G18" s="47">
        <v>9.01</v>
      </c>
      <c r="H18" s="48">
        <v>43700</v>
      </c>
      <c r="I18" s="47">
        <v>63.977970430107526</v>
      </c>
      <c r="J18" s="47">
        <v>713.3589999999997</v>
      </c>
      <c r="K18" s="47">
        <v>0.6687298387096775</v>
      </c>
      <c r="L18" s="47">
        <v>10.19</v>
      </c>
      <c r="M18" s="48">
        <v>43703</v>
      </c>
      <c r="N18" s="47">
        <v>13.8</v>
      </c>
      <c r="O18" s="49">
        <v>7</v>
      </c>
      <c r="P18" s="47">
        <v>8.8000000000000007</v>
      </c>
      <c r="Q18" s="48">
        <v>43703</v>
      </c>
      <c r="R18" s="47">
        <v>25.557533602150542</v>
      </c>
      <c r="S18" s="47">
        <v>128.92341346122592</v>
      </c>
    </row>
    <row r="19" spans="1:19" x14ac:dyDescent="0.2">
      <c r="A19" s="42" t="s">
        <v>32</v>
      </c>
      <c r="B19" s="47">
        <v>10.927666666666669</v>
      </c>
      <c r="C19" s="47">
        <v>24.410666666666668</v>
      </c>
      <c r="D19" s="47">
        <v>17.22630763888889</v>
      </c>
      <c r="E19" s="47">
        <v>28.7</v>
      </c>
      <c r="F19" s="48">
        <v>43711</v>
      </c>
      <c r="G19" s="47">
        <v>5.6</v>
      </c>
      <c r="H19" s="48">
        <v>43717</v>
      </c>
      <c r="I19" s="47">
        <v>71.580618055555547</v>
      </c>
      <c r="J19" s="47">
        <v>509.85000000000008</v>
      </c>
      <c r="K19" s="47">
        <v>1.0733236111111111</v>
      </c>
      <c r="L19" s="47">
        <v>9.9</v>
      </c>
      <c r="M19" s="48">
        <v>43718</v>
      </c>
      <c r="N19" s="47">
        <v>66.2</v>
      </c>
      <c r="O19" s="49">
        <v>9</v>
      </c>
      <c r="P19" s="47">
        <v>22.8</v>
      </c>
      <c r="Q19" s="48">
        <v>43723</v>
      </c>
      <c r="R19" s="47">
        <v>21.042097222222221</v>
      </c>
      <c r="S19" s="47">
        <v>86.946152250635336</v>
      </c>
    </row>
    <row r="20" spans="1:19" x14ac:dyDescent="0.2">
      <c r="A20" s="42" t="s">
        <v>33</v>
      </c>
      <c r="B20" s="47">
        <v>8.0348709677419343</v>
      </c>
      <c r="C20" s="47">
        <v>21.132903225806455</v>
      </c>
      <c r="D20" s="47">
        <v>14.120999327956987</v>
      </c>
      <c r="E20" s="47">
        <v>29.66</v>
      </c>
      <c r="F20" s="48">
        <v>43750</v>
      </c>
      <c r="G20" s="47">
        <v>2.7349999999999999</v>
      </c>
      <c r="H20" s="48">
        <v>43760</v>
      </c>
      <c r="I20" s="47">
        <v>75.402990591397852</v>
      </c>
      <c r="J20" s="47">
        <v>368.8180000000001</v>
      </c>
      <c r="K20" s="47">
        <v>0.92910618279569912</v>
      </c>
      <c r="L20" s="47">
        <v>10.68</v>
      </c>
      <c r="M20" s="48">
        <v>43752</v>
      </c>
      <c r="N20" s="47">
        <v>39.800000000000004</v>
      </c>
      <c r="O20" s="49">
        <v>11</v>
      </c>
      <c r="P20" s="47">
        <v>12.599999999999998</v>
      </c>
      <c r="Q20" s="48">
        <v>43760</v>
      </c>
      <c r="R20" s="47">
        <v>16.909737903225807</v>
      </c>
      <c r="S20" s="47">
        <v>55.649230528698013</v>
      </c>
    </row>
    <row r="21" spans="1:19" x14ac:dyDescent="0.2">
      <c r="A21" s="42" t="s">
        <v>34</v>
      </c>
      <c r="B21" s="47">
        <v>4.5428666666666668</v>
      </c>
      <c r="C21" s="47">
        <v>12.729100000000001</v>
      </c>
      <c r="D21" s="47">
        <v>8.3438819444444423</v>
      </c>
      <c r="E21" s="47">
        <v>21.83</v>
      </c>
      <c r="F21" s="48">
        <v>43770</v>
      </c>
      <c r="G21" s="47">
        <v>-0.13</v>
      </c>
      <c r="H21" s="48">
        <v>43789</v>
      </c>
      <c r="I21" s="47">
        <v>81.878680555555576</v>
      </c>
      <c r="J21" s="47">
        <v>182.66200000000001</v>
      </c>
      <c r="K21" s="47">
        <v>1.5216229166666659</v>
      </c>
      <c r="L21" s="47">
        <v>20.48</v>
      </c>
      <c r="M21" s="48">
        <v>43772</v>
      </c>
      <c r="N21" s="47">
        <v>122.60000000000001</v>
      </c>
      <c r="O21" s="49">
        <v>27</v>
      </c>
      <c r="P21" s="47">
        <v>15.399999999999997</v>
      </c>
      <c r="Q21" s="48">
        <v>43777</v>
      </c>
      <c r="R21" s="47">
        <v>10.879131944444444</v>
      </c>
      <c r="S21" s="47">
        <v>28.506649769684135</v>
      </c>
    </row>
    <row r="22" spans="1:19" ht="13.5" thickBot="1" x14ac:dyDescent="0.25">
      <c r="A22" s="50" t="s">
        <v>35</v>
      </c>
      <c r="B22" s="51">
        <v>2.6693548387096775</v>
      </c>
      <c r="C22" s="51">
        <v>11.961838709677419</v>
      </c>
      <c r="D22" s="51">
        <v>7.0865598118279562</v>
      </c>
      <c r="E22" s="51">
        <v>17.61</v>
      </c>
      <c r="F22" s="52">
        <v>44186</v>
      </c>
      <c r="G22" s="51">
        <v>-3.0609999999999999</v>
      </c>
      <c r="H22" s="52">
        <v>44194</v>
      </c>
      <c r="I22" s="51">
        <v>82.52149193548388</v>
      </c>
      <c r="J22" s="51">
        <v>160.471</v>
      </c>
      <c r="K22" s="51">
        <v>1.52977688172043</v>
      </c>
      <c r="L22" s="51">
        <v>23.52</v>
      </c>
      <c r="M22" s="52">
        <v>44186</v>
      </c>
      <c r="N22" s="51">
        <v>31.599999999999994</v>
      </c>
      <c r="O22" s="53">
        <v>14</v>
      </c>
      <c r="P22" s="51">
        <v>13.199999999999996</v>
      </c>
      <c r="Q22" s="52">
        <v>44185</v>
      </c>
      <c r="R22" s="51">
        <v>8.4928595430107539</v>
      </c>
      <c r="S22" s="51">
        <v>24.623534276739797</v>
      </c>
    </row>
    <row r="23" spans="1:19" ht="13.5" thickTop="1" x14ac:dyDescent="0.2">
      <c r="A23" s="42" t="s">
        <v>36</v>
      </c>
      <c r="B23" s="47">
        <v>6.8121659306195603</v>
      </c>
      <c r="C23" s="47">
        <v>19.641747548643114</v>
      </c>
      <c r="D23" s="47">
        <v>12.954367509387268</v>
      </c>
      <c r="E23" s="47">
        <v>40.64</v>
      </c>
      <c r="F23" s="48">
        <v>43645</v>
      </c>
      <c r="G23" s="47">
        <v>-3.4740000000000002</v>
      </c>
      <c r="H23" s="48">
        <v>43469</v>
      </c>
      <c r="I23" s="47">
        <v>69.807260468669995</v>
      </c>
      <c r="J23" s="47">
        <v>5770.3109999999997</v>
      </c>
      <c r="K23" s="47">
        <v>1.3361129846976871</v>
      </c>
      <c r="L23" s="47">
        <v>23.52</v>
      </c>
      <c r="M23" s="48">
        <v>43820</v>
      </c>
      <c r="N23" s="47">
        <v>563.6</v>
      </c>
      <c r="O23" s="49">
        <v>135</v>
      </c>
      <c r="P23" s="47">
        <v>25.999999999999982</v>
      </c>
      <c r="Q23" s="48">
        <v>43498</v>
      </c>
      <c r="R23" s="47">
        <v>15.050778975187747</v>
      </c>
      <c r="S23" s="47">
        <v>977.67920394473992</v>
      </c>
    </row>
    <row r="26" spans="1:19" x14ac:dyDescent="0.2">
      <c r="A26" s="54" t="s">
        <v>37</v>
      </c>
      <c r="B26" s="54"/>
      <c r="C26" s="54"/>
      <c r="D26" s="43"/>
      <c r="E26" s="43"/>
      <c r="F26" s="43"/>
      <c r="G26" s="43"/>
      <c r="H26" s="43"/>
      <c r="I26" s="43"/>
      <c r="J26" s="43"/>
    </row>
    <row r="27" spans="1:19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9" x14ac:dyDescent="0.2">
      <c r="A28" s="43"/>
      <c r="B28" s="43" t="s">
        <v>38</v>
      </c>
      <c r="C28" s="43"/>
      <c r="D28" s="43"/>
      <c r="F28" s="43">
        <v>-0.13</v>
      </c>
      <c r="G28" s="43" t="s">
        <v>19</v>
      </c>
      <c r="H28" s="55">
        <v>43789</v>
      </c>
      <c r="I28" s="56"/>
      <c r="J28" s="43"/>
    </row>
    <row r="29" spans="1:19" x14ac:dyDescent="0.2">
      <c r="A29" s="43"/>
      <c r="B29" s="43" t="s">
        <v>39</v>
      </c>
      <c r="C29" s="43"/>
      <c r="D29" s="43"/>
      <c r="F29" s="43">
        <v>-1.0189999999999999</v>
      </c>
      <c r="G29" s="43" t="s">
        <v>19</v>
      </c>
      <c r="H29" s="55">
        <v>43591</v>
      </c>
      <c r="I29" s="56"/>
      <c r="J29" s="43"/>
    </row>
    <row r="30" spans="1:19" x14ac:dyDescent="0.2">
      <c r="A30" s="43"/>
      <c r="B30" s="43" t="s">
        <v>40</v>
      </c>
      <c r="C30" s="43"/>
      <c r="D30" s="43"/>
      <c r="F30" s="57">
        <v>197</v>
      </c>
      <c r="G30" s="43" t="s">
        <v>41</v>
      </c>
      <c r="H30" s="43"/>
      <c r="I30" s="43"/>
      <c r="J30" s="43"/>
    </row>
    <row r="31" spans="1:19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3"/>
      <c r="J32" s="43"/>
    </row>
    <row r="33" spans="1:10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x14ac:dyDescent="0.2">
      <c r="A34" s="43"/>
      <c r="B34" s="41">
        <v>-1</v>
      </c>
      <c r="C34" s="41" t="s">
        <v>43</v>
      </c>
      <c r="D34" s="58">
        <v>0</v>
      </c>
      <c r="E34" s="41" t="s">
        <v>19</v>
      </c>
      <c r="F34" s="59">
        <v>17</v>
      </c>
      <c r="G34" s="43" t="s">
        <v>41</v>
      </c>
      <c r="H34" s="43"/>
      <c r="I34" s="43"/>
      <c r="J34" s="43"/>
    </row>
    <row r="35" spans="1:10" x14ac:dyDescent="0.2">
      <c r="A35" s="43"/>
      <c r="B35" s="41">
        <v>-2.5</v>
      </c>
      <c r="C35" s="41" t="s">
        <v>44</v>
      </c>
      <c r="D35" s="58">
        <v>-1</v>
      </c>
      <c r="E35" s="41" t="s">
        <v>19</v>
      </c>
      <c r="F35" s="59">
        <v>15</v>
      </c>
      <c r="G35" s="43" t="s">
        <v>41</v>
      </c>
      <c r="H35" s="43"/>
      <c r="I35" s="43"/>
      <c r="J35" s="43"/>
    </row>
    <row r="36" spans="1:10" x14ac:dyDescent="0.2">
      <c r="A36" s="43"/>
      <c r="B36" s="59">
        <v>-5</v>
      </c>
      <c r="C36" s="59" t="s">
        <v>44</v>
      </c>
      <c r="D36" s="60">
        <v>-2.5</v>
      </c>
      <c r="E36" s="43" t="s">
        <v>19</v>
      </c>
      <c r="F36" s="59">
        <v>5</v>
      </c>
      <c r="G36" s="43" t="s">
        <v>41</v>
      </c>
      <c r="H36" s="43"/>
      <c r="I36" s="43"/>
      <c r="J36" s="43"/>
    </row>
    <row r="37" spans="1:10" x14ac:dyDescent="0.2">
      <c r="A37" s="43"/>
      <c r="C37" s="59" t="s">
        <v>45</v>
      </c>
      <c r="D37" s="58">
        <v>-5</v>
      </c>
      <c r="E37" s="41" t="s">
        <v>19</v>
      </c>
      <c r="F37" s="59">
        <v>0</v>
      </c>
      <c r="G37" s="43" t="s">
        <v>41</v>
      </c>
      <c r="H37" s="43"/>
      <c r="I37" s="43"/>
      <c r="J37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7" sqref="J3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3" t="s">
        <v>60</v>
      </c>
    </row>
    <row r="2" spans="1:19" x14ac:dyDescent="0.2">
      <c r="B2" s="3" t="s">
        <v>1</v>
      </c>
    </row>
    <row r="3" spans="1:19" x14ac:dyDescent="0.2">
      <c r="B3" s="2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3" t="s">
        <v>48</v>
      </c>
    </row>
    <row r="7" spans="1:19" x14ac:dyDescent="0.2">
      <c r="B7" s="3" t="s">
        <v>3</v>
      </c>
    </row>
    <row r="9" spans="1:19" x14ac:dyDescent="0.2">
      <c r="A9" s="4"/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8</v>
      </c>
      <c r="N9" s="5" t="s">
        <v>14</v>
      </c>
      <c r="O9" s="5" t="s">
        <v>15</v>
      </c>
      <c r="P9" s="5" t="s">
        <v>16</v>
      </c>
      <c r="Q9" s="5" t="s">
        <v>8</v>
      </c>
      <c r="R9" s="5" t="s">
        <v>17</v>
      </c>
      <c r="S9" s="5" t="s">
        <v>18</v>
      </c>
    </row>
    <row r="10" spans="1:19" x14ac:dyDescent="0.2">
      <c r="A10" s="6"/>
      <c r="B10" s="7" t="s">
        <v>19</v>
      </c>
      <c r="C10" s="7" t="s">
        <v>19</v>
      </c>
      <c r="D10" s="7" t="s">
        <v>19</v>
      </c>
      <c r="E10" s="7" t="s">
        <v>19</v>
      </c>
      <c r="F10" s="7"/>
      <c r="G10" s="7" t="s">
        <v>19</v>
      </c>
      <c r="H10" s="7"/>
      <c r="I10" s="7" t="s">
        <v>20</v>
      </c>
      <c r="J10" s="7" t="s">
        <v>21</v>
      </c>
      <c r="K10" s="7" t="s">
        <v>22</v>
      </c>
      <c r="L10" s="7" t="s">
        <v>22</v>
      </c>
      <c r="M10" s="7"/>
      <c r="N10" s="7" t="s">
        <v>23</v>
      </c>
      <c r="O10" s="7"/>
      <c r="P10" s="7" t="s">
        <v>23</v>
      </c>
      <c r="Q10" s="7"/>
      <c r="R10" s="7" t="s">
        <v>19</v>
      </c>
      <c r="S10" s="7" t="s">
        <v>23</v>
      </c>
    </row>
    <row r="11" spans="1:19" x14ac:dyDescent="0.2">
      <c r="A11" s="3" t="s">
        <v>24</v>
      </c>
      <c r="B11" s="8">
        <v>0.53945161290322585</v>
      </c>
      <c r="C11" s="8">
        <v>9.0946451612903214</v>
      </c>
      <c r="D11" s="8">
        <v>4.5692405913978504</v>
      </c>
      <c r="E11" s="8">
        <v>18.21</v>
      </c>
      <c r="F11" s="20">
        <v>44592</v>
      </c>
      <c r="G11" s="8">
        <v>-3.6179999999999999</v>
      </c>
      <c r="H11" s="20">
        <v>44562</v>
      </c>
      <c r="I11" s="8">
        <v>88.111881720430119</v>
      </c>
      <c r="J11" s="8">
        <v>187.69200000000001</v>
      </c>
      <c r="K11" s="8">
        <v>1.0359502688172042</v>
      </c>
      <c r="L11" s="8">
        <v>11.27</v>
      </c>
      <c r="M11" s="20">
        <v>44578</v>
      </c>
      <c r="N11" s="8">
        <v>36.999999999999993</v>
      </c>
      <c r="O11" s="19">
        <v>17</v>
      </c>
      <c r="P11" s="8">
        <v>10.799999999999999</v>
      </c>
      <c r="Q11" s="20">
        <v>44579</v>
      </c>
      <c r="R11" s="8">
        <v>6.2357997311827953</v>
      </c>
      <c r="S11" s="8">
        <v>19.111662714542099</v>
      </c>
    </row>
    <row r="12" spans="1:19" x14ac:dyDescent="0.2">
      <c r="A12" s="3" t="s">
        <v>25</v>
      </c>
      <c r="B12" s="8">
        <v>2.5792068965517241</v>
      </c>
      <c r="C12" s="8">
        <v>15.307206896551721</v>
      </c>
      <c r="D12" s="8">
        <v>8.7263793103448286</v>
      </c>
      <c r="E12" s="8">
        <v>22.51</v>
      </c>
      <c r="F12" s="20">
        <v>44251</v>
      </c>
      <c r="G12" s="8">
        <v>-2.0379999999999998</v>
      </c>
      <c r="H12" s="20">
        <v>44233</v>
      </c>
      <c r="I12" s="8">
        <v>79.1359051724138</v>
      </c>
      <c r="J12" s="8">
        <v>313.89799999999997</v>
      </c>
      <c r="K12" s="8">
        <v>1.011048132183908</v>
      </c>
      <c r="L12" s="8">
        <v>12.54</v>
      </c>
      <c r="M12" s="20">
        <v>44253</v>
      </c>
      <c r="N12" s="8">
        <v>10.799999999999997</v>
      </c>
      <c r="O12" s="19">
        <v>11</v>
      </c>
      <c r="P12" s="8">
        <v>5.6000000000000005</v>
      </c>
      <c r="Q12" s="20">
        <v>44244</v>
      </c>
      <c r="R12" s="8">
        <v>8.5215431034482769</v>
      </c>
      <c r="S12" s="8">
        <v>37.668320686789293</v>
      </c>
    </row>
    <row r="13" spans="1:19" x14ac:dyDescent="0.2">
      <c r="A13" s="3" t="s">
        <v>26</v>
      </c>
      <c r="B13" s="8">
        <v>4.1313225806451612</v>
      </c>
      <c r="C13" s="8">
        <v>14.810096774193552</v>
      </c>
      <c r="D13" s="8">
        <v>9.1080920698924697</v>
      </c>
      <c r="E13" s="8">
        <v>22.36</v>
      </c>
      <c r="F13" s="20">
        <v>44266</v>
      </c>
      <c r="G13" s="8">
        <v>-0.40300000000000002</v>
      </c>
      <c r="H13" s="20">
        <v>44283</v>
      </c>
      <c r="I13" s="8">
        <v>76.202560483870968</v>
      </c>
      <c r="J13" s="8">
        <v>429.21299999999997</v>
      </c>
      <c r="K13" s="8">
        <v>1.8772271505376343</v>
      </c>
      <c r="L13" s="8">
        <v>21.66</v>
      </c>
      <c r="M13" s="20">
        <v>44257</v>
      </c>
      <c r="N13" s="8">
        <v>96.000000000000028</v>
      </c>
      <c r="O13" s="19">
        <v>12</v>
      </c>
      <c r="P13" s="8">
        <v>56.2</v>
      </c>
      <c r="Q13" s="20">
        <v>44271</v>
      </c>
      <c r="R13" s="8">
        <v>10.287962365591397</v>
      </c>
      <c r="S13" s="8">
        <v>64.640537805222309</v>
      </c>
    </row>
    <row r="14" spans="1:19" x14ac:dyDescent="0.2">
      <c r="A14" s="3" t="s">
        <v>27</v>
      </c>
      <c r="B14" s="8">
        <v>8.0205666666666691</v>
      </c>
      <c r="C14" s="8">
        <v>17.259666666666668</v>
      </c>
      <c r="D14" s="8">
        <v>12.330597916666667</v>
      </c>
      <c r="E14" s="8">
        <v>21.42</v>
      </c>
      <c r="F14" s="20">
        <v>44303</v>
      </c>
      <c r="G14" s="8">
        <v>0.14399999999999999</v>
      </c>
      <c r="H14" s="20">
        <v>44290</v>
      </c>
      <c r="I14" s="8">
        <v>84.255687500000022</v>
      </c>
      <c r="J14" s="8">
        <v>413.71000000000004</v>
      </c>
      <c r="K14" s="8">
        <v>1.392604861111111</v>
      </c>
      <c r="L14" s="8">
        <v>12.25</v>
      </c>
      <c r="M14" s="20">
        <v>44290</v>
      </c>
      <c r="N14" s="8">
        <v>86.4</v>
      </c>
      <c r="O14" s="19">
        <v>17</v>
      </c>
      <c r="P14" s="8">
        <v>15.6</v>
      </c>
      <c r="Q14" s="20">
        <v>44311</v>
      </c>
      <c r="R14" s="8">
        <v>13.325958333333334</v>
      </c>
      <c r="S14" s="8">
        <v>68.834026176256842</v>
      </c>
    </row>
    <row r="15" spans="1:19" x14ac:dyDescent="0.2">
      <c r="A15" s="3" t="s">
        <v>28</v>
      </c>
      <c r="B15" s="8">
        <v>10.125935483870967</v>
      </c>
      <c r="C15" s="8">
        <v>23.916129032258066</v>
      </c>
      <c r="D15" s="8">
        <v>16.999266801075265</v>
      </c>
      <c r="E15" s="8">
        <v>30.34</v>
      </c>
      <c r="F15" s="20">
        <v>44337</v>
      </c>
      <c r="G15" s="8">
        <v>6.1429999999999998</v>
      </c>
      <c r="H15" s="20">
        <v>44334</v>
      </c>
      <c r="I15" s="8">
        <v>69.411001344086003</v>
      </c>
      <c r="J15" s="8">
        <v>703.85300000000018</v>
      </c>
      <c r="K15" s="8">
        <v>1.3729274193548389</v>
      </c>
      <c r="L15" s="8">
        <v>12.84</v>
      </c>
      <c r="M15" s="20">
        <v>44317</v>
      </c>
      <c r="N15" s="8">
        <v>33</v>
      </c>
      <c r="O15" s="19">
        <v>10</v>
      </c>
      <c r="P15" s="8">
        <v>8</v>
      </c>
      <c r="Q15" s="20">
        <v>44329</v>
      </c>
      <c r="R15" s="8">
        <v>17.517466397849464</v>
      </c>
      <c r="S15" s="8">
        <v>128.38427396014436</v>
      </c>
    </row>
    <row r="16" spans="1:19" x14ac:dyDescent="0.2">
      <c r="A16" s="3" t="s">
        <v>29</v>
      </c>
      <c r="B16" s="8">
        <v>11.576933333333335</v>
      </c>
      <c r="C16" s="8">
        <v>24.738999999999997</v>
      </c>
      <c r="D16" s="8">
        <v>17.71414722222222</v>
      </c>
      <c r="E16" s="8">
        <v>33.42</v>
      </c>
      <c r="F16" s="20">
        <v>44371</v>
      </c>
      <c r="G16" s="8">
        <v>5.8769999999999998</v>
      </c>
      <c r="H16" s="20">
        <v>44359</v>
      </c>
      <c r="I16" s="8">
        <v>72.397611111111104</v>
      </c>
      <c r="J16" s="8">
        <v>654.7109999999999</v>
      </c>
      <c r="K16" s="8">
        <v>1.1063666666666665</v>
      </c>
      <c r="L16" s="8">
        <v>11.17</v>
      </c>
      <c r="M16" s="20">
        <v>44351</v>
      </c>
      <c r="N16" s="8">
        <v>68.199999999999989</v>
      </c>
      <c r="O16" s="19">
        <v>10</v>
      </c>
      <c r="P16" s="8">
        <v>21.2</v>
      </c>
      <c r="Q16" s="20">
        <v>44372</v>
      </c>
      <c r="R16" s="8">
        <v>19.983805555555559</v>
      </c>
      <c r="S16" s="8">
        <v>122.69470085470651</v>
      </c>
    </row>
    <row r="17" spans="1:19" x14ac:dyDescent="0.2">
      <c r="A17" s="3" t="s">
        <v>30</v>
      </c>
      <c r="B17" s="8">
        <v>14.140967741935482</v>
      </c>
      <c r="C17" s="8">
        <v>29.39935483870968</v>
      </c>
      <c r="D17" s="8">
        <v>21.289630376344089</v>
      </c>
      <c r="E17" s="8">
        <v>35.07</v>
      </c>
      <c r="F17" s="20">
        <v>44408</v>
      </c>
      <c r="G17" s="8">
        <v>9.49</v>
      </c>
      <c r="H17" s="20">
        <v>44381</v>
      </c>
      <c r="I17" s="8">
        <v>64.451223118279572</v>
      </c>
      <c r="J17" s="8">
        <v>813.32099999999991</v>
      </c>
      <c r="K17" s="8">
        <v>1.3012768817204305</v>
      </c>
      <c r="L17" s="8">
        <v>12.54</v>
      </c>
      <c r="M17" s="20">
        <v>44383</v>
      </c>
      <c r="N17" s="8">
        <v>26.400000000000002</v>
      </c>
      <c r="O17" s="19">
        <v>6</v>
      </c>
      <c r="P17" s="8">
        <v>9.4</v>
      </c>
      <c r="Q17" s="20">
        <v>44389</v>
      </c>
      <c r="R17" s="8">
        <v>24.095288978494619</v>
      </c>
      <c r="S17" s="8">
        <v>160.74578879501155</v>
      </c>
    </row>
    <row r="18" spans="1:19" x14ac:dyDescent="0.2">
      <c r="A18" s="3" t="s">
        <v>31</v>
      </c>
      <c r="B18" s="8">
        <v>13.994258064516128</v>
      </c>
      <c r="C18" s="8">
        <v>28.81677419354838</v>
      </c>
      <c r="D18" s="8">
        <v>20.642301075268811</v>
      </c>
      <c r="E18" s="8">
        <v>36.159999999999997</v>
      </c>
      <c r="F18" s="20">
        <v>44428</v>
      </c>
      <c r="G18" s="8">
        <v>6.2220000000000004</v>
      </c>
      <c r="H18" s="20">
        <v>44439</v>
      </c>
      <c r="I18" s="8">
        <v>68.288850806451634</v>
      </c>
      <c r="J18" s="8">
        <v>656.6429999999998</v>
      </c>
      <c r="K18" s="8">
        <v>1.096739247311828</v>
      </c>
      <c r="L18" s="8">
        <v>17.350000000000001</v>
      </c>
      <c r="M18" s="20">
        <v>44415</v>
      </c>
      <c r="N18" s="8">
        <v>33.799999999999997</v>
      </c>
      <c r="O18" s="19">
        <v>11</v>
      </c>
      <c r="P18" s="8">
        <v>11.200000000000001</v>
      </c>
      <c r="Q18" s="20">
        <v>44420</v>
      </c>
      <c r="R18" s="8">
        <v>24.042970430107527</v>
      </c>
      <c r="S18" s="8">
        <v>128.23871347051278</v>
      </c>
    </row>
    <row r="19" spans="1:19" x14ac:dyDescent="0.2">
      <c r="A19" s="3" t="s">
        <v>32</v>
      </c>
      <c r="B19" s="8">
        <v>10.352966666666669</v>
      </c>
      <c r="C19" s="8">
        <v>25.258666666666663</v>
      </c>
      <c r="D19" s="8">
        <v>17.371616415484638</v>
      </c>
      <c r="E19" s="8">
        <v>31.72</v>
      </c>
      <c r="F19" s="20">
        <v>44452</v>
      </c>
      <c r="G19" s="8">
        <v>4.1029999999999998</v>
      </c>
      <c r="H19" s="20">
        <v>44468</v>
      </c>
      <c r="I19" s="8">
        <v>66.842793144208059</v>
      </c>
      <c r="J19" s="8">
        <v>527.80000000000007</v>
      </c>
      <c r="K19" s="8">
        <v>1.1726174054373524</v>
      </c>
      <c r="L19" s="8">
        <v>13.52</v>
      </c>
      <c r="M19" s="20">
        <v>44464</v>
      </c>
      <c r="N19" s="8">
        <v>20.400000000000002</v>
      </c>
      <c r="O19" s="19">
        <v>7</v>
      </c>
      <c r="P19" s="8">
        <v>5.8000000000000016</v>
      </c>
      <c r="Q19" s="20">
        <v>44458</v>
      </c>
      <c r="R19" s="8">
        <v>21.169693557919622</v>
      </c>
      <c r="S19" s="8">
        <v>92.5427892723403</v>
      </c>
    </row>
    <row r="20" spans="1:19" x14ac:dyDescent="0.2">
      <c r="A20" s="3" t="s">
        <v>33</v>
      </c>
      <c r="B20" s="8">
        <v>5.985838709677421</v>
      </c>
      <c r="C20" s="8">
        <v>18.608064516129037</v>
      </c>
      <c r="D20" s="8">
        <v>11.914209005376343</v>
      </c>
      <c r="E20" s="8">
        <v>23.6</v>
      </c>
      <c r="F20" s="20">
        <v>44476</v>
      </c>
      <c r="G20" s="8">
        <v>-0.40300000000000002</v>
      </c>
      <c r="H20" s="20">
        <v>44486</v>
      </c>
      <c r="I20" s="8">
        <v>76.204650537634393</v>
      </c>
      <c r="J20" s="8">
        <v>339.42500000000001</v>
      </c>
      <c r="K20" s="8">
        <v>1.2550181451612898</v>
      </c>
      <c r="L20" s="8">
        <v>13.82</v>
      </c>
      <c r="M20" s="20">
        <v>44489</v>
      </c>
      <c r="N20" s="8">
        <v>32.199999999999996</v>
      </c>
      <c r="O20" s="19">
        <v>17</v>
      </c>
      <c r="P20" s="8">
        <v>8</v>
      </c>
      <c r="Q20" s="20">
        <v>44471</v>
      </c>
      <c r="R20" s="8">
        <v>14.375450268817206</v>
      </c>
      <c r="S20" s="8">
        <v>51.333436932196378</v>
      </c>
    </row>
    <row r="21" spans="1:19" x14ac:dyDescent="0.2">
      <c r="A21" s="3" t="s">
        <v>34</v>
      </c>
      <c r="B21" s="8">
        <v>4.5508666666666659</v>
      </c>
      <c r="C21" s="8">
        <v>14.260333333333335</v>
      </c>
      <c r="D21" s="8">
        <v>9.0016625000000037</v>
      </c>
      <c r="E21" s="8">
        <v>22.5</v>
      </c>
      <c r="F21" s="20">
        <v>44501</v>
      </c>
      <c r="G21" s="8">
        <v>-2.0630000000000002</v>
      </c>
      <c r="H21" s="20">
        <v>44522</v>
      </c>
      <c r="I21" s="8">
        <v>88.816270833333348</v>
      </c>
      <c r="J21" s="8">
        <v>198.87800000000001</v>
      </c>
      <c r="K21" s="8">
        <v>1.0539736111111111</v>
      </c>
      <c r="L21" s="8">
        <v>11.37</v>
      </c>
      <c r="M21" s="20">
        <v>44506</v>
      </c>
      <c r="N21" s="8">
        <v>38.214000000000006</v>
      </c>
      <c r="O21" s="19">
        <v>14</v>
      </c>
      <c r="P21" s="8">
        <v>19.206000000000003</v>
      </c>
      <c r="Q21" s="20">
        <v>44507</v>
      </c>
      <c r="R21" s="8">
        <v>11.220777083333333</v>
      </c>
      <c r="S21" s="8">
        <v>21.84349184546199</v>
      </c>
    </row>
    <row r="22" spans="1:19" ht="13.5" thickBot="1" x14ac:dyDescent="0.25">
      <c r="A22" s="9" t="s">
        <v>35</v>
      </c>
      <c r="B22" s="10">
        <v>2.6759677419354833</v>
      </c>
      <c r="C22" s="10">
        <v>10.199032258064516</v>
      </c>
      <c r="D22" s="10">
        <v>6.2142043010752692</v>
      </c>
      <c r="E22" s="10">
        <v>17.71</v>
      </c>
      <c r="F22" s="21">
        <v>44541</v>
      </c>
      <c r="G22" s="10">
        <v>-1.792</v>
      </c>
      <c r="H22" s="21">
        <v>44548</v>
      </c>
      <c r="I22" s="10">
        <v>84.27524865591397</v>
      </c>
      <c r="J22" s="10">
        <v>161.29900000000004</v>
      </c>
      <c r="K22" s="10">
        <v>1.6347849462365591</v>
      </c>
      <c r="L22" s="10">
        <v>14.9</v>
      </c>
      <c r="M22" s="21">
        <v>44558</v>
      </c>
      <c r="N22" s="10">
        <v>59.40000000000002</v>
      </c>
      <c r="O22" s="22">
        <v>24</v>
      </c>
      <c r="P22" s="10">
        <v>10.098000000000001</v>
      </c>
      <c r="Q22" s="21">
        <v>44537</v>
      </c>
      <c r="R22" s="10">
        <v>7.6239563172043008</v>
      </c>
      <c r="S22" s="10">
        <v>21.92825572328157</v>
      </c>
    </row>
    <row r="23" spans="1:19" ht="13.5" thickTop="1" x14ac:dyDescent="0.2">
      <c r="A23" s="3" t="s">
        <v>36</v>
      </c>
      <c r="B23" s="8">
        <v>7.3895235137807447</v>
      </c>
      <c r="C23" s="8">
        <v>19.305747528117664</v>
      </c>
      <c r="D23" s="8">
        <v>12.990112298762369</v>
      </c>
      <c r="E23" s="8">
        <v>36.159999999999997</v>
      </c>
      <c r="F23" s="20">
        <v>44063</v>
      </c>
      <c r="G23" s="8">
        <v>-3.6179999999999999</v>
      </c>
      <c r="H23" s="20">
        <v>43831</v>
      </c>
      <c r="I23" s="8">
        <v>76.53280703564441</v>
      </c>
      <c r="J23" s="8">
        <v>5400.4429999999993</v>
      </c>
      <c r="K23" s="8">
        <v>1.2758778946374945</v>
      </c>
      <c r="L23" s="8">
        <v>21.66</v>
      </c>
      <c r="M23" s="20">
        <v>43892</v>
      </c>
      <c r="N23" s="8">
        <v>541.81399999999996</v>
      </c>
      <c r="O23" s="19">
        <v>156</v>
      </c>
      <c r="P23" s="8">
        <v>56.2</v>
      </c>
      <c r="Q23" s="20">
        <v>43906</v>
      </c>
      <c r="R23" s="8">
        <v>14.866722676903121</v>
      </c>
      <c r="S23" s="8">
        <v>917.96599823646613</v>
      </c>
    </row>
    <row r="26" spans="1:19" x14ac:dyDescent="0.2">
      <c r="A26" s="11" t="s">
        <v>37</v>
      </c>
      <c r="B26" s="11"/>
      <c r="C26" s="11"/>
      <c r="D26" s="4"/>
      <c r="E26" s="4"/>
      <c r="F26" s="4"/>
      <c r="G26" s="4"/>
      <c r="H26" s="4"/>
      <c r="I26" s="4"/>
      <c r="J26" s="4"/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9" x14ac:dyDescent="0.2">
      <c r="A28" s="4"/>
      <c r="B28" s="4" t="s">
        <v>38</v>
      </c>
      <c r="C28" s="4"/>
      <c r="D28" s="4"/>
      <c r="F28" s="4">
        <v>-0.40300000000000002</v>
      </c>
      <c r="G28" s="4" t="s">
        <v>19</v>
      </c>
      <c r="H28" s="12">
        <v>44121</v>
      </c>
      <c r="I28" s="13"/>
      <c r="J28" s="4"/>
    </row>
    <row r="29" spans="1:19" x14ac:dyDescent="0.2">
      <c r="A29" s="4"/>
      <c r="B29" s="4" t="s">
        <v>39</v>
      </c>
      <c r="C29" s="4"/>
      <c r="D29" s="4"/>
      <c r="F29" s="4">
        <v>-0.40300000000000002</v>
      </c>
      <c r="G29" s="4" t="s">
        <v>19</v>
      </c>
      <c r="H29" s="12">
        <v>43918</v>
      </c>
      <c r="I29" s="13"/>
      <c r="J29" s="4"/>
    </row>
    <row r="30" spans="1:19" x14ac:dyDescent="0.2">
      <c r="A30" s="4"/>
      <c r="B30" s="4" t="s">
        <v>40</v>
      </c>
      <c r="C30" s="4"/>
      <c r="D30" s="4"/>
      <c r="F30" s="23">
        <v>202</v>
      </c>
      <c r="G30" s="4" t="s">
        <v>41</v>
      </c>
      <c r="H30" s="4"/>
      <c r="I30" s="4"/>
      <c r="J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9" x14ac:dyDescent="0.2">
      <c r="A32" s="11" t="s">
        <v>42</v>
      </c>
      <c r="B32" s="11"/>
      <c r="C32" s="11"/>
      <c r="D32" s="11"/>
      <c r="E32" s="11"/>
      <c r="F32" s="11"/>
      <c r="G32" s="11"/>
      <c r="H32" s="11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1">
        <v>-1</v>
      </c>
      <c r="C34" s="1" t="s">
        <v>43</v>
      </c>
      <c r="D34" s="15">
        <v>0</v>
      </c>
      <c r="E34" s="1" t="s">
        <v>19</v>
      </c>
      <c r="F34" s="14">
        <v>16</v>
      </c>
      <c r="G34" s="4" t="s">
        <v>41</v>
      </c>
      <c r="H34" s="4"/>
      <c r="I34" s="4"/>
      <c r="J34" s="4"/>
    </row>
    <row r="35" spans="1:10" x14ac:dyDescent="0.2">
      <c r="A35" s="4"/>
      <c r="B35" s="1">
        <v>-2.5</v>
      </c>
      <c r="C35" s="1" t="s">
        <v>44</v>
      </c>
      <c r="D35" s="15">
        <v>-1</v>
      </c>
      <c r="E35" s="1" t="s">
        <v>19</v>
      </c>
      <c r="F35" s="14">
        <v>10</v>
      </c>
      <c r="G35" s="4" t="s">
        <v>41</v>
      </c>
      <c r="H35" s="4"/>
      <c r="I35" s="4"/>
      <c r="J35" s="4"/>
    </row>
    <row r="36" spans="1:10" x14ac:dyDescent="0.2">
      <c r="A36" s="4"/>
      <c r="B36" s="16">
        <v>-5</v>
      </c>
      <c r="C36" s="16" t="s">
        <v>44</v>
      </c>
      <c r="D36" s="17">
        <v>-2.5</v>
      </c>
      <c r="E36" s="18" t="s">
        <v>19</v>
      </c>
      <c r="F36" s="14">
        <v>5</v>
      </c>
      <c r="G36" s="4" t="s">
        <v>41</v>
      </c>
      <c r="H36" s="4"/>
      <c r="I36" s="4"/>
      <c r="J36" s="4"/>
    </row>
    <row r="37" spans="1:10" x14ac:dyDescent="0.2">
      <c r="A37" s="4"/>
      <c r="C37" s="16" t="s">
        <v>45</v>
      </c>
      <c r="D37" s="15">
        <v>-5</v>
      </c>
      <c r="E37" s="1" t="s">
        <v>19</v>
      </c>
      <c r="F37" s="14">
        <v>0</v>
      </c>
      <c r="G37" s="4" t="s">
        <v>41</v>
      </c>
      <c r="H37" s="4"/>
      <c r="I37" s="4"/>
      <c r="J37" s="4"/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7" sqref="J37"/>
    </sheetView>
  </sheetViews>
  <sheetFormatPr baseColWidth="10" defaultRowHeight="12.75" x14ac:dyDescent="0.2"/>
  <cols>
    <col min="1" max="1" width="11.42578125" style="61"/>
    <col min="2" max="2" width="6.140625" style="61" customWidth="1"/>
    <col min="3" max="4" width="7.5703125" style="61" bestFit="1" customWidth="1"/>
    <col min="5" max="5" width="6.42578125" style="61" bestFit="1" customWidth="1"/>
    <col min="6" max="6" width="7.5703125" style="61" customWidth="1"/>
    <col min="7" max="7" width="5.7109375" style="61" customWidth="1"/>
    <col min="8" max="8" width="7.5703125" style="61" customWidth="1"/>
    <col min="9" max="9" width="7.5703125" style="61" bestFit="1" customWidth="1"/>
    <col min="10" max="11" width="7.5703125" style="61" customWidth="1"/>
    <col min="12" max="12" width="8.140625" style="61" bestFit="1" customWidth="1"/>
    <col min="13" max="13" width="7.5703125" style="61" bestFit="1" customWidth="1"/>
    <col min="14" max="14" width="5.5703125" style="61" bestFit="1" customWidth="1"/>
    <col min="15" max="15" width="7.7109375" style="61" bestFit="1" customWidth="1"/>
    <col min="16" max="16" width="5.42578125" style="61" bestFit="1" customWidth="1"/>
    <col min="17" max="17" width="7.5703125" style="61" bestFit="1" customWidth="1"/>
    <col min="18" max="18" width="7.5703125" style="61" customWidth="1"/>
    <col min="19" max="19" width="6.5703125" style="61" customWidth="1"/>
    <col min="20" max="16384" width="11.42578125" style="61"/>
  </cols>
  <sheetData>
    <row r="1" spans="1:19" x14ac:dyDescent="0.2">
      <c r="B1" s="42" t="s">
        <v>61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1"/>
    </row>
    <row r="5" spans="1:19" x14ac:dyDescent="0.2">
      <c r="B5" s="41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1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23</v>
      </c>
    </row>
    <row r="11" spans="1:19" x14ac:dyDescent="0.2">
      <c r="A11" s="42" t="s">
        <v>24</v>
      </c>
      <c r="B11" s="64">
        <v>1.2188709677419356</v>
      </c>
      <c r="C11" s="64">
        <v>9.5423225806451608</v>
      </c>
      <c r="D11" s="64">
        <v>5.3877338709677414</v>
      </c>
      <c r="E11" s="64">
        <v>18.77</v>
      </c>
      <c r="F11" s="65">
        <v>44588</v>
      </c>
      <c r="G11" s="64">
        <v>-5.44</v>
      </c>
      <c r="H11" s="65">
        <v>44568</v>
      </c>
      <c r="I11" s="64">
        <v>81.699032258064491</v>
      </c>
      <c r="J11" s="64">
        <v>212.55199999999999</v>
      </c>
      <c r="K11" s="64">
        <v>1.6931034946236561</v>
      </c>
      <c r="L11" s="64">
        <v>20.29</v>
      </c>
      <c r="M11" s="65">
        <v>44592</v>
      </c>
      <c r="N11" s="64">
        <v>71.477999999999994</v>
      </c>
      <c r="O11" s="66">
        <v>16</v>
      </c>
      <c r="P11" s="64">
        <v>25.74</v>
      </c>
      <c r="Q11" s="65">
        <v>44586</v>
      </c>
      <c r="R11" s="64">
        <v>5.4640880376344088</v>
      </c>
      <c r="S11" s="64">
        <v>26.725017762859757</v>
      </c>
    </row>
    <row r="12" spans="1:19" x14ac:dyDescent="0.2">
      <c r="A12" s="42" t="s">
        <v>25</v>
      </c>
      <c r="B12" s="64">
        <v>4.0899642857142862</v>
      </c>
      <c r="C12" s="64">
        <v>14.032500000000001</v>
      </c>
      <c r="D12" s="64">
        <v>8.7474196428571407</v>
      </c>
      <c r="E12" s="64">
        <v>20.41</v>
      </c>
      <c r="F12" s="65">
        <v>44251</v>
      </c>
      <c r="G12" s="64">
        <v>0.434</v>
      </c>
      <c r="H12" s="65">
        <v>44250</v>
      </c>
      <c r="I12" s="64">
        <v>84.03605654761904</v>
      </c>
      <c r="J12" s="64">
        <v>233.92999999999998</v>
      </c>
      <c r="K12" s="64">
        <v>1.5108839285714286</v>
      </c>
      <c r="L12" s="64">
        <v>13.92</v>
      </c>
      <c r="M12" s="65">
        <v>44228</v>
      </c>
      <c r="N12" s="64">
        <v>32.274000000000008</v>
      </c>
      <c r="O12" s="66">
        <v>12</v>
      </c>
      <c r="P12" s="64">
        <v>10.098000000000003</v>
      </c>
      <c r="Q12" s="65">
        <v>44249</v>
      </c>
      <c r="R12" s="64">
        <v>8.6738482142857141</v>
      </c>
      <c r="S12" s="64">
        <v>35.608098427804705</v>
      </c>
    </row>
    <row r="13" spans="1:19" x14ac:dyDescent="0.2">
      <c r="A13" s="42" t="s">
        <v>26</v>
      </c>
      <c r="B13" s="64">
        <v>3.838129032258065</v>
      </c>
      <c r="C13" s="64">
        <v>14.644741935483871</v>
      </c>
      <c r="D13" s="64">
        <v>9.1390772849462323</v>
      </c>
      <c r="E13" s="64">
        <v>22.55</v>
      </c>
      <c r="F13" s="65">
        <v>44285</v>
      </c>
      <c r="G13" s="64">
        <v>-2.335</v>
      </c>
      <c r="H13" s="65">
        <v>44265</v>
      </c>
      <c r="I13" s="64">
        <v>71.4287298387097</v>
      </c>
      <c r="J13" s="64">
        <v>453.41400000000004</v>
      </c>
      <c r="K13" s="64">
        <v>1.7529543010752684</v>
      </c>
      <c r="L13" s="64">
        <v>12.45</v>
      </c>
      <c r="M13" s="65">
        <v>44266</v>
      </c>
      <c r="N13" s="64">
        <v>17.423999999999999</v>
      </c>
      <c r="O13" s="66">
        <v>6</v>
      </c>
      <c r="P13" s="64">
        <v>8.1180000000000003</v>
      </c>
      <c r="Q13" s="65">
        <v>44274</v>
      </c>
      <c r="R13" s="64">
        <v>10.074382392473119</v>
      </c>
      <c r="S13" s="64">
        <v>68.426532689605693</v>
      </c>
    </row>
    <row r="14" spans="1:19" x14ac:dyDescent="0.2">
      <c r="A14" s="42" t="s">
        <v>27</v>
      </c>
      <c r="B14" s="64">
        <v>5.6192666666666664</v>
      </c>
      <c r="C14" s="64">
        <v>16.085666666666661</v>
      </c>
      <c r="D14" s="64">
        <v>10.585620833333335</v>
      </c>
      <c r="E14" s="64">
        <v>23.42</v>
      </c>
      <c r="F14" s="65">
        <v>44288</v>
      </c>
      <c r="G14" s="64">
        <v>-9.7000000000000003E-2</v>
      </c>
      <c r="H14" s="65">
        <v>44299</v>
      </c>
      <c r="I14" s="64">
        <v>71.595819444444444</v>
      </c>
      <c r="J14" s="64">
        <v>486.71300000000002</v>
      </c>
      <c r="K14" s="64">
        <v>1.6039881944444447</v>
      </c>
      <c r="L14" s="64">
        <v>12.05</v>
      </c>
      <c r="M14" s="65">
        <v>44310</v>
      </c>
      <c r="N14" s="64">
        <v>44.154000000000011</v>
      </c>
      <c r="O14" s="66">
        <v>15</v>
      </c>
      <c r="P14" s="64">
        <v>10.296000000000001</v>
      </c>
      <c r="Q14" s="65">
        <v>44313</v>
      </c>
      <c r="R14" s="64">
        <v>12.827520833333329</v>
      </c>
      <c r="S14" s="64">
        <v>78.164199485302092</v>
      </c>
    </row>
    <row r="15" spans="1:19" x14ac:dyDescent="0.2">
      <c r="A15" s="42" t="s">
        <v>28</v>
      </c>
      <c r="B15" s="64">
        <v>7.2794193548387103</v>
      </c>
      <c r="C15" s="64">
        <v>22.185806451612898</v>
      </c>
      <c r="D15" s="64">
        <v>14.544024193548386</v>
      </c>
      <c r="E15" s="64">
        <v>30.35</v>
      </c>
      <c r="F15" s="65">
        <v>44324</v>
      </c>
      <c r="G15" s="64">
        <v>1.7190000000000001</v>
      </c>
      <c r="H15" s="65">
        <v>44318</v>
      </c>
      <c r="I15" s="64">
        <v>68.24260080645162</v>
      </c>
      <c r="J15" s="64">
        <v>691.13699999999983</v>
      </c>
      <c r="K15" s="64">
        <v>1.1859966397849462</v>
      </c>
      <c r="L15" s="64">
        <v>12.74</v>
      </c>
      <c r="M15" s="65">
        <v>44328</v>
      </c>
      <c r="N15" s="64">
        <v>26.928000000000004</v>
      </c>
      <c r="O15" s="66">
        <v>11</v>
      </c>
      <c r="P15" s="64">
        <v>15.246000000000002</v>
      </c>
      <c r="Q15" s="65">
        <v>44329</v>
      </c>
      <c r="R15" s="64">
        <v>17.133192204301078</v>
      </c>
      <c r="S15" s="64">
        <v>119.44926382099666</v>
      </c>
    </row>
    <row r="16" spans="1:19" x14ac:dyDescent="0.2">
      <c r="A16" s="42" t="s">
        <v>29</v>
      </c>
      <c r="B16" s="64">
        <v>11.821600000000002</v>
      </c>
      <c r="C16" s="64">
        <v>26.017666666666674</v>
      </c>
      <c r="D16" s="64">
        <v>18.384008333333334</v>
      </c>
      <c r="E16" s="64">
        <v>32.71</v>
      </c>
      <c r="F16" s="65">
        <v>44361</v>
      </c>
      <c r="G16" s="64">
        <v>6.508</v>
      </c>
      <c r="H16" s="65">
        <v>44352</v>
      </c>
      <c r="I16" s="64">
        <v>72.78447222222222</v>
      </c>
      <c r="J16" s="64">
        <v>724.09000000000015</v>
      </c>
      <c r="K16" s="64">
        <v>1.2154020833333332</v>
      </c>
      <c r="L16" s="64">
        <v>11.96</v>
      </c>
      <c r="M16" s="65">
        <v>44361</v>
      </c>
      <c r="N16" s="64">
        <v>85.927999999999997</v>
      </c>
      <c r="O16" s="66">
        <v>12</v>
      </c>
      <c r="P16" s="64">
        <v>22.968000000000004</v>
      </c>
      <c r="Q16" s="65">
        <v>44361</v>
      </c>
      <c r="R16" s="64">
        <v>21.386791666666667</v>
      </c>
      <c r="S16" s="64">
        <v>135.14592586286017</v>
      </c>
    </row>
    <row r="17" spans="1:19" x14ac:dyDescent="0.2">
      <c r="A17" s="42" t="s">
        <v>30</v>
      </c>
      <c r="B17" s="64">
        <v>13.88774193548387</v>
      </c>
      <c r="C17" s="64">
        <v>28.623225806451618</v>
      </c>
      <c r="D17" s="64">
        <v>20.760100806451611</v>
      </c>
      <c r="E17" s="64">
        <v>37.549999999999997</v>
      </c>
      <c r="F17" s="65">
        <v>44399</v>
      </c>
      <c r="G17" s="64">
        <v>8.8699999999999992</v>
      </c>
      <c r="H17" s="65">
        <v>44386</v>
      </c>
      <c r="I17" s="64">
        <v>63.491189516129047</v>
      </c>
      <c r="J17" s="64">
        <v>766.00900000000024</v>
      </c>
      <c r="K17" s="64">
        <v>1.3800141129032255</v>
      </c>
      <c r="L17" s="64">
        <v>10.29</v>
      </c>
      <c r="M17" s="65">
        <v>44400</v>
      </c>
      <c r="N17" s="64">
        <v>5.7419999999999991</v>
      </c>
      <c r="O17" s="66">
        <v>3</v>
      </c>
      <c r="P17" s="64">
        <v>3.9599999999999995</v>
      </c>
      <c r="Q17" s="65">
        <v>44408</v>
      </c>
      <c r="R17" s="64">
        <v>24.569663978494617</v>
      </c>
      <c r="S17" s="64">
        <v>156.02069807396518</v>
      </c>
    </row>
    <row r="18" spans="1:19" x14ac:dyDescent="0.2">
      <c r="A18" s="42" t="s">
        <v>31</v>
      </c>
      <c r="B18" s="64">
        <v>13.195354838709681</v>
      </c>
      <c r="C18" s="64">
        <v>29.23806451612904</v>
      </c>
      <c r="D18" s="64">
        <v>20.463615591397851</v>
      </c>
      <c r="E18" s="64">
        <v>37.479999999999997</v>
      </c>
      <c r="F18" s="65">
        <v>44422</v>
      </c>
      <c r="G18" s="64">
        <v>7.9160000000000004</v>
      </c>
      <c r="H18" s="65">
        <v>44437</v>
      </c>
      <c r="I18" s="64">
        <v>65.407002688172042</v>
      </c>
      <c r="J18" s="64">
        <v>750.74599999999987</v>
      </c>
      <c r="K18" s="64">
        <v>1.2115268817204301</v>
      </c>
      <c r="L18" s="64">
        <v>9.8000000000000007</v>
      </c>
      <c r="M18" s="65">
        <v>44413</v>
      </c>
      <c r="N18" s="64">
        <v>3.762</v>
      </c>
      <c r="O18" s="66">
        <v>2</v>
      </c>
      <c r="P18" s="64">
        <v>3.5640000000000001</v>
      </c>
      <c r="Q18" s="65">
        <v>44412</v>
      </c>
      <c r="R18" s="64">
        <v>25.564435483870973</v>
      </c>
      <c r="S18" s="64">
        <v>143.27050089456833</v>
      </c>
    </row>
    <row r="19" spans="1:19" x14ac:dyDescent="0.2">
      <c r="A19" s="42" t="s">
        <v>32</v>
      </c>
      <c r="B19" s="64">
        <v>12.192800000000002</v>
      </c>
      <c r="C19" s="64">
        <v>24.15333333333334</v>
      </c>
      <c r="D19" s="64">
        <v>17.609951388888884</v>
      </c>
      <c r="E19" s="64">
        <v>29.35</v>
      </c>
      <c r="F19" s="65">
        <v>44811</v>
      </c>
      <c r="G19" s="64">
        <v>7.8479999999999999</v>
      </c>
      <c r="H19" s="65">
        <v>44826</v>
      </c>
      <c r="I19" s="64">
        <v>79.000493055555552</v>
      </c>
      <c r="J19" s="64">
        <v>434.84199999999998</v>
      </c>
      <c r="K19" s="64">
        <v>0.96831111111111123</v>
      </c>
      <c r="L19" s="64">
        <v>10</v>
      </c>
      <c r="M19" s="65">
        <v>44811</v>
      </c>
      <c r="N19" s="64">
        <v>40.590000000000003</v>
      </c>
      <c r="O19" s="66">
        <v>15</v>
      </c>
      <c r="P19" s="64">
        <v>16.038</v>
      </c>
      <c r="Q19" s="65">
        <v>44805</v>
      </c>
      <c r="R19" s="64">
        <v>20.952527777777778</v>
      </c>
      <c r="S19" s="64">
        <v>77.050467028975362</v>
      </c>
    </row>
    <row r="20" spans="1:19" x14ac:dyDescent="0.2">
      <c r="A20" s="42" t="s">
        <v>33</v>
      </c>
      <c r="B20" s="64">
        <v>4.8857419354838703</v>
      </c>
      <c r="C20" s="64">
        <v>19.546129032258062</v>
      </c>
      <c r="D20" s="64">
        <v>11.945895161290322</v>
      </c>
      <c r="E20" s="64">
        <v>23.57</v>
      </c>
      <c r="F20" s="65">
        <v>44484</v>
      </c>
      <c r="G20" s="64">
        <v>-0.66900000000000004</v>
      </c>
      <c r="H20" s="65">
        <v>44493</v>
      </c>
      <c r="I20" s="64">
        <v>78.331491935483868</v>
      </c>
      <c r="J20" s="64">
        <v>380.47599999999994</v>
      </c>
      <c r="K20" s="64">
        <v>0.83260618279569898</v>
      </c>
      <c r="L20" s="64">
        <v>11.27</v>
      </c>
      <c r="M20" s="65">
        <v>44472</v>
      </c>
      <c r="N20" s="64">
        <v>30.096000000000011</v>
      </c>
      <c r="O20" s="66">
        <v>11</v>
      </c>
      <c r="P20" s="64">
        <v>13.266000000000002</v>
      </c>
      <c r="Q20" s="65">
        <v>44472</v>
      </c>
      <c r="R20" s="64">
        <v>15.644952956989249</v>
      </c>
      <c r="S20" s="64">
        <v>49.263266780496309</v>
      </c>
    </row>
    <row r="21" spans="1:19" x14ac:dyDescent="0.2">
      <c r="A21" s="42" t="s">
        <v>34</v>
      </c>
      <c r="B21" s="64">
        <v>3.3383666666666656</v>
      </c>
      <c r="C21" s="64">
        <v>11.478199999999999</v>
      </c>
      <c r="D21" s="64">
        <v>7.3821312499999978</v>
      </c>
      <c r="E21" s="64">
        <v>17.97</v>
      </c>
      <c r="F21" s="65">
        <v>44502</v>
      </c>
      <c r="G21" s="64">
        <v>-3.1440000000000001</v>
      </c>
      <c r="H21" s="65">
        <v>44519</v>
      </c>
      <c r="I21" s="64">
        <v>81.263423611111094</v>
      </c>
      <c r="J21" s="64">
        <v>202.92600000000002</v>
      </c>
      <c r="K21" s="64">
        <v>1.9657409722222221</v>
      </c>
      <c r="L21" s="64">
        <v>13.52</v>
      </c>
      <c r="M21" s="65">
        <v>44528</v>
      </c>
      <c r="N21" s="64">
        <v>102.76200000000003</v>
      </c>
      <c r="O21" s="66">
        <v>18</v>
      </c>
      <c r="P21" s="64">
        <v>42.966000000000008</v>
      </c>
      <c r="Q21" s="65">
        <v>44523</v>
      </c>
      <c r="R21" s="64">
        <v>9.9136249999999979</v>
      </c>
      <c r="S21" s="64">
        <v>28.425472993779589</v>
      </c>
    </row>
    <row r="22" spans="1:19" ht="13.5" thickBot="1" x14ac:dyDescent="0.25">
      <c r="A22" s="50" t="s">
        <v>35</v>
      </c>
      <c r="B22" s="67">
        <v>2.2320322580645162</v>
      </c>
      <c r="C22" s="67">
        <v>9.2843548387096799</v>
      </c>
      <c r="D22" s="67">
        <v>5.5888944892473127</v>
      </c>
      <c r="E22" s="67">
        <v>18.5</v>
      </c>
      <c r="F22" s="68">
        <v>44923</v>
      </c>
      <c r="G22" s="67">
        <v>-1.875</v>
      </c>
      <c r="H22" s="68">
        <v>44912</v>
      </c>
      <c r="I22" s="67">
        <v>90.108803763440875</v>
      </c>
      <c r="J22" s="67">
        <v>138.87299999999999</v>
      </c>
      <c r="K22" s="67">
        <v>1.5549025537634404</v>
      </c>
      <c r="L22" s="67">
        <v>15.39</v>
      </c>
      <c r="M22" s="68">
        <v>44903</v>
      </c>
      <c r="N22" s="67">
        <v>50.292000000000016</v>
      </c>
      <c r="O22" s="69">
        <v>28</v>
      </c>
      <c r="P22" s="67">
        <v>14.652000000000001</v>
      </c>
      <c r="Q22" s="68">
        <v>44900</v>
      </c>
      <c r="R22" s="67">
        <v>7.6820194892473115</v>
      </c>
      <c r="S22" s="67">
        <v>18.982908038571804</v>
      </c>
    </row>
    <row r="23" spans="1:19" ht="13.5" thickTop="1" x14ac:dyDescent="0.2">
      <c r="A23" s="42" t="s">
        <v>36</v>
      </c>
      <c r="B23" s="64">
        <v>6.9666073284690215</v>
      </c>
      <c r="C23" s="64">
        <v>18.736000985663082</v>
      </c>
      <c r="D23" s="64">
        <v>12.544872737188513</v>
      </c>
      <c r="E23" s="64">
        <v>37.549999999999997</v>
      </c>
      <c r="F23" s="65">
        <v>44399</v>
      </c>
      <c r="G23" s="64">
        <v>-5.44</v>
      </c>
      <c r="H23" s="65">
        <v>44203</v>
      </c>
      <c r="I23" s="64">
        <v>75.615759640617</v>
      </c>
      <c r="J23" s="64">
        <v>5475.7079999999996</v>
      </c>
      <c r="K23" s="64">
        <v>1.406285871362434</v>
      </c>
      <c r="L23" s="64">
        <v>20.29</v>
      </c>
      <c r="M23" s="65">
        <v>44227</v>
      </c>
      <c r="N23" s="64">
        <v>511.43000000000018</v>
      </c>
      <c r="O23" s="66">
        <v>149</v>
      </c>
      <c r="P23" s="64">
        <v>42.966000000000008</v>
      </c>
      <c r="Q23" s="65">
        <v>44523</v>
      </c>
      <c r="R23" s="64">
        <v>14.990587336256189</v>
      </c>
      <c r="S23" s="64">
        <v>936.53235185978588</v>
      </c>
    </row>
    <row r="26" spans="1:19" x14ac:dyDescent="0.2">
      <c r="A26" s="54" t="s">
        <v>37</v>
      </c>
      <c r="B26" s="54"/>
      <c r="C26" s="54"/>
      <c r="D26" s="41"/>
      <c r="E26" s="41"/>
      <c r="F26" s="41"/>
      <c r="G26" s="41"/>
      <c r="H26" s="41"/>
      <c r="I26" s="41"/>
      <c r="J26" s="41"/>
    </row>
    <row r="27" spans="1:19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9" x14ac:dyDescent="0.2">
      <c r="A28" s="41"/>
      <c r="B28" s="41" t="s">
        <v>38</v>
      </c>
      <c r="C28" s="41"/>
      <c r="D28" s="41"/>
      <c r="F28" s="41">
        <v>-6.3E-2</v>
      </c>
      <c r="G28" s="41" t="s">
        <v>19</v>
      </c>
      <c r="H28" s="70">
        <v>44483</v>
      </c>
      <c r="I28" s="71"/>
      <c r="J28" s="41"/>
    </row>
    <row r="29" spans="1:19" x14ac:dyDescent="0.2">
      <c r="A29" s="41"/>
      <c r="B29" s="41" t="s">
        <v>39</v>
      </c>
      <c r="C29" s="41"/>
      <c r="D29" s="41"/>
      <c r="F29" s="41">
        <v>-4.1000000000000002E-2</v>
      </c>
      <c r="G29" s="41" t="s">
        <v>19</v>
      </c>
      <c r="H29" s="70">
        <v>44302</v>
      </c>
      <c r="I29" s="71"/>
      <c r="J29" s="41"/>
    </row>
    <row r="30" spans="1:19" x14ac:dyDescent="0.2">
      <c r="A30" s="41"/>
      <c r="B30" s="41" t="s">
        <v>40</v>
      </c>
      <c r="C30" s="41"/>
      <c r="D30" s="41"/>
      <c r="F30" s="72">
        <v>180</v>
      </c>
      <c r="G30" s="41" t="s">
        <v>41</v>
      </c>
      <c r="H30" s="41"/>
      <c r="I30" s="41"/>
      <c r="J30" s="41"/>
    </row>
    <row r="31" spans="1:19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1"/>
      <c r="J32" s="41"/>
    </row>
    <row r="33" spans="1:10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41"/>
      <c r="B34" s="61">
        <v>-1</v>
      </c>
      <c r="C34" s="61" t="s">
        <v>43</v>
      </c>
      <c r="D34" s="73">
        <v>0</v>
      </c>
      <c r="E34" s="61" t="s">
        <v>19</v>
      </c>
      <c r="F34" s="74">
        <v>22</v>
      </c>
      <c r="G34" s="41" t="s">
        <v>41</v>
      </c>
      <c r="H34" s="41"/>
      <c r="I34" s="41"/>
      <c r="J34" s="41"/>
    </row>
    <row r="35" spans="1:10" x14ac:dyDescent="0.2">
      <c r="A35" s="41"/>
      <c r="B35" s="61">
        <v>-2.5</v>
      </c>
      <c r="C35" s="61" t="s">
        <v>44</v>
      </c>
      <c r="D35" s="73">
        <v>-1</v>
      </c>
      <c r="E35" s="61" t="s">
        <v>19</v>
      </c>
      <c r="F35" s="74">
        <v>7</v>
      </c>
      <c r="G35" s="41" t="s">
        <v>41</v>
      </c>
      <c r="H35" s="41"/>
      <c r="I35" s="41"/>
      <c r="J35" s="41"/>
    </row>
    <row r="36" spans="1:10" x14ac:dyDescent="0.2">
      <c r="A36" s="41"/>
      <c r="B36" s="74">
        <v>-5</v>
      </c>
      <c r="C36" s="74" t="s">
        <v>44</v>
      </c>
      <c r="D36" s="58">
        <v>-2.5</v>
      </c>
      <c r="E36" s="41" t="s">
        <v>19</v>
      </c>
      <c r="F36" s="74">
        <v>4</v>
      </c>
      <c r="G36" s="41" t="s">
        <v>41</v>
      </c>
      <c r="H36" s="41"/>
      <c r="I36" s="41"/>
      <c r="J36" s="41"/>
    </row>
    <row r="37" spans="1:10" x14ac:dyDescent="0.2">
      <c r="A37" s="41"/>
      <c r="C37" s="74" t="s">
        <v>45</v>
      </c>
      <c r="D37" s="73">
        <v>-5</v>
      </c>
      <c r="E37" s="61" t="s">
        <v>19</v>
      </c>
      <c r="F37" s="74">
        <v>1</v>
      </c>
      <c r="G37" s="41" t="s">
        <v>41</v>
      </c>
      <c r="H37" s="41"/>
      <c r="I37" s="41"/>
      <c r="J37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39" sqref="J39"/>
    </sheetView>
  </sheetViews>
  <sheetFormatPr baseColWidth="10" defaultRowHeight="12.75" x14ac:dyDescent="0.2"/>
  <cols>
    <col min="1" max="1" width="11.42578125" style="61"/>
    <col min="2" max="2" width="6.140625" style="61" customWidth="1"/>
    <col min="3" max="4" width="7.5703125" style="61" bestFit="1" customWidth="1"/>
    <col min="5" max="5" width="6.42578125" style="61" bestFit="1" customWidth="1"/>
    <col min="6" max="6" width="7.5703125" style="61" customWidth="1"/>
    <col min="7" max="7" width="5.7109375" style="61" customWidth="1"/>
    <col min="8" max="8" width="7.5703125" style="61" customWidth="1"/>
    <col min="9" max="9" width="7.5703125" style="61" bestFit="1" customWidth="1"/>
    <col min="10" max="11" width="7.5703125" style="61" customWidth="1"/>
    <col min="12" max="12" width="8.140625" style="61" bestFit="1" customWidth="1"/>
    <col min="13" max="13" width="7.5703125" style="61" bestFit="1" customWidth="1"/>
    <col min="14" max="14" width="5.5703125" style="61" bestFit="1" customWidth="1"/>
    <col min="15" max="15" width="7.7109375" style="61" bestFit="1" customWidth="1"/>
    <col min="16" max="16" width="5.42578125" style="61" bestFit="1" customWidth="1"/>
    <col min="17" max="17" width="7.5703125" style="61" bestFit="1" customWidth="1"/>
    <col min="18" max="18" width="7.5703125" style="61" customWidth="1"/>
    <col min="19" max="19" width="6.5703125" style="61" customWidth="1"/>
    <col min="20" max="16384" width="11.42578125" style="61"/>
  </cols>
  <sheetData>
    <row r="1" spans="1:19" x14ac:dyDescent="0.2">
      <c r="B1" s="42" t="s">
        <v>62</v>
      </c>
    </row>
    <row r="2" spans="1:19" x14ac:dyDescent="0.2">
      <c r="B2" s="42" t="s">
        <v>1</v>
      </c>
    </row>
    <row r="3" spans="1:19" x14ac:dyDescent="0.2">
      <c r="B3" s="42" t="s">
        <v>2</v>
      </c>
    </row>
    <row r="4" spans="1:19" x14ac:dyDescent="0.2">
      <c r="B4" s="41"/>
    </row>
    <row r="5" spans="1:19" x14ac:dyDescent="0.2">
      <c r="B5" s="41"/>
    </row>
    <row r="6" spans="1:19" x14ac:dyDescent="0.2">
      <c r="B6" s="42" t="s">
        <v>48</v>
      </c>
    </row>
    <row r="7" spans="1:19" x14ac:dyDescent="0.2">
      <c r="B7" s="42" t="s">
        <v>3</v>
      </c>
    </row>
    <row r="9" spans="1:19" x14ac:dyDescent="0.2">
      <c r="A9" s="41"/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17</v>
      </c>
      <c r="S9" s="44" t="s">
        <v>18</v>
      </c>
    </row>
    <row r="10" spans="1:19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23</v>
      </c>
    </row>
    <row r="11" spans="1:19" x14ac:dyDescent="0.2">
      <c r="A11" s="42" t="s">
        <v>24</v>
      </c>
      <c r="B11" s="64">
        <v>-0.75738709677419347</v>
      </c>
      <c r="C11" s="64">
        <v>10.333838709677419</v>
      </c>
      <c r="D11" s="64">
        <v>4.2036505376344095</v>
      </c>
      <c r="E11" s="64">
        <v>15.22</v>
      </c>
      <c r="F11" s="65">
        <v>45321</v>
      </c>
      <c r="G11" s="64">
        <v>-5.835</v>
      </c>
      <c r="H11" s="65">
        <v>45316</v>
      </c>
      <c r="I11" s="64">
        <v>81.189650537634421</v>
      </c>
      <c r="J11" s="64">
        <v>280.67099999999999</v>
      </c>
      <c r="K11" s="64">
        <v>1.5389213709677421</v>
      </c>
      <c r="L11" s="64">
        <v>12.84</v>
      </c>
      <c r="M11" s="65">
        <v>45300</v>
      </c>
      <c r="N11" s="64">
        <v>15.840000000000003</v>
      </c>
      <c r="O11" s="66">
        <v>14</v>
      </c>
      <c r="P11" s="64">
        <v>6.3360000000000003</v>
      </c>
      <c r="Q11" s="65">
        <v>45295</v>
      </c>
      <c r="R11" s="64">
        <v>5.6566451612903226</v>
      </c>
      <c r="S11" s="64">
        <v>23.836583576868456</v>
      </c>
    </row>
    <row r="12" spans="1:19" x14ac:dyDescent="0.2">
      <c r="A12" s="42" t="s">
        <v>25</v>
      </c>
      <c r="B12" s="64">
        <v>0.35239285714285717</v>
      </c>
      <c r="C12" s="64">
        <v>13.732500000000002</v>
      </c>
      <c r="D12" s="64">
        <v>6.9161808035714278</v>
      </c>
      <c r="E12" s="64">
        <v>18.29</v>
      </c>
      <c r="F12" s="65">
        <v>44975</v>
      </c>
      <c r="G12" s="64">
        <v>-3.6819999999999999</v>
      </c>
      <c r="H12" s="65">
        <v>44963</v>
      </c>
      <c r="I12" s="64">
        <v>74.880982142857121</v>
      </c>
      <c r="J12" s="64">
        <v>315.39600000000007</v>
      </c>
      <c r="K12" s="64">
        <v>1.3506250000000004</v>
      </c>
      <c r="L12" s="64">
        <v>12.64</v>
      </c>
      <c r="M12" s="65">
        <v>44971</v>
      </c>
      <c r="N12" s="64">
        <v>5.1479999999999997</v>
      </c>
      <c r="O12" s="66">
        <v>10</v>
      </c>
      <c r="P12" s="64">
        <v>1.3859999999999999</v>
      </c>
      <c r="Q12" s="65">
        <v>44984</v>
      </c>
      <c r="R12" s="64">
        <v>7.0781086309523813</v>
      </c>
      <c r="S12" s="64">
        <v>37.661050169723737</v>
      </c>
    </row>
    <row r="13" spans="1:19" x14ac:dyDescent="0.2">
      <c r="A13" s="42" t="s">
        <v>26</v>
      </c>
      <c r="B13" s="64">
        <v>4.5972258064516129</v>
      </c>
      <c r="C13" s="64">
        <v>12.23935483870968</v>
      </c>
      <c r="D13" s="64">
        <v>8.1183844086021519</v>
      </c>
      <c r="E13" s="64">
        <v>17.559999999999999</v>
      </c>
      <c r="F13" s="65">
        <v>44986</v>
      </c>
      <c r="G13" s="64">
        <v>0.14000000000000001</v>
      </c>
      <c r="H13" s="65">
        <v>44986</v>
      </c>
      <c r="I13" s="64">
        <v>84.104731182795689</v>
      </c>
      <c r="J13" s="64">
        <v>290.327</v>
      </c>
      <c r="K13" s="64">
        <v>2.1688004032258061</v>
      </c>
      <c r="L13" s="64">
        <v>12.54</v>
      </c>
      <c r="M13" s="65">
        <v>45000</v>
      </c>
      <c r="N13" s="64">
        <v>48.114000000000011</v>
      </c>
      <c r="O13" s="66">
        <v>16</v>
      </c>
      <c r="P13" s="64">
        <v>11.286000000000003</v>
      </c>
      <c r="Q13" s="65">
        <v>44988</v>
      </c>
      <c r="R13" s="64">
        <v>9.3723481182795716</v>
      </c>
      <c r="S13" s="64">
        <v>47.028315359000551</v>
      </c>
    </row>
    <row r="14" spans="1:19" x14ac:dyDescent="0.2">
      <c r="A14" s="42" t="s">
        <v>27</v>
      </c>
      <c r="B14" s="64">
        <v>4.6069999999999993</v>
      </c>
      <c r="C14" s="64">
        <v>16.333066666666664</v>
      </c>
      <c r="D14" s="64">
        <v>10.295518750000001</v>
      </c>
      <c r="E14" s="64">
        <v>22.58</v>
      </c>
      <c r="F14" s="65">
        <v>45031</v>
      </c>
      <c r="G14" s="64">
        <v>-3.6829999999999998</v>
      </c>
      <c r="H14" s="65">
        <v>45021</v>
      </c>
      <c r="I14" s="64">
        <v>74.749861111111102</v>
      </c>
      <c r="J14" s="64">
        <v>522.56399999999996</v>
      </c>
      <c r="K14" s="64">
        <v>1.8565451388888892</v>
      </c>
      <c r="L14" s="64">
        <v>16.07</v>
      </c>
      <c r="M14" s="65">
        <v>45027</v>
      </c>
      <c r="N14" s="64">
        <v>72.27000000000001</v>
      </c>
      <c r="O14" s="66">
        <v>14</v>
      </c>
      <c r="P14" s="64">
        <v>15.444000000000006</v>
      </c>
      <c r="Q14" s="65">
        <v>45035</v>
      </c>
      <c r="R14" s="64">
        <v>11.881500694444444</v>
      </c>
      <c r="S14" s="64">
        <v>83.160207716199523</v>
      </c>
    </row>
    <row r="15" spans="1:19" x14ac:dyDescent="0.2">
      <c r="A15" s="42" t="s">
        <v>28</v>
      </c>
      <c r="B15" s="64">
        <v>9.7478709677419353</v>
      </c>
      <c r="C15" s="64">
        <v>24.186451612903223</v>
      </c>
      <c r="D15" s="64">
        <v>16.933411962365589</v>
      </c>
      <c r="E15" s="64">
        <v>34.11</v>
      </c>
      <c r="F15" s="65">
        <v>45065</v>
      </c>
      <c r="G15" s="64">
        <v>4.867</v>
      </c>
      <c r="H15" s="65">
        <v>45055</v>
      </c>
      <c r="I15" s="64">
        <v>66.296592741935484</v>
      </c>
      <c r="J15" s="64">
        <v>721.39399999999989</v>
      </c>
      <c r="K15" s="64">
        <v>1.3296653225806454</v>
      </c>
      <c r="L15" s="64">
        <v>11.07</v>
      </c>
      <c r="M15" s="65">
        <v>45063</v>
      </c>
      <c r="N15" s="64">
        <v>19.997999999999998</v>
      </c>
      <c r="O15" s="66">
        <v>4</v>
      </c>
      <c r="P15" s="64">
        <v>8.1179999999999986</v>
      </c>
      <c r="Q15" s="65">
        <v>45048</v>
      </c>
      <c r="R15" s="64">
        <v>17.942459677419354</v>
      </c>
      <c r="S15" s="64">
        <v>132.54245121635489</v>
      </c>
    </row>
    <row r="16" spans="1:19" x14ac:dyDescent="0.2">
      <c r="A16" s="42" t="s">
        <v>29</v>
      </c>
      <c r="B16" s="64">
        <v>12.893933333333337</v>
      </c>
      <c r="C16" s="64">
        <v>29.177333333333326</v>
      </c>
      <c r="D16" s="64">
        <v>20.697771527777778</v>
      </c>
      <c r="E16" s="64">
        <v>40.43</v>
      </c>
      <c r="F16" s="65">
        <v>45095</v>
      </c>
      <c r="G16" s="64">
        <v>6.0579999999999998</v>
      </c>
      <c r="H16" s="65">
        <v>45105</v>
      </c>
      <c r="I16" s="64">
        <v>60.520930555555566</v>
      </c>
      <c r="J16" s="64">
        <v>709.32999999999993</v>
      </c>
      <c r="K16" s="64">
        <v>1.234073611111111</v>
      </c>
      <c r="L16" s="64">
        <v>12.15</v>
      </c>
      <c r="M16" s="65">
        <v>45085</v>
      </c>
      <c r="N16" s="64">
        <v>2.1779999999999999</v>
      </c>
      <c r="O16" s="66">
        <v>4</v>
      </c>
      <c r="P16" s="64">
        <v>0.79200000000000004</v>
      </c>
      <c r="Q16" s="65">
        <v>45089</v>
      </c>
      <c r="R16" s="64">
        <v>24.134986111111107</v>
      </c>
      <c r="S16" s="64">
        <v>148.18163346706291</v>
      </c>
    </row>
    <row r="17" spans="1:19" x14ac:dyDescent="0.2">
      <c r="A17" s="42" t="s">
        <v>30</v>
      </c>
      <c r="B17" s="64">
        <v>13.977580645161293</v>
      </c>
      <c r="C17" s="64">
        <v>31.44290322580645</v>
      </c>
      <c r="D17" s="64">
        <v>22.431119623655917</v>
      </c>
      <c r="E17" s="64">
        <v>38.49</v>
      </c>
      <c r="F17" s="65">
        <v>45121</v>
      </c>
      <c r="G17" s="64">
        <v>5.1349999999999998</v>
      </c>
      <c r="H17" s="65">
        <v>45108</v>
      </c>
      <c r="I17" s="64">
        <v>57.980766129032261</v>
      </c>
      <c r="J17" s="64">
        <v>845.87700000000018</v>
      </c>
      <c r="K17" s="64">
        <v>1.2701236559139784</v>
      </c>
      <c r="L17" s="64">
        <v>11.76</v>
      </c>
      <c r="M17" s="65">
        <v>45110</v>
      </c>
      <c r="N17" s="64">
        <v>0.79200000000000004</v>
      </c>
      <c r="O17" s="66">
        <v>1</v>
      </c>
      <c r="P17" s="64">
        <v>0.79200000000000004</v>
      </c>
      <c r="Q17" s="65">
        <v>45113</v>
      </c>
      <c r="R17" s="64">
        <v>27.153541666666673</v>
      </c>
      <c r="S17" s="64">
        <v>170.5845602038726</v>
      </c>
    </row>
    <row r="18" spans="1:19" x14ac:dyDescent="0.2">
      <c r="A18" s="42" t="s">
        <v>31</v>
      </c>
      <c r="B18" s="64">
        <v>14.951612903225806</v>
      </c>
      <c r="C18" s="64">
        <v>30.532580645161293</v>
      </c>
      <c r="D18" s="64">
        <v>22.109018817204301</v>
      </c>
      <c r="E18" s="64">
        <v>38.159999999999997</v>
      </c>
      <c r="F18" s="65">
        <v>45150</v>
      </c>
      <c r="G18" s="64">
        <v>10.33</v>
      </c>
      <c r="H18" s="65">
        <v>45155</v>
      </c>
      <c r="I18" s="64">
        <v>65.435833333333321</v>
      </c>
      <c r="J18" s="64">
        <v>676.85099999999989</v>
      </c>
      <c r="K18" s="64">
        <v>1.1164852150537634</v>
      </c>
      <c r="L18" s="64">
        <v>10.29</v>
      </c>
      <c r="M18" s="65">
        <v>45152</v>
      </c>
      <c r="N18" s="64">
        <v>14.454000000000001</v>
      </c>
      <c r="O18" s="66">
        <v>7</v>
      </c>
      <c r="P18" s="64">
        <v>3.96</v>
      </c>
      <c r="Q18" s="65">
        <v>45141</v>
      </c>
      <c r="R18" s="64">
        <v>26.247943548387095</v>
      </c>
      <c r="S18" s="64">
        <v>136.58397812143446</v>
      </c>
    </row>
    <row r="19" spans="1:19" x14ac:dyDescent="0.2">
      <c r="A19" s="42" t="s">
        <v>32</v>
      </c>
      <c r="B19" s="64">
        <v>10.457366666666669</v>
      </c>
      <c r="C19" s="64">
        <v>25.734999999999992</v>
      </c>
      <c r="D19" s="64">
        <v>17.810218749999997</v>
      </c>
      <c r="E19" s="64">
        <v>33.19</v>
      </c>
      <c r="F19" s="65">
        <v>45181</v>
      </c>
      <c r="G19" s="64">
        <v>4.0629999999999997</v>
      </c>
      <c r="H19" s="65">
        <v>45191</v>
      </c>
      <c r="I19" s="64">
        <v>64.216222222222228</v>
      </c>
      <c r="J19" s="64">
        <v>501.15499999999992</v>
      </c>
      <c r="K19" s="64">
        <v>1.1804145833333333</v>
      </c>
      <c r="L19" s="64">
        <v>12.45</v>
      </c>
      <c r="M19" s="65">
        <v>45175</v>
      </c>
      <c r="N19" s="64">
        <v>3.5640000000000001</v>
      </c>
      <c r="O19" s="66">
        <v>4</v>
      </c>
      <c r="P19" s="64">
        <v>1.5840000000000001</v>
      </c>
      <c r="Q19" s="65">
        <v>45198</v>
      </c>
      <c r="R19" s="64">
        <v>22.918229166666663</v>
      </c>
      <c r="S19" s="64">
        <v>94.443253249361774</v>
      </c>
    </row>
    <row r="20" spans="1:19" x14ac:dyDescent="0.2">
      <c r="A20" s="42" t="s">
        <v>33</v>
      </c>
      <c r="B20" s="64">
        <v>8.7175161290322585</v>
      </c>
      <c r="C20" s="64">
        <v>24.450645161290321</v>
      </c>
      <c r="D20" s="64">
        <v>16.004793010752685</v>
      </c>
      <c r="E20" s="64">
        <v>29.37</v>
      </c>
      <c r="F20" s="65">
        <v>45203</v>
      </c>
      <c r="G20" s="64">
        <v>3.3959999999999999</v>
      </c>
      <c r="H20" s="65">
        <v>45200</v>
      </c>
      <c r="I20" s="64">
        <v>71.679569892473111</v>
      </c>
      <c r="J20" s="64">
        <v>358.47400000000005</v>
      </c>
      <c r="K20" s="64">
        <v>0.85196370967741941</v>
      </c>
      <c r="L20" s="64">
        <v>10.39</v>
      </c>
      <c r="M20" s="65">
        <v>45221</v>
      </c>
      <c r="N20" s="64">
        <v>11.286000000000001</v>
      </c>
      <c r="O20" s="66">
        <v>10</v>
      </c>
      <c r="P20" s="64">
        <v>4.7519999999999998</v>
      </c>
      <c r="Q20" s="65">
        <v>45210</v>
      </c>
      <c r="R20" s="64">
        <v>18.459798387096775</v>
      </c>
      <c r="S20" s="64">
        <v>59.993700809327976</v>
      </c>
    </row>
    <row r="21" spans="1:19" x14ac:dyDescent="0.2">
      <c r="A21" s="42" t="s">
        <v>34</v>
      </c>
      <c r="B21" s="64">
        <v>3.8975333333333335</v>
      </c>
      <c r="C21" s="64">
        <v>15.065333333333337</v>
      </c>
      <c r="D21" s="64">
        <v>9.1713388888888883</v>
      </c>
      <c r="E21" s="64">
        <v>22.12</v>
      </c>
      <c r="F21" s="65">
        <v>45247</v>
      </c>
      <c r="G21" s="64">
        <v>-1.139</v>
      </c>
      <c r="H21" s="65">
        <v>45257</v>
      </c>
      <c r="I21" s="64">
        <v>84.403666666666666</v>
      </c>
      <c r="J21" s="64">
        <v>217.34800000000001</v>
      </c>
      <c r="K21" s="64">
        <v>1.1495631944444444</v>
      </c>
      <c r="L21" s="64">
        <v>19.7</v>
      </c>
      <c r="M21" s="65">
        <v>45251</v>
      </c>
      <c r="N21" s="64">
        <v>46.728000000000002</v>
      </c>
      <c r="O21" s="66">
        <v>21</v>
      </c>
      <c r="P21" s="64">
        <v>10.692</v>
      </c>
      <c r="Q21" s="65">
        <v>45251</v>
      </c>
      <c r="R21" s="64">
        <v>12.339738194444443</v>
      </c>
      <c r="S21" s="64">
        <v>27.59790116502008</v>
      </c>
    </row>
    <row r="22" spans="1:19" ht="13.5" thickBot="1" x14ac:dyDescent="0.25">
      <c r="A22" s="50" t="s">
        <v>35</v>
      </c>
      <c r="B22" s="67">
        <v>3.3404838709677418</v>
      </c>
      <c r="C22" s="67">
        <v>10.658967741935482</v>
      </c>
      <c r="D22" s="67">
        <v>6.8024206989247293</v>
      </c>
      <c r="E22" s="67">
        <v>18.8</v>
      </c>
      <c r="F22" s="68">
        <v>45285</v>
      </c>
      <c r="G22" s="67">
        <v>-0.74</v>
      </c>
      <c r="H22" s="68">
        <v>45262</v>
      </c>
      <c r="I22" s="67">
        <v>94.212983870967747</v>
      </c>
      <c r="J22" s="67">
        <v>140.91999999999999</v>
      </c>
      <c r="K22" s="67">
        <v>0.83937029569892485</v>
      </c>
      <c r="L22" s="67">
        <v>9.51</v>
      </c>
      <c r="M22" s="68">
        <v>45261</v>
      </c>
      <c r="N22" s="67">
        <v>42.768000000000001</v>
      </c>
      <c r="O22" s="69">
        <v>22</v>
      </c>
      <c r="P22" s="67">
        <v>7.1279999999999992</v>
      </c>
      <c r="Q22" s="68">
        <v>45272</v>
      </c>
      <c r="R22" s="67">
        <v>8.9863622311827989</v>
      </c>
      <c r="S22" s="67">
        <v>13.348370139192824</v>
      </c>
    </row>
    <row r="23" spans="1:19" ht="13.5" thickTop="1" x14ac:dyDescent="0.2">
      <c r="A23" s="42" t="s">
        <v>36</v>
      </c>
      <c r="B23" s="64">
        <v>7.2319274513568876</v>
      </c>
      <c r="C23" s="64">
        <v>20.323997939068096</v>
      </c>
      <c r="D23" s="64">
        <v>13.457818981614823</v>
      </c>
      <c r="E23" s="64">
        <v>40.43</v>
      </c>
      <c r="F23" s="65">
        <v>44730</v>
      </c>
      <c r="G23" s="64">
        <v>-5.835</v>
      </c>
      <c r="H23" s="65">
        <v>44586</v>
      </c>
      <c r="I23" s="64">
        <v>73.305982532215381</v>
      </c>
      <c r="J23" s="64">
        <v>5580.3069999999998</v>
      </c>
      <c r="K23" s="64">
        <v>1.3238792917413382</v>
      </c>
      <c r="L23" s="64">
        <v>19.7</v>
      </c>
      <c r="M23" s="65">
        <v>44886</v>
      </c>
      <c r="N23" s="64">
        <v>283.14</v>
      </c>
      <c r="O23" s="66">
        <v>127</v>
      </c>
      <c r="P23" s="64">
        <v>15.444000000000006</v>
      </c>
      <c r="Q23" s="65">
        <v>44670</v>
      </c>
      <c r="R23" s="64">
        <v>16.014305132328467</v>
      </c>
      <c r="S23" s="64">
        <v>974.96200519341983</v>
      </c>
    </row>
    <row r="26" spans="1:19" x14ac:dyDescent="0.2">
      <c r="A26" s="54" t="s">
        <v>37</v>
      </c>
      <c r="B26" s="54"/>
      <c r="C26" s="54"/>
      <c r="D26" s="41"/>
      <c r="E26" s="41"/>
      <c r="F26" s="41"/>
      <c r="G26" s="41"/>
      <c r="H26" s="41"/>
      <c r="I26" s="41"/>
      <c r="J26" s="41"/>
    </row>
    <row r="27" spans="1:19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9" x14ac:dyDescent="0.2">
      <c r="A28" s="41"/>
      <c r="B28" s="41" t="s">
        <v>38</v>
      </c>
      <c r="C28" s="41"/>
      <c r="D28" s="41"/>
      <c r="F28" s="41">
        <v>-1.139</v>
      </c>
      <c r="G28" s="41" t="s">
        <v>19</v>
      </c>
      <c r="H28" s="70">
        <v>44892</v>
      </c>
      <c r="I28" s="71"/>
      <c r="J28" s="41"/>
    </row>
    <row r="29" spans="1:19" x14ac:dyDescent="0.2">
      <c r="A29" s="41"/>
      <c r="B29" s="41" t="s">
        <v>39</v>
      </c>
      <c r="C29" s="41"/>
      <c r="D29" s="41"/>
      <c r="F29" s="41">
        <v>-3.6829999999999998</v>
      </c>
      <c r="G29" s="41" t="s">
        <v>19</v>
      </c>
      <c r="H29" s="70">
        <v>44656</v>
      </c>
      <c r="I29" s="71"/>
      <c r="J29" s="41"/>
    </row>
    <row r="30" spans="1:19" x14ac:dyDescent="0.2">
      <c r="A30" s="41"/>
      <c r="B30" s="41" t="s">
        <v>40</v>
      </c>
      <c r="C30" s="41"/>
      <c r="D30" s="41"/>
      <c r="F30" s="72">
        <v>235</v>
      </c>
      <c r="G30" s="41" t="s">
        <v>41</v>
      </c>
      <c r="H30" s="41"/>
      <c r="I30" s="41"/>
      <c r="J30" s="41"/>
    </row>
    <row r="31" spans="1:19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</row>
    <row r="32" spans="1:19" x14ac:dyDescent="0.2">
      <c r="A32" s="54" t="s">
        <v>42</v>
      </c>
      <c r="B32" s="54"/>
      <c r="C32" s="54"/>
      <c r="D32" s="54"/>
      <c r="E32" s="54"/>
      <c r="F32" s="54"/>
      <c r="G32" s="54"/>
      <c r="H32" s="54"/>
      <c r="I32" s="41"/>
      <c r="J32" s="41"/>
    </row>
    <row r="33" spans="1:10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">
      <c r="A34" s="41"/>
      <c r="B34" s="61">
        <v>-1</v>
      </c>
      <c r="C34" s="61" t="s">
        <v>43</v>
      </c>
      <c r="D34" s="73">
        <v>0</v>
      </c>
      <c r="E34" s="61" t="s">
        <v>19</v>
      </c>
      <c r="F34" s="74">
        <v>13</v>
      </c>
      <c r="G34" s="41" t="s">
        <v>41</v>
      </c>
      <c r="H34" s="41"/>
      <c r="I34" s="41"/>
      <c r="J34" s="41"/>
    </row>
    <row r="35" spans="1:10" x14ac:dyDescent="0.2">
      <c r="A35" s="41"/>
      <c r="B35" s="61">
        <v>-2.5</v>
      </c>
      <c r="C35" s="61" t="s">
        <v>44</v>
      </c>
      <c r="D35" s="73">
        <v>-1</v>
      </c>
      <c r="E35" s="61" t="s">
        <v>19</v>
      </c>
      <c r="F35" s="74">
        <v>9</v>
      </c>
      <c r="G35" s="41" t="s">
        <v>41</v>
      </c>
      <c r="H35" s="41"/>
      <c r="I35" s="41"/>
      <c r="J35" s="41"/>
    </row>
    <row r="36" spans="1:10" x14ac:dyDescent="0.2">
      <c r="A36" s="41"/>
      <c r="B36" s="74">
        <v>-5</v>
      </c>
      <c r="C36" s="74" t="s">
        <v>44</v>
      </c>
      <c r="D36" s="58">
        <v>-2.5</v>
      </c>
      <c r="E36" s="41" t="s">
        <v>19</v>
      </c>
      <c r="F36" s="74">
        <v>11</v>
      </c>
      <c r="G36" s="41" t="s">
        <v>41</v>
      </c>
      <c r="H36" s="41"/>
      <c r="I36" s="41"/>
      <c r="J36" s="41"/>
    </row>
    <row r="37" spans="1:10" x14ac:dyDescent="0.2">
      <c r="A37" s="41"/>
      <c r="C37" s="74" t="s">
        <v>45</v>
      </c>
      <c r="D37" s="73">
        <v>-5</v>
      </c>
      <c r="E37" s="61" t="s">
        <v>19</v>
      </c>
      <c r="F37" s="74">
        <v>6</v>
      </c>
      <c r="G37" s="41" t="s">
        <v>41</v>
      </c>
      <c r="H37" s="41"/>
      <c r="I37" s="41"/>
      <c r="J37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41"/>
    <col min="2" max="2" width="6.140625" style="41" customWidth="1"/>
    <col min="3" max="4" width="7.5703125" style="41" bestFit="1" customWidth="1"/>
    <col min="5" max="5" width="6.42578125" style="41" bestFit="1" customWidth="1"/>
    <col min="6" max="6" width="7.5703125" style="41" customWidth="1"/>
    <col min="7" max="7" width="5.7109375" style="41" customWidth="1"/>
    <col min="8" max="8" width="7.5703125" style="41" customWidth="1"/>
    <col min="9" max="9" width="7.5703125" style="41" bestFit="1" customWidth="1"/>
    <col min="10" max="11" width="7.5703125" style="41" customWidth="1"/>
    <col min="12" max="12" width="8.140625" style="41" bestFit="1" customWidth="1"/>
    <col min="13" max="13" width="7.5703125" style="41" bestFit="1" customWidth="1"/>
    <col min="14" max="14" width="5.5703125" style="41" bestFit="1" customWidth="1"/>
    <col min="15" max="15" width="7.7109375" style="41" bestFit="1" customWidth="1"/>
    <col min="16" max="16" width="5.42578125" style="41" bestFit="1" customWidth="1"/>
    <col min="17" max="17" width="7.5703125" style="41" bestFit="1" customWidth="1"/>
    <col min="18" max="18" width="9.42578125" style="41" customWidth="1"/>
    <col min="19" max="19" width="9" style="41" customWidth="1"/>
    <col min="20" max="20" width="6.5703125" style="41" customWidth="1"/>
    <col min="21" max="16384" width="11.42578125" style="41"/>
  </cols>
  <sheetData>
    <row r="1" spans="1:20" x14ac:dyDescent="0.2">
      <c r="B1" s="42" t="s">
        <v>88</v>
      </c>
      <c r="C1" s="81">
        <v>2023</v>
      </c>
    </row>
    <row r="2" spans="1:20" x14ac:dyDescent="0.2">
      <c r="B2" s="42" t="s">
        <v>1</v>
      </c>
    </row>
    <row r="3" spans="1:20" x14ac:dyDescent="0.2">
      <c r="B3" s="42" t="s">
        <v>2</v>
      </c>
    </row>
    <row r="6" spans="1:20" x14ac:dyDescent="0.2">
      <c r="B6" s="42" t="s">
        <v>89</v>
      </c>
      <c r="F6" s="82" t="s">
        <v>90</v>
      </c>
    </row>
    <row r="7" spans="1:20" x14ac:dyDescent="0.2">
      <c r="B7" s="42"/>
      <c r="E7" s="83" t="s">
        <v>91</v>
      </c>
      <c r="F7" s="82" t="s">
        <v>92</v>
      </c>
    </row>
    <row r="9" spans="1:20" x14ac:dyDescent="0.2">
      <c r="B9" s="44" t="s">
        <v>4</v>
      </c>
      <c r="C9" s="44" t="s">
        <v>5</v>
      </c>
      <c r="D9" s="44" t="s">
        <v>6</v>
      </c>
      <c r="E9" s="44" t="s">
        <v>7</v>
      </c>
      <c r="F9" s="44" t="s">
        <v>8</v>
      </c>
      <c r="G9" s="44" t="s">
        <v>9</v>
      </c>
      <c r="H9" s="44" t="s">
        <v>8</v>
      </c>
      <c r="I9" s="44" t="s">
        <v>10</v>
      </c>
      <c r="J9" s="44" t="s">
        <v>11</v>
      </c>
      <c r="K9" s="44" t="s">
        <v>12</v>
      </c>
      <c r="L9" s="44" t="s">
        <v>13</v>
      </c>
      <c r="M9" s="44" t="s">
        <v>8</v>
      </c>
      <c r="N9" s="44" t="s">
        <v>14</v>
      </c>
      <c r="O9" s="44" t="s">
        <v>15</v>
      </c>
      <c r="P9" s="44" t="s">
        <v>16</v>
      </c>
      <c r="Q9" s="44" t="s">
        <v>8</v>
      </c>
      <c r="R9" s="44" t="s">
        <v>93</v>
      </c>
      <c r="S9" s="44" t="s">
        <v>94</v>
      </c>
      <c r="T9" s="44" t="s">
        <v>18</v>
      </c>
    </row>
    <row r="10" spans="1:20" x14ac:dyDescent="0.2">
      <c r="A10" s="62"/>
      <c r="B10" s="63" t="s">
        <v>19</v>
      </c>
      <c r="C10" s="63" t="s">
        <v>19</v>
      </c>
      <c r="D10" s="63" t="s">
        <v>19</v>
      </c>
      <c r="E10" s="63" t="s">
        <v>19</v>
      </c>
      <c r="F10" s="63"/>
      <c r="G10" s="63" t="s">
        <v>19</v>
      </c>
      <c r="H10" s="63"/>
      <c r="I10" s="63" t="s">
        <v>20</v>
      </c>
      <c r="J10" s="63" t="s">
        <v>21</v>
      </c>
      <c r="K10" s="63" t="s">
        <v>22</v>
      </c>
      <c r="L10" s="63" t="s">
        <v>22</v>
      </c>
      <c r="M10" s="63"/>
      <c r="N10" s="63" t="s">
        <v>23</v>
      </c>
      <c r="O10" s="63"/>
      <c r="P10" s="63" t="s">
        <v>23</v>
      </c>
      <c r="Q10" s="63"/>
      <c r="R10" s="63" t="s">
        <v>19</v>
      </c>
      <c r="S10" s="63" t="s">
        <v>19</v>
      </c>
      <c r="T10" s="63" t="s">
        <v>23</v>
      </c>
    </row>
    <row r="11" spans="1:20" x14ac:dyDescent="0.2">
      <c r="A11" s="42" t="s">
        <v>24</v>
      </c>
      <c r="B11" s="47">
        <v>1.2041612903225809</v>
      </c>
      <c r="C11" s="47">
        <v>9.5171935483870964</v>
      </c>
      <c r="D11" s="47">
        <v>4.9967419354838709</v>
      </c>
      <c r="E11" s="47">
        <v>20.190000000000001</v>
      </c>
      <c r="F11" s="48">
        <v>45658</v>
      </c>
      <c r="G11" s="47">
        <v>-2.673</v>
      </c>
      <c r="H11" s="48">
        <v>45678</v>
      </c>
      <c r="I11" s="47">
        <v>81.858064516129019</v>
      </c>
      <c r="J11" s="47">
        <v>202.97599999999997</v>
      </c>
      <c r="K11" s="47">
        <v>1.8795806451612904</v>
      </c>
      <c r="L11" s="47">
        <v>20.87</v>
      </c>
      <c r="M11" s="48">
        <v>45673</v>
      </c>
      <c r="N11" s="47">
        <v>40.788000000000004</v>
      </c>
      <c r="O11" s="49">
        <v>16</v>
      </c>
      <c r="P11" s="47">
        <v>7.92</v>
      </c>
      <c r="Q11" s="48">
        <v>45676</v>
      </c>
      <c r="R11" s="47">
        <v>7.0418387096774202</v>
      </c>
      <c r="S11" s="47">
        <v>7.449741935483873</v>
      </c>
      <c r="T11" s="47">
        <v>25.124999999999996</v>
      </c>
    </row>
    <row r="12" spans="1:20" x14ac:dyDescent="0.2">
      <c r="A12" s="42" t="s">
        <v>25</v>
      </c>
      <c r="B12" s="47">
        <v>-1.1202142857142858</v>
      </c>
      <c r="C12" s="47">
        <v>10.78660714285714</v>
      </c>
      <c r="D12" s="47">
        <v>4.4313214285714277</v>
      </c>
      <c r="E12" s="47">
        <v>18.13</v>
      </c>
      <c r="F12" s="48">
        <v>45341</v>
      </c>
      <c r="G12" s="47">
        <v>-6.4980000000000002</v>
      </c>
      <c r="H12" s="48">
        <v>45334</v>
      </c>
      <c r="I12" s="47">
        <v>73.922750000000022</v>
      </c>
      <c r="J12" s="47">
        <v>303.85200000000003</v>
      </c>
      <c r="K12" s="47">
        <v>1.4839285714285713</v>
      </c>
      <c r="L12" s="47">
        <v>12.05</v>
      </c>
      <c r="M12" s="48">
        <v>45348</v>
      </c>
      <c r="N12" s="47">
        <v>24.354000000000003</v>
      </c>
      <c r="O12" s="49">
        <v>11</v>
      </c>
      <c r="P12" s="47">
        <v>21.384</v>
      </c>
      <c r="Q12" s="48">
        <v>45345</v>
      </c>
      <c r="R12" s="47">
        <v>6.2613214285714278</v>
      </c>
      <c r="S12" s="47">
        <v>6.5265357142857132</v>
      </c>
      <c r="T12" s="47">
        <v>33.588999999999999</v>
      </c>
    </row>
    <row r="13" spans="1:20" x14ac:dyDescent="0.2">
      <c r="A13" s="42" t="s">
        <v>26</v>
      </c>
      <c r="B13" s="47">
        <v>4.2115161290322574</v>
      </c>
      <c r="C13" s="47">
        <v>17.782935483870961</v>
      </c>
      <c r="D13" s="47">
        <v>10.809000000000001</v>
      </c>
      <c r="E13" s="47">
        <v>24.51</v>
      </c>
      <c r="F13" s="48">
        <v>45364</v>
      </c>
      <c r="G13" s="47">
        <v>-3.6789999999999998</v>
      </c>
      <c r="H13" s="48">
        <v>45356</v>
      </c>
      <c r="I13" s="47">
        <v>63.098967741935482</v>
      </c>
      <c r="J13" s="47">
        <v>476.05700000000002</v>
      </c>
      <c r="K13" s="47">
        <v>1.6663870967741936</v>
      </c>
      <c r="L13" s="47">
        <v>14.99</v>
      </c>
      <c r="M13" s="48">
        <v>45362</v>
      </c>
      <c r="N13" s="47">
        <v>6.5339999999999998</v>
      </c>
      <c r="O13" s="49">
        <v>6</v>
      </c>
      <c r="P13" s="47">
        <v>2.5739999999999998</v>
      </c>
      <c r="Q13" s="48">
        <v>45369</v>
      </c>
      <c r="R13" s="47">
        <v>10.147677419354839</v>
      </c>
      <c r="S13" s="47">
        <v>9.8532580645161296</v>
      </c>
      <c r="T13" s="47">
        <v>78.825999999999993</v>
      </c>
    </row>
    <row r="14" spans="1:20" x14ac:dyDescent="0.2">
      <c r="A14" s="42" t="s">
        <v>27</v>
      </c>
      <c r="B14" s="47">
        <v>5.5372333333333321</v>
      </c>
      <c r="C14" s="47">
        <v>21.197000000000003</v>
      </c>
      <c r="D14" s="47">
        <v>13.190533333333329</v>
      </c>
      <c r="E14" s="47">
        <v>27.12</v>
      </c>
      <c r="F14" s="48">
        <v>45409</v>
      </c>
      <c r="G14" s="47">
        <v>-1.0469999999999999</v>
      </c>
      <c r="H14" s="48">
        <v>45387</v>
      </c>
      <c r="I14" s="47">
        <v>59.869766666666671</v>
      </c>
      <c r="J14" s="47">
        <v>613.29300000000012</v>
      </c>
      <c r="K14" s="47">
        <v>1.4521333333333333</v>
      </c>
      <c r="L14" s="47">
        <v>13.52</v>
      </c>
      <c r="M14" s="48">
        <v>45396</v>
      </c>
      <c r="N14" s="47">
        <v>29.106000000000002</v>
      </c>
      <c r="O14" s="49">
        <v>7</v>
      </c>
      <c r="P14" s="47">
        <v>13.662000000000001</v>
      </c>
      <c r="Q14" s="48">
        <v>45405</v>
      </c>
      <c r="R14" s="47">
        <v>15.347466666666666</v>
      </c>
      <c r="S14" s="47">
        <v>14.787166666666666</v>
      </c>
      <c r="T14" s="47">
        <v>102.90899999999996</v>
      </c>
    </row>
    <row r="15" spans="1:20" x14ac:dyDescent="0.2">
      <c r="A15" s="42" t="s">
        <v>28</v>
      </c>
      <c r="B15" s="47">
        <v>8.4726129032258068</v>
      </c>
      <c r="C15" s="47">
        <v>22.082258064516136</v>
      </c>
      <c r="D15" s="47">
        <v>14.830225806451613</v>
      </c>
      <c r="E15" s="47">
        <v>29.27</v>
      </c>
      <c r="F15" s="48">
        <v>45415</v>
      </c>
      <c r="G15" s="47">
        <v>3.512</v>
      </c>
      <c r="H15" s="48">
        <v>45414</v>
      </c>
      <c r="I15" s="47">
        <v>62.300322580645172</v>
      </c>
      <c r="J15" s="47">
        <v>645.65200000000016</v>
      </c>
      <c r="K15" s="47">
        <v>1.6117096774193547</v>
      </c>
      <c r="L15" s="47">
        <v>14.11</v>
      </c>
      <c r="M15" s="48">
        <v>45441</v>
      </c>
      <c r="N15" s="47">
        <v>31.876000000000005</v>
      </c>
      <c r="O15" s="49">
        <v>10</v>
      </c>
      <c r="P15" s="47">
        <v>12.67</v>
      </c>
      <c r="Q15" s="48">
        <v>45443</v>
      </c>
      <c r="R15" s="47">
        <v>18.386290322580649</v>
      </c>
      <c r="S15" s="47">
        <v>17.945161290322581</v>
      </c>
      <c r="T15" s="47">
        <v>120.584</v>
      </c>
    </row>
    <row r="16" spans="1:20" x14ac:dyDescent="0.2">
      <c r="A16" s="42" t="s">
        <v>29</v>
      </c>
      <c r="B16" s="47">
        <v>14.16666666666667</v>
      </c>
      <c r="C16" s="47">
        <v>26.278333333333332</v>
      </c>
      <c r="D16" s="47">
        <v>19.464633333333335</v>
      </c>
      <c r="E16" s="47">
        <v>35.14</v>
      </c>
      <c r="F16" s="48">
        <v>45468</v>
      </c>
      <c r="G16" s="47">
        <v>11.3</v>
      </c>
      <c r="H16" s="48">
        <v>45455</v>
      </c>
      <c r="I16" s="47">
        <v>73.160066666666665</v>
      </c>
      <c r="J16" s="47">
        <v>642.63800000000015</v>
      </c>
      <c r="K16" s="47">
        <v>1.3707666666666662</v>
      </c>
      <c r="L16" s="47">
        <v>10.39</v>
      </c>
      <c r="M16" s="48">
        <v>45456</v>
      </c>
      <c r="N16" s="47">
        <v>57.82</v>
      </c>
      <c r="O16" s="49">
        <v>12</v>
      </c>
      <c r="P16" s="47">
        <v>14.853999999999999</v>
      </c>
      <c r="Q16" s="48">
        <v>45464</v>
      </c>
      <c r="R16" s="47">
        <v>21.984866666666665</v>
      </c>
      <c r="S16" s="47">
        <v>21.338700000000003</v>
      </c>
      <c r="T16" s="47">
        <v>128.22</v>
      </c>
    </row>
    <row r="17" spans="1:20" x14ac:dyDescent="0.2">
      <c r="A17" s="42" t="s">
        <v>30</v>
      </c>
      <c r="B17" s="47">
        <v>14.572258064516131</v>
      </c>
      <c r="C17" s="47">
        <v>29.836129032258064</v>
      </c>
      <c r="D17" s="47">
        <v>21.604645161290321</v>
      </c>
      <c r="E17" s="47">
        <v>37.5</v>
      </c>
      <c r="F17" s="48">
        <v>45487</v>
      </c>
      <c r="G17" s="47">
        <v>11.44</v>
      </c>
      <c r="H17" s="48">
        <v>45504</v>
      </c>
      <c r="I17" s="47">
        <v>64.06196774193549</v>
      </c>
      <c r="J17" s="47">
        <v>811.20100000000002</v>
      </c>
      <c r="K17" s="47">
        <v>1.3836129032258073</v>
      </c>
      <c r="L17" s="47">
        <v>10.19</v>
      </c>
      <c r="M17" s="48">
        <v>45484</v>
      </c>
      <c r="N17" s="47">
        <v>9.9000000000000021</v>
      </c>
      <c r="O17" s="49">
        <v>4</v>
      </c>
      <c r="P17" s="47">
        <v>8.3160000000000007</v>
      </c>
      <c r="Q17" s="48">
        <v>45479</v>
      </c>
      <c r="R17" s="47">
        <v>26.188387096774189</v>
      </c>
      <c r="S17" s="47">
        <v>25.290161290322576</v>
      </c>
      <c r="T17" s="47">
        <v>164.67099999999999</v>
      </c>
    </row>
    <row r="18" spans="1:20" x14ac:dyDescent="0.2">
      <c r="A18" s="42" t="s">
        <v>31</v>
      </c>
      <c r="B18" s="47">
        <v>14.61290322580645</v>
      </c>
      <c r="C18" s="47">
        <v>31.061290322580639</v>
      </c>
      <c r="D18" s="47">
        <v>22.477806451612896</v>
      </c>
      <c r="E18" s="47">
        <v>39.83</v>
      </c>
      <c r="F18" s="48">
        <v>45528</v>
      </c>
      <c r="G18" s="47">
        <v>8.15</v>
      </c>
      <c r="H18" s="48">
        <v>45535</v>
      </c>
      <c r="I18" s="47">
        <v>59.05464516129031</v>
      </c>
      <c r="J18" s="47">
        <v>735.52300000000002</v>
      </c>
      <c r="K18" s="47">
        <v>1.4353225806451613</v>
      </c>
      <c r="L18" s="47">
        <v>13.62</v>
      </c>
      <c r="M18" s="48">
        <v>45509</v>
      </c>
      <c r="N18" s="47">
        <v>1.1879999999999999</v>
      </c>
      <c r="O18" s="49">
        <v>3</v>
      </c>
      <c r="P18" s="47">
        <v>0.79200000000000004</v>
      </c>
      <c r="Q18" s="48">
        <v>45531</v>
      </c>
      <c r="R18" s="47">
        <v>27.927806451612899</v>
      </c>
      <c r="S18" s="47">
        <v>27.180580645161299</v>
      </c>
      <c r="T18" s="47">
        <v>153.36300000000003</v>
      </c>
    </row>
    <row r="19" spans="1:20" x14ac:dyDescent="0.2">
      <c r="A19" s="42" t="s">
        <v>32</v>
      </c>
      <c r="B19" s="47">
        <v>12.680433333333331</v>
      </c>
      <c r="C19" s="47">
        <v>25.448666666666664</v>
      </c>
      <c r="D19" s="47">
        <v>18.748433333333331</v>
      </c>
      <c r="E19" s="47">
        <v>30.59</v>
      </c>
      <c r="F19" s="48">
        <v>45536</v>
      </c>
      <c r="G19" s="47">
        <v>5.9349999999999996</v>
      </c>
      <c r="H19" s="48">
        <v>45559</v>
      </c>
      <c r="I19" s="47">
        <v>75.415666666666695</v>
      </c>
      <c r="J19" s="47">
        <v>496.70600000000007</v>
      </c>
      <c r="K19" s="47">
        <v>1.1205000000000001</v>
      </c>
      <c r="L19" s="47">
        <v>11.27</v>
      </c>
      <c r="M19" s="48">
        <v>45536</v>
      </c>
      <c r="N19" s="47">
        <v>66.72399999999999</v>
      </c>
      <c r="O19" s="49">
        <v>14</v>
      </c>
      <c r="P19" s="47">
        <v>31.876000000000001</v>
      </c>
      <c r="Q19" s="48">
        <v>45537</v>
      </c>
      <c r="R19" s="47">
        <v>21.900266666666671</v>
      </c>
      <c r="S19" s="47">
        <v>21.918066666666672</v>
      </c>
      <c r="T19" s="47">
        <v>87.442999999999998</v>
      </c>
    </row>
    <row r="20" spans="1:20" x14ac:dyDescent="0.2">
      <c r="A20" s="42" t="s">
        <v>33</v>
      </c>
      <c r="B20" s="47">
        <v>8.9984516129032261</v>
      </c>
      <c r="C20" s="47">
        <v>22.620322580645162</v>
      </c>
      <c r="D20" s="47">
        <v>15.429032258064519</v>
      </c>
      <c r="E20" s="47">
        <v>29.8</v>
      </c>
      <c r="F20" s="48">
        <v>45571</v>
      </c>
      <c r="G20" s="47">
        <v>2.9750000000000001</v>
      </c>
      <c r="H20" s="48">
        <v>45587</v>
      </c>
      <c r="I20" s="47">
        <v>72.945387096774184</v>
      </c>
      <c r="J20" s="47">
        <v>370.36299999999994</v>
      </c>
      <c r="K20" s="47">
        <v>0.95716129032258068</v>
      </c>
      <c r="L20" s="47">
        <v>13.72</v>
      </c>
      <c r="M20" s="48">
        <v>45585</v>
      </c>
      <c r="N20" s="47">
        <v>38.015999999999998</v>
      </c>
      <c r="O20" s="49">
        <v>14</v>
      </c>
      <c r="P20" s="47">
        <v>11.286</v>
      </c>
      <c r="Q20" s="48">
        <v>45588</v>
      </c>
      <c r="R20" s="47">
        <v>18.678387096774195</v>
      </c>
      <c r="S20" s="47">
        <v>18.872709677419355</v>
      </c>
      <c r="T20" s="47">
        <v>58.19</v>
      </c>
    </row>
    <row r="21" spans="1:20" x14ac:dyDescent="0.2">
      <c r="A21" s="42" t="s">
        <v>34</v>
      </c>
      <c r="B21" s="47">
        <v>5.9125666666666659</v>
      </c>
      <c r="C21" s="47">
        <v>15.568999999999997</v>
      </c>
      <c r="D21" s="47">
        <v>10.516933333333334</v>
      </c>
      <c r="E21" s="47">
        <v>21.57</v>
      </c>
      <c r="F21" s="48">
        <v>45609</v>
      </c>
      <c r="G21" s="47">
        <v>-1.7230000000000001</v>
      </c>
      <c r="H21" s="48">
        <v>45622</v>
      </c>
      <c r="I21" s="47">
        <v>80.220399999999998</v>
      </c>
      <c r="J21" s="47">
        <v>235.73999999999998</v>
      </c>
      <c r="K21" s="47">
        <v>1.4808666666666666</v>
      </c>
      <c r="L21" s="47">
        <v>16.07</v>
      </c>
      <c r="M21" s="48">
        <v>45600</v>
      </c>
      <c r="N21" s="47">
        <v>57.816000000000003</v>
      </c>
      <c r="O21" s="49">
        <v>18</v>
      </c>
      <c r="P21" s="47">
        <v>16.236000000000001</v>
      </c>
      <c r="Q21" s="48">
        <v>45626</v>
      </c>
      <c r="R21" s="47">
        <v>13.128933333333332</v>
      </c>
      <c r="S21" s="47">
        <v>13.470599999999999</v>
      </c>
      <c r="T21" s="47">
        <v>31.427000000000003</v>
      </c>
    </row>
    <row r="22" spans="1:20" ht="13.5" thickBot="1" x14ac:dyDescent="0.25">
      <c r="A22" s="50" t="s">
        <v>35</v>
      </c>
      <c r="B22" s="67">
        <v>2.1195483870967737</v>
      </c>
      <c r="C22" s="67">
        <v>11.230774193548385</v>
      </c>
      <c r="D22" s="67">
        <v>6.4534516129032253</v>
      </c>
      <c r="E22" s="67">
        <v>17.41</v>
      </c>
      <c r="F22" s="68">
        <v>45635</v>
      </c>
      <c r="G22" s="67">
        <v>-4.8890000000000002</v>
      </c>
      <c r="H22" s="68">
        <v>45653</v>
      </c>
      <c r="I22" s="67">
        <v>83.429322580645163</v>
      </c>
      <c r="J22" s="67">
        <v>207.88700000000011</v>
      </c>
      <c r="K22" s="67">
        <v>1.4044838709677421</v>
      </c>
      <c r="L22" s="67">
        <v>12.15</v>
      </c>
      <c r="M22" s="68">
        <v>45627</v>
      </c>
      <c r="N22" s="67">
        <v>13.662000000000004</v>
      </c>
      <c r="O22" s="69">
        <v>14</v>
      </c>
      <c r="P22" s="67">
        <v>3.3660000000000001</v>
      </c>
      <c r="Q22" s="68">
        <v>45627</v>
      </c>
      <c r="R22" s="67">
        <v>9.5722903225806455</v>
      </c>
      <c r="S22" s="67">
        <v>10.000967741935483</v>
      </c>
      <c r="T22" s="67">
        <v>19.628</v>
      </c>
    </row>
    <row r="23" spans="1:20" ht="13.5" thickTop="1" x14ac:dyDescent="0.2">
      <c r="A23" s="42" t="s">
        <v>36</v>
      </c>
      <c r="B23" s="47">
        <v>7.6140114439324114</v>
      </c>
      <c r="C23" s="47">
        <v>20.284209197388634</v>
      </c>
      <c r="D23" s="47">
        <v>13.579396498975933</v>
      </c>
      <c r="E23" s="47">
        <v>39.83</v>
      </c>
      <c r="F23" s="48">
        <v>45162</v>
      </c>
      <c r="G23" s="47">
        <v>-6.4980000000000002</v>
      </c>
      <c r="H23" s="48">
        <v>44969</v>
      </c>
      <c r="I23" s="47">
        <v>70.77811061827957</v>
      </c>
      <c r="J23" s="47">
        <v>5741.8880000000008</v>
      </c>
      <c r="K23" s="47">
        <v>1.4372044418842806</v>
      </c>
      <c r="L23" s="47">
        <v>20.87</v>
      </c>
      <c r="M23" s="48">
        <v>44942</v>
      </c>
      <c r="N23" s="47">
        <v>377.78399999999993</v>
      </c>
      <c r="O23" s="49">
        <v>129</v>
      </c>
      <c r="P23" s="47">
        <v>31.876000000000001</v>
      </c>
      <c r="Q23" s="48">
        <v>45171</v>
      </c>
      <c r="R23" s="47">
        <v>16.380461015104967</v>
      </c>
      <c r="S23" s="47">
        <v>16.219470807731692</v>
      </c>
      <c r="T23" s="47">
        <v>1003.9750000000001</v>
      </c>
    </row>
    <row r="26" spans="1:20" x14ac:dyDescent="0.2">
      <c r="A26" s="54" t="s">
        <v>37</v>
      </c>
      <c r="B26" s="54"/>
      <c r="C26" s="54"/>
    </row>
    <row r="28" spans="1:20" x14ac:dyDescent="0.2">
      <c r="B28" s="41" t="s">
        <v>38</v>
      </c>
      <c r="F28" s="41">
        <v>-1.121</v>
      </c>
      <c r="G28" s="41" t="s">
        <v>19</v>
      </c>
      <c r="H28" s="70">
        <v>45237</v>
      </c>
      <c r="I28" s="71"/>
    </row>
    <row r="29" spans="1:20" x14ac:dyDescent="0.2">
      <c r="B29" s="41" t="s">
        <v>39</v>
      </c>
      <c r="F29" s="41">
        <v>-1.0469999999999999</v>
      </c>
      <c r="G29" s="41" t="s">
        <v>19</v>
      </c>
      <c r="H29" s="70">
        <v>45021</v>
      </c>
      <c r="I29" s="71"/>
    </row>
    <row r="30" spans="1:20" x14ac:dyDescent="0.2">
      <c r="B30" s="41" t="s">
        <v>40</v>
      </c>
      <c r="F30" s="72">
        <v>215</v>
      </c>
      <c r="G30" s="41" t="s">
        <v>41</v>
      </c>
    </row>
    <row r="32" spans="1:20" x14ac:dyDescent="0.2">
      <c r="A32" s="54" t="s">
        <v>42</v>
      </c>
      <c r="B32" s="54"/>
      <c r="C32" s="54"/>
      <c r="D32" s="54"/>
      <c r="E32" s="54"/>
      <c r="F32" s="54"/>
      <c r="G32" s="54"/>
      <c r="H32" s="54"/>
    </row>
    <row r="34" spans="2:7" x14ac:dyDescent="0.2">
      <c r="B34" s="41">
        <v>-1</v>
      </c>
      <c r="C34" s="41" t="s">
        <v>43</v>
      </c>
      <c r="D34" s="58">
        <v>0</v>
      </c>
      <c r="E34" s="41" t="s">
        <v>19</v>
      </c>
      <c r="F34" s="74">
        <v>16</v>
      </c>
      <c r="G34" s="41" t="s">
        <v>41</v>
      </c>
    </row>
    <row r="35" spans="2:7" x14ac:dyDescent="0.2">
      <c r="B35" s="41">
        <v>-2.5</v>
      </c>
      <c r="C35" s="41" t="s">
        <v>44</v>
      </c>
      <c r="D35" s="58">
        <v>-1</v>
      </c>
      <c r="E35" s="41" t="s">
        <v>19</v>
      </c>
      <c r="F35" s="74">
        <v>14</v>
      </c>
      <c r="G35" s="41" t="s">
        <v>41</v>
      </c>
    </row>
    <row r="36" spans="2:7" x14ac:dyDescent="0.2">
      <c r="B36" s="74">
        <v>-5</v>
      </c>
      <c r="C36" s="74" t="s">
        <v>44</v>
      </c>
      <c r="D36" s="58">
        <v>-2.5</v>
      </c>
      <c r="E36" s="41" t="s">
        <v>19</v>
      </c>
      <c r="F36" s="74">
        <v>14</v>
      </c>
      <c r="G36" s="41" t="s">
        <v>41</v>
      </c>
    </row>
    <row r="37" spans="2:7" x14ac:dyDescent="0.2">
      <c r="C37" s="74" t="s">
        <v>45</v>
      </c>
      <c r="D37" s="58">
        <v>-5</v>
      </c>
      <c r="E37" s="41" t="s">
        <v>19</v>
      </c>
      <c r="F37" s="74">
        <v>2</v>
      </c>
      <c r="G37" s="41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1" max="1" width="11.42578125" style="84"/>
    <col min="2" max="2" width="6.140625" style="84" customWidth="1"/>
    <col min="3" max="4" width="7.5703125" style="84" bestFit="1" customWidth="1"/>
    <col min="5" max="5" width="6.42578125" style="84" bestFit="1" customWidth="1"/>
    <col min="6" max="6" width="7.5703125" style="84" customWidth="1"/>
    <col min="7" max="7" width="5.7109375" style="84" customWidth="1"/>
    <col min="8" max="8" width="7.5703125" style="84" customWidth="1"/>
    <col min="9" max="9" width="7.5703125" style="84" bestFit="1" customWidth="1"/>
    <col min="10" max="11" width="7.5703125" style="84" customWidth="1"/>
    <col min="12" max="12" width="8.140625" style="84" bestFit="1" customWidth="1"/>
    <col min="13" max="13" width="7.5703125" style="84" bestFit="1" customWidth="1"/>
    <col min="14" max="14" width="5.5703125" style="84" bestFit="1" customWidth="1"/>
    <col min="15" max="15" width="7.7109375" style="84" bestFit="1" customWidth="1"/>
    <col min="16" max="16" width="5.42578125" style="84" bestFit="1" customWidth="1"/>
    <col min="17" max="17" width="7.5703125" style="84" bestFit="1" customWidth="1"/>
    <col min="18" max="18" width="9.42578125" style="84" customWidth="1"/>
    <col min="19" max="19" width="9" style="84" customWidth="1"/>
    <col min="20" max="20" width="6.5703125" style="84" customWidth="1"/>
    <col min="21" max="257" width="11.42578125" style="84"/>
    <col min="258" max="258" width="6.140625" style="84" customWidth="1"/>
    <col min="259" max="260" width="7.5703125" style="84" bestFit="1" customWidth="1"/>
    <col min="261" max="261" width="6.42578125" style="84" bestFit="1" customWidth="1"/>
    <col min="262" max="262" width="7.5703125" style="84" customWidth="1"/>
    <col min="263" max="263" width="5.7109375" style="84" customWidth="1"/>
    <col min="264" max="264" width="7.5703125" style="84" customWidth="1"/>
    <col min="265" max="265" width="7.5703125" style="84" bestFit="1" customWidth="1"/>
    <col min="266" max="267" width="7.5703125" style="84" customWidth="1"/>
    <col min="268" max="268" width="8.140625" style="84" bestFit="1" customWidth="1"/>
    <col min="269" max="269" width="7.5703125" style="84" bestFit="1" customWidth="1"/>
    <col min="270" max="270" width="5.5703125" style="84" bestFit="1" customWidth="1"/>
    <col min="271" max="271" width="7.7109375" style="84" bestFit="1" customWidth="1"/>
    <col min="272" max="272" width="5.42578125" style="84" bestFit="1" customWidth="1"/>
    <col min="273" max="273" width="7.5703125" style="84" bestFit="1" customWidth="1"/>
    <col min="274" max="274" width="9.42578125" style="84" customWidth="1"/>
    <col min="275" max="275" width="9" style="84" customWidth="1"/>
    <col min="276" max="276" width="6.5703125" style="84" customWidth="1"/>
    <col min="277" max="513" width="11.42578125" style="84"/>
    <col min="514" max="514" width="6.140625" style="84" customWidth="1"/>
    <col min="515" max="516" width="7.5703125" style="84" bestFit="1" customWidth="1"/>
    <col min="517" max="517" width="6.42578125" style="84" bestFit="1" customWidth="1"/>
    <col min="518" max="518" width="7.5703125" style="84" customWidth="1"/>
    <col min="519" max="519" width="5.7109375" style="84" customWidth="1"/>
    <col min="520" max="520" width="7.5703125" style="84" customWidth="1"/>
    <col min="521" max="521" width="7.5703125" style="84" bestFit="1" customWidth="1"/>
    <col min="522" max="523" width="7.5703125" style="84" customWidth="1"/>
    <col min="524" max="524" width="8.140625" style="84" bestFit="1" customWidth="1"/>
    <col min="525" max="525" width="7.5703125" style="84" bestFit="1" customWidth="1"/>
    <col min="526" max="526" width="5.5703125" style="84" bestFit="1" customWidth="1"/>
    <col min="527" max="527" width="7.7109375" style="84" bestFit="1" customWidth="1"/>
    <col min="528" max="528" width="5.42578125" style="84" bestFit="1" customWidth="1"/>
    <col min="529" max="529" width="7.5703125" style="84" bestFit="1" customWidth="1"/>
    <col min="530" max="530" width="9.42578125" style="84" customWidth="1"/>
    <col min="531" max="531" width="9" style="84" customWidth="1"/>
    <col min="532" max="532" width="6.5703125" style="84" customWidth="1"/>
    <col min="533" max="769" width="11.42578125" style="84"/>
    <col min="770" max="770" width="6.140625" style="84" customWidth="1"/>
    <col min="771" max="772" width="7.5703125" style="84" bestFit="1" customWidth="1"/>
    <col min="773" max="773" width="6.42578125" style="84" bestFit="1" customWidth="1"/>
    <col min="774" max="774" width="7.5703125" style="84" customWidth="1"/>
    <col min="775" max="775" width="5.7109375" style="84" customWidth="1"/>
    <col min="776" max="776" width="7.5703125" style="84" customWidth="1"/>
    <col min="777" max="777" width="7.5703125" style="84" bestFit="1" customWidth="1"/>
    <col min="778" max="779" width="7.5703125" style="84" customWidth="1"/>
    <col min="780" max="780" width="8.140625" style="84" bestFit="1" customWidth="1"/>
    <col min="781" max="781" width="7.5703125" style="84" bestFit="1" customWidth="1"/>
    <col min="782" max="782" width="5.5703125" style="84" bestFit="1" customWidth="1"/>
    <col min="783" max="783" width="7.7109375" style="84" bestFit="1" customWidth="1"/>
    <col min="784" max="784" width="5.42578125" style="84" bestFit="1" customWidth="1"/>
    <col min="785" max="785" width="7.5703125" style="84" bestFit="1" customWidth="1"/>
    <col min="786" max="786" width="9.42578125" style="84" customWidth="1"/>
    <col min="787" max="787" width="9" style="84" customWidth="1"/>
    <col min="788" max="788" width="6.5703125" style="84" customWidth="1"/>
    <col min="789" max="1025" width="11.42578125" style="84"/>
    <col min="1026" max="1026" width="6.140625" style="84" customWidth="1"/>
    <col min="1027" max="1028" width="7.5703125" style="84" bestFit="1" customWidth="1"/>
    <col min="1029" max="1029" width="6.42578125" style="84" bestFit="1" customWidth="1"/>
    <col min="1030" max="1030" width="7.5703125" style="84" customWidth="1"/>
    <col min="1031" max="1031" width="5.7109375" style="84" customWidth="1"/>
    <col min="1032" max="1032" width="7.5703125" style="84" customWidth="1"/>
    <col min="1033" max="1033" width="7.5703125" style="84" bestFit="1" customWidth="1"/>
    <col min="1034" max="1035" width="7.5703125" style="84" customWidth="1"/>
    <col min="1036" max="1036" width="8.140625" style="84" bestFit="1" customWidth="1"/>
    <col min="1037" max="1037" width="7.5703125" style="84" bestFit="1" customWidth="1"/>
    <col min="1038" max="1038" width="5.5703125" style="84" bestFit="1" customWidth="1"/>
    <col min="1039" max="1039" width="7.7109375" style="84" bestFit="1" customWidth="1"/>
    <col min="1040" max="1040" width="5.42578125" style="84" bestFit="1" customWidth="1"/>
    <col min="1041" max="1041" width="7.5703125" style="84" bestFit="1" customWidth="1"/>
    <col min="1042" max="1042" width="9.42578125" style="84" customWidth="1"/>
    <col min="1043" max="1043" width="9" style="84" customWidth="1"/>
    <col min="1044" max="1044" width="6.5703125" style="84" customWidth="1"/>
    <col min="1045" max="1281" width="11.42578125" style="84"/>
    <col min="1282" max="1282" width="6.140625" style="84" customWidth="1"/>
    <col min="1283" max="1284" width="7.5703125" style="84" bestFit="1" customWidth="1"/>
    <col min="1285" max="1285" width="6.42578125" style="84" bestFit="1" customWidth="1"/>
    <col min="1286" max="1286" width="7.5703125" style="84" customWidth="1"/>
    <col min="1287" max="1287" width="5.7109375" style="84" customWidth="1"/>
    <col min="1288" max="1288" width="7.5703125" style="84" customWidth="1"/>
    <col min="1289" max="1289" width="7.5703125" style="84" bestFit="1" customWidth="1"/>
    <col min="1290" max="1291" width="7.5703125" style="84" customWidth="1"/>
    <col min="1292" max="1292" width="8.140625" style="84" bestFit="1" customWidth="1"/>
    <col min="1293" max="1293" width="7.5703125" style="84" bestFit="1" customWidth="1"/>
    <col min="1294" max="1294" width="5.5703125" style="84" bestFit="1" customWidth="1"/>
    <col min="1295" max="1295" width="7.7109375" style="84" bestFit="1" customWidth="1"/>
    <col min="1296" max="1296" width="5.42578125" style="84" bestFit="1" customWidth="1"/>
    <col min="1297" max="1297" width="7.5703125" style="84" bestFit="1" customWidth="1"/>
    <col min="1298" max="1298" width="9.42578125" style="84" customWidth="1"/>
    <col min="1299" max="1299" width="9" style="84" customWidth="1"/>
    <col min="1300" max="1300" width="6.5703125" style="84" customWidth="1"/>
    <col min="1301" max="1537" width="11.42578125" style="84"/>
    <col min="1538" max="1538" width="6.140625" style="84" customWidth="1"/>
    <col min="1539" max="1540" width="7.5703125" style="84" bestFit="1" customWidth="1"/>
    <col min="1541" max="1541" width="6.42578125" style="84" bestFit="1" customWidth="1"/>
    <col min="1542" max="1542" width="7.5703125" style="84" customWidth="1"/>
    <col min="1543" max="1543" width="5.7109375" style="84" customWidth="1"/>
    <col min="1544" max="1544" width="7.5703125" style="84" customWidth="1"/>
    <col min="1545" max="1545" width="7.5703125" style="84" bestFit="1" customWidth="1"/>
    <col min="1546" max="1547" width="7.5703125" style="84" customWidth="1"/>
    <col min="1548" max="1548" width="8.140625" style="84" bestFit="1" customWidth="1"/>
    <col min="1549" max="1549" width="7.5703125" style="84" bestFit="1" customWidth="1"/>
    <col min="1550" max="1550" width="5.5703125" style="84" bestFit="1" customWidth="1"/>
    <col min="1551" max="1551" width="7.7109375" style="84" bestFit="1" customWidth="1"/>
    <col min="1552" max="1552" width="5.42578125" style="84" bestFit="1" customWidth="1"/>
    <col min="1553" max="1553" width="7.5703125" style="84" bestFit="1" customWidth="1"/>
    <col min="1554" max="1554" width="9.42578125" style="84" customWidth="1"/>
    <col min="1555" max="1555" width="9" style="84" customWidth="1"/>
    <col min="1556" max="1556" width="6.5703125" style="84" customWidth="1"/>
    <col min="1557" max="1793" width="11.42578125" style="84"/>
    <col min="1794" max="1794" width="6.140625" style="84" customWidth="1"/>
    <col min="1795" max="1796" width="7.5703125" style="84" bestFit="1" customWidth="1"/>
    <col min="1797" max="1797" width="6.42578125" style="84" bestFit="1" customWidth="1"/>
    <col min="1798" max="1798" width="7.5703125" style="84" customWidth="1"/>
    <col min="1799" max="1799" width="5.7109375" style="84" customWidth="1"/>
    <col min="1800" max="1800" width="7.5703125" style="84" customWidth="1"/>
    <col min="1801" max="1801" width="7.5703125" style="84" bestFit="1" customWidth="1"/>
    <col min="1802" max="1803" width="7.5703125" style="84" customWidth="1"/>
    <col min="1804" max="1804" width="8.140625" style="84" bestFit="1" customWidth="1"/>
    <col min="1805" max="1805" width="7.5703125" style="84" bestFit="1" customWidth="1"/>
    <col min="1806" max="1806" width="5.5703125" style="84" bestFit="1" customWidth="1"/>
    <col min="1807" max="1807" width="7.7109375" style="84" bestFit="1" customWidth="1"/>
    <col min="1808" max="1808" width="5.42578125" style="84" bestFit="1" customWidth="1"/>
    <col min="1809" max="1809" width="7.5703125" style="84" bestFit="1" customWidth="1"/>
    <col min="1810" max="1810" width="9.42578125" style="84" customWidth="1"/>
    <col min="1811" max="1811" width="9" style="84" customWidth="1"/>
    <col min="1812" max="1812" width="6.5703125" style="84" customWidth="1"/>
    <col min="1813" max="2049" width="11.42578125" style="84"/>
    <col min="2050" max="2050" width="6.140625" style="84" customWidth="1"/>
    <col min="2051" max="2052" width="7.5703125" style="84" bestFit="1" customWidth="1"/>
    <col min="2053" max="2053" width="6.42578125" style="84" bestFit="1" customWidth="1"/>
    <col min="2054" max="2054" width="7.5703125" style="84" customWidth="1"/>
    <col min="2055" max="2055" width="5.7109375" style="84" customWidth="1"/>
    <col min="2056" max="2056" width="7.5703125" style="84" customWidth="1"/>
    <col min="2057" max="2057" width="7.5703125" style="84" bestFit="1" customWidth="1"/>
    <col min="2058" max="2059" width="7.5703125" style="84" customWidth="1"/>
    <col min="2060" max="2060" width="8.140625" style="84" bestFit="1" customWidth="1"/>
    <col min="2061" max="2061" width="7.5703125" style="84" bestFit="1" customWidth="1"/>
    <col min="2062" max="2062" width="5.5703125" style="84" bestFit="1" customWidth="1"/>
    <col min="2063" max="2063" width="7.7109375" style="84" bestFit="1" customWidth="1"/>
    <col min="2064" max="2064" width="5.42578125" style="84" bestFit="1" customWidth="1"/>
    <col min="2065" max="2065" width="7.5703125" style="84" bestFit="1" customWidth="1"/>
    <col min="2066" max="2066" width="9.42578125" style="84" customWidth="1"/>
    <col min="2067" max="2067" width="9" style="84" customWidth="1"/>
    <col min="2068" max="2068" width="6.5703125" style="84" customWidth="1"/>
    <col min="2069" max="2305" width="11.42578125" style="84"/>
    <col min="2306" max="2306" width="6.140625" style="84" customWidth="1"/>
    <col min="2307" max="2308" width="7.5703125" style="84" bestFit="1" customWidth="1"/>
    <col min="2309" max="2309" width="6.42578125" style="84" bestFit="1" customWidth="1"/>
    <col min="2310" max="2310" width="7.5703125" style="84" customWidth="1"/>
    <col min="2311" max="2311" width="5.7109375" style="84" customWidth="1"/>
    <col min="2312" max="2312" width="7.5703125" style="84" customWidth="1"/>
    <col min="2313" max="2313" width="7.5703125" style="84" bestFit="1" customWidth="1"/>
    <col min="2314" max="2315" width="7.5703125" style="84" customWidth="1"/>
    <col min="2316" max="2316" width="8.140625" style="84" bestFit="1" customWidth="1"/>
    <col min="2317" max="2317" width="7.5703125" style="84" bestFit="1" customWidth="1"/>
    <col min="2318" max="2318" width="5.5703125" style="84" bestFit="1" customWidth="1"/>
    <col min="2319" max="2319" width="7.7109375" style="84" bestFit="1" customWidth="1"/>
    <col min="2320" max="2320" width="5.42578125" style="84" bestFit="1" customWidth="1"/>
    <col min="2321" max="2321" width="7.5703125" style="84" bestFit="1" customWidth="1"/>
    <col min="2322" max="2322" width="9.42578125" style="84" customWidth="1"/>
    <col min="2323" max="2323" width="9" style="84" customWidth="1"/>
    <col min="2324" max="2324" width="6.5703125" style="84" customWidth="1"/>
    <col min="2325" max="2561" width="11.42578125" style="84"/>
    <col min="2562" max="2562" width="6.140625" style="84" customWidth="1"/>
    <col min="2563" max="2564" width="7.5703125" style="84" bestFit="1" customWidth="1"/>
    <col min="2565" max="2565" width="6.42578125" style="84" bestFit="1" customWidth="1"/>
    <col min="2566" max="2566" width="7.5703125" style="84" customWidth="1"/>
    <col min="2567" max="2567" width="5.7109375" style="84" customWidth="1"/>
    <col min="2568" max="2568" width="7.5703125" style="84" customWidth="1"/>
    <col min="2569" max="2569" width="7.5703125" style="84" bestFit="1" customWidth="1"/>
    <col min="2570" max="2571" width="7.5703125" style="84" customWidth="1"/>
    <col min="2572" max="2572" width="8.140625" style="84" bestFit="1" customWidth="1"/>
    <col min="2573" max="2573" width="7.5703125" style="84" bestFit="1" customWidth="1"/>
    <col min="2574" max="2574" width="5.5703125" style="84" bestFit="1" customWidth="1"/>
    <col min="2575" max="2575" width="7.7109375" style="84" bestFit="1" customWidth="1"/>
    <col min="2576" max="2576" width="5.42578125" style="84" bestFit="1" customWidth="1"/>
    <col min="2577" max="2577" width="7.5703125" style="84" bestFit="1" customWidth="1"/>
    <col min="2578" max="2578" width="9.42578125" style="84" customWidth="1"/>
    <col min="2579" max="2579" width="9" style="84" customWidth="1"/>
    <col min="2580" max="2580" width="6.5703125" style="84" customWidth="1"/>
    <col min="2581" max="2817" width="11.42578125" style="84"/>
    <col min="2818" max="2818" width="6.140625" style="84" customWidth="1"/>
    <col min="2819" max="2820" width="7.5703125" style="84" bestFit="1" customWidth="1"/>
    <col min="2821" max="2821" width="6.42578125" style="84" bestFit="1" customWidth="1"/>
    <col min="2822" max="2822" width="7.5703125" style="84" customWidth="1"/>
    <col min="2823" max="2823" width="5.7109375" style="84" customWidth="1"/>
    <col min="2824" max="2824" width="7.5703125" style="84" customWidth="1"/>
    <col min="2825" max="2825" width="7.5703125" style="84" bestFit="1" customWidth="1"/>
    <col min="2826" max="2827" width="7.5703125" style="84" customWidth="1"/>
    <col min="2828" max="2828" width="8.140625" style="84" bestFit="1" customWidth="1"/>
    <col min="2829" max="2829" width="7.5703125" style="84" bestFit="1" customWidth="1"/>
    <col min="2830" max="2830" width="5.5703125" style="84" bestFit="1" customWidth="1"/>
    <col min="2831" max="2831" width="7.7109375" style="84" bestFit="1" customWidth="1"/>
    <col min="2832" max="2832" width="5.42578125" style="84" bestFit="1" customWidth="1"/>
    <col min="2833" max="2833" width="7.5703125" style="84" bestFit="1" customWidth="1"/>
    <col min="2834" max="2834" width="9.42578125" style="84" customWidth="1"/>
    <col min="2835" max="2835" width="9" style="84" customWidth="1"/>
    <col min="2836" max="2836" width="6.5703125" style="84" customWidth="1"/>
    <col min="2837" max="3073" width="11.42578125" style="84"/>
    <col min="3074" max="3074" width="6.140625" style="84" customWidth="1"/>
    <col min="3075" max="3076" width="7.5703125" style="84" bestFit="1" customWidth="1"/>
    <col min="3077" max="3077" width="6.42578125" style="84" bestFit="1" customWidth="1"/>
    <col min="3078" max="3078" width="7.5703125" style="84" customWidth="1"/>
    <col min="3079" max="3079" width="5.7109375" style="84" customWidth="1"/>
    <col min="3080" max="3080" width="7.5703125" style="84" customWidth="1"/>
    <col min="3081" max="3081" width="7.5703125" style="84" bestFit="1" customWidth="1"/>
    <col min="3082" max="3083" width="7.5703125" style="84" customWidth="1"/>
    <col min="3084" max="3084" width="8.140625" style="84" bestFit="1" customWidth="1"/>
    <col min="3085" max="3085" width="7.5703125" style="84" bestFit="1" customWidth="1"/>
    <col min="3086" max="3086" width="5.5703125" style="84" bestFit="1" customWidth="1"/>
    <col min="3087" max="3087" width="7.7109375" style="84" bestFit="1" customWidth="1"/>
    <col min="3088" max="3088" width="5.42578125" style="84" bestFit="1" customWidth="1"/>
    <col min="3089" max="3089" width="7.5703125" style="84" bestFit="1" customWidth="1"/>
    <col min="3090" max="3090" width="9.42578125" style="84" customWidth="1"/>
    <col min="3091" max="3091" width="9" style="84" customWidth="1"/>
    <col min="3092" max="3092" width="6.5703125" style="84" customWidth="1"/>
    <col min="3093" max="3329" width="11.42578125" style="84"/>
    <col min="3330" max="3330" width="6.140625" style="84" customWidth="1"/>
    <col min="3331" max="3332" width="7.5703125" style="84" bestFit="1" customWidth="1"/>
    <col min="3333" max="3333" width="6.42578125" style="84" bestFit="1" customWidth="1"/>
    <col min="3334" max="3334" width="7.5703125" style="84" customWidth="1"/>
    <col min="3335" max="3335" width="5.7109375" style="84" customWidth="1"/>
    <col min="3336" max="3336" width="7.5703125" style="84" customWidth="1"/>
    <col min="3337" max="3337" width="7.5703125" style="84" bestFit="1" customWidth="1"/>
    <col min="3338" max="3339" width="7.5703125" style="84" customWidth="1"/>
    <col min="3340" max="3340" width="8.140625" style="84" bestFit="1" customWidth="1"/>
    <col min="3341" max="3341" width="7.5703125" style="84" bestFit="1" customWidth="1"/>
    <col min="3342" max="3342" width="5.5703125" style="84" bestFit="1" customWidth="1"/>
    <col min="3343" max="3343" width="7.7109375" style="84" bestFit="1" customWidth="1"/>
    <col min="3344" max="3344" width="5.42578125" style="84" bestFit="1" customWidth="1"/>
    <col min="3345" max="3345" width="7.5703125" style="84" bestFit="1" customWidth="1"/>
    <col min="3346" max="3346" width="9.42578125" style="84" customWidth="1"/>
    <col min="3347" max="3347" width="9" style="84" customWidth="1"/>
    <col min="3348" max="3348" width="6.5703125" style="84" customWidth="1"/>
    <col min="3349" max="3585" width="11.42578125" style="84"/>
    <col min="3586" max="3586" width="6.140625" style="84" customWidth="1"/>
    <col min="3587" max="3588" width="7.5703125" style="84" bestFit="1" customWidth="1"/>
    <col min="3589" max="3589" width="6.42578125" style="84" bestFit="1" customWidth="1"/>
    <col min="3590" max="3590" width="7.5703125" style="84" customWidth="1"/>
    <col min="3591" max="3591" width="5.7109375" style="84" customWidth="1"/>
    <col min="3592" max="3592" width="7.5703125" style="84" customWidth="1"/>
    <col min="3593" max="3593" width="7.5703125" style="84" bestFit="1" customWidth="1"/>
    <col min="3594" max="3595" width="7.5703125" style="84" customWidth="1"/>
    <col min="3596" max="3596" width="8.140625" style="84" bestFit="1" customWidth="1"/>
    <col min="3597" max="3597" width="7.5703125" style="84" bestFit="1" customWidth="1"/>
    <col min="3598" max="3598" width="5.5703125" style="84" bestFit="1" customWidth="1"/>
    <col min="3599" max="3599" width="7.7109375" style="84" bestFit="1" customWidth="1"/>
    <col min="3600" max="3600" width="5.42578125" style="84" bestFit="1" customWidth="1"/>
    <col min="3601" max="3601" width="7.5703125" style="84" bestFit="1" customWidth="1"/>
    <col min="3602" max="3602" width="9.42578125" style="84" customWidth="1"/>
    <col min="3603" max="3603" width="9" style="84" customWidth="1"/>
    <col min="3604" max="3604" width="6.5703125" style="84" customWidth="1"/>
    <col min="3605" max="3841" width="11.42578125" style="84"/>
    <col min="3842" max="3842" width="6.140625" style="84" customWidth="1"/>
    <col min="3843" max="3844" width="7.5703125" style="84" bestFit="1" customWidth="1"/>
    <col min="3845" max="3845" width="6.42578125" style="84" bestFit="1" customWidth="1"/>
    <col min="3846" max="3846" width="7.5703125" style="84" customWidth="1"/>
    <col min="3847" max="3847" width="5.7109375" style="84" customWidth="1"/>
    <col min="3848" max="3848" width="7.5703125" style="84" customWidth="1"/>
    <col min="3849" max="3849" width="7.5703125" style="84" bestFit="1" customWidth="1"/>
    <col min="3850" max="3851" width="7.5703125" style="84" customWidth="1"/>
    <col min="3852" max="3852" width="8.140625" style="84" bestFit="1" customWidth="1"/>
    <col min="3853" max="3853" width="7.5703125" style="84" bestFit="1" customWidth="1"/>
    <col min="3854" max="3854" width="5.5703125" style="84" bestFit="1" customWidth="1"/>
    <col min="3855" max="3855" width="7.7109375" style="84" bestFit="1" customWidth="1"/>
    <col min="3856" max="3856" width="5.42578125" style="84" bestFit="1" customWidth="1"/>
    <col min="3857" max="3857" width="7.5703125" style="84" bestFit="1" customWidth="1"/>
    <col min="3858" max="3858" width="9.42578125" style="84" customWidth="1"/>
    <col min="3859" max="3859" width="9" style="84" customWidth="1"/>
    <col min="3860" max="3860" width="6.5703125" style="84" customWidth="1"/>
    <col min="3861" max="4097" width="11.42578125" style="84"/>
    <col min="4098" max="4098" width="6.140625" style="84" customWidth="1"/>
    <col min="4099" max="4100" width="7.5703125" style="84" bestFit="1" customWidth="1"/>
    <col min="4101" max="4101" width="6.42578125" style="84" bestFit="1" customWidth="1"/>
    <col min="4102" max="4102" width="7.5703125" style="84" customWidth="1"/>
    <col min="4103" max="4103" width="5.7109375" style="84" customWidth="1"/>
    <col min="4104" max="4104" width="7.5703125" style="84" customWidth="1"/>
    <col min="4105" max="4105" width="7.5703125" style="84" bestFit="1" customWidth="1"/>
    <col min="4106" max="4107" width="7.5703125" style="84" customWidth="1"/>
    <col min="4108" max="4108" width="8.140625" style="84" bestFit="1" customWidth="1"/>
    <col min="4109" max="4109" width="7.5703125" style="84" bestFit="1" customWidth="1"/>
    <col min="4110" max="4110" width="5.5703125" style="84" bestFit="1" customWidth="1"/>
    <col min="4111" max="4111" width="7.7109375" style="84" bestFit="1" customWidth="1"/>
    <col min="4112" max="4112" width="5.42578125" style="84" bestFit="1" customWidth="1"/>
    <col min="4113" max="4113" width="7.5703125" style="84" bestFit="1" customWidth="1"/>
    <col min="4114" max="4114" width="9.42578125" style="84" customWidth="1"/>
    <col min="4115" max="4115" width="9" style="84" customWidth="1"/>
    <col min="4116" max="4116" width="6.5703125" style="84" customWidth="1"/>
    <col min="4117" max="4353" width="11.42578125" style="84"/>
    <col min="4354" max="4354" width="6.140625" style="84" customWidth="1"/>
    <col min="4355" max="4356" width="7.5703125" style="84" bestFit="1" customWidth="1"/>
    <col min="4357" max="4357" width="6.42578125" style="84" bestFit="1" customWidth="1"/>
    <col min="4358" max="4358" width="7.5703125" style="84" customWidth="1"/>
    <col min="4359" max="4359" width="5.7109375" style="84" customWidth="1"/>
    <col min="4360" max="4360" width="7.5703125" style="84" customWidth="1"/>
    <col min="4361" max="4361" width="7.5703125" style="84" bestFit="1" customWidth="1"/>
    <col min="4362" max="4363" width="7.5703125" style="84" customWidth="1"/>
    <col min="4364" max="4364" width="8.140625" style="84" bestFit="1" customWidth="1"/>
    <col min="4365" max="4365" width="7.5703125" style="84" bestFit="1" customWidth="1"/>
    <col min="4366" max="4366" width="5.5703125" style="84" bestFit="1" customWidth="1"/>
    <col min="4367" max="4367" width="7.7109375" style="84" bestFit="1" customWidth="1"/>
    <col min="4368" max="4368" width="5.42578125" style="84" bestFit="1" customWidth="1"/>
    <col min="4369" max="4369" width="7.5703125" style="84" bestFit="1" customWidth="1"/>
    <col min="4370" max="4370" width="9.42578125" style="84" customWidth="1"/>
    <col min="4371" max="4371" width="9" style="84" customWidth="1"/>
    <col min="4372" max="4372" width="6.5703125" style="84" customWidth="1"/>
    <col min="4373" max="4609" width="11.42578125" style="84"/>
    <col min="4610" max="4610" width="6.140625" style="84" customWidth="1"/>
    <col min="4611" max="4612" width="7.5703125" style="84" bestFit="1" customWidth="1"/>
    <col min="4613" max="4613" width="6.42578125" style="84" bestFit="1" customWidth="1"/>
    <col min="4614" max="4614" width="7.5703125" style="84" customWidth="1"/>
    <col min="4615" max="4615" width="5.7109375" style="84" customWidth="1"/>
    <col min="4616" max="4616" width="7.5703125" style="84" customWidth="1"/>
    <col min="4617" max="4617" width="7.5703125" style="84" bestFit="1" customWidth="1"/>
    <col min="4618" max="4619" width="7.5703125" style="84" customWidth="1"/>
    <col min="4620" max="4620" width="8.140625" style="84" bestFit="1" customWidth="1"/>
    <col min="4621" max="4621" width="7.5703125" style="84" bestFit="1" customWidth="1"/>
    <col min="4622" max="4622" width="5.5703125" style="84" bestFit="1" customWidth="1"/>
    <col min="4623" max="4623" width="7.7109375" style="84" bestFit="1" customWidth="1"/>
    <col min="4624" max="4624" width="5.42578125" style="84" bestFit="1" customWidth="1"/>
    <col min="4625" max="4625" width="7.5703125" style="84" bestFit="1" customWidth="1"/>
    <col min="4626" max="4626" width="9.42578125" style="84" customWidth="1"/>
    <col min="4627" max="4627" width="9" style="84" customWidth="1"/>
    <col min="4628" max="4628" width="6.5703125" style="84" customWidth="1"/>
    <col min="4629" max="4865" width="11.42578125" style="84"/>
    <col min="4866" max="4866" width="6.140625" style="84" customWidth="1"/>
    <col min="4867" max="4868" width="7.5703125" style="84" bestFit="1" customWidth="1"/>
    <col min="4869" max="4869" width="6.42578125" style="84" bestFit="1" customWidth="1"/>
    <col min="4870" max="4870" width="7.5703125" style="84" customWidth="1"/>
    <col min="4871" max="4871" width="5.7109375" style="84" customWidth="1"/>
    <col min="4872" max="4872" width="7.5703125" style="84" customWidth="1"/>
    <col min="4873" max="4873" width="7.5703125" style="84" bestFit="1" customWidth="1"/>
    <col min="4874" max="4875" width="7.5703125" style="84" customWidth="1"/>
    <col min="4876" max="4876" width="8.140625" style="84" bestFit="1" customWidth="1"/>
    <col min="4877" max="4877" width="7.5703125" style="84" bestFit="1" customWidth="1"/>
    <col min="4878" max="4878" width="5.5703125" style="84" bestFit="1" customWidth="1"/>
    <col min="4879" max="4879" width="7.7109375" style="84" bestFit="1" customWidth="1"/>
    <col min="4880" max="4880" width="5.42578125" style="84" bestFit="1" customWidth="1"/>
    <col min="4881" max="4881" width="7.5703125" style="84" bestFit="1" customWidth="1"/>
    <col min="4882" max="4882" width="9.42578125" style="84" customWidth="1"/>
    <col min="4883" max="4883" width="9" style="84" customWidth="1"/>
    <col min="4884" max="4884" width="6.5703125" style="84" customWidth="1"/>
    <col min="4885" max="5121" width="11.42578125" style="84"/>
    <col min="5122" max="5122" width="6.140625" style="84" customWidth="1"/>
    <col min="5123" max="5124" width="7.5703125" style="84" bestFit="1" customWidth="1"/>
    <col min="5125" max="5125" width="6.42578125" style="84" bestFit="1" customWidth="1"/>
    <col min="5126" max="5126" width="7.5703125" style="84" customWidth="1"/>
    <col min="5127" max="5127" width="5.7109375" style="84" customWidth="1"/>
    <col min="5128" max="5128" width="7.5703125" style="84" customWidth="1"/>
    <col min="5129" max="5129" width="7.5703125" style="84" bestFit="1" customWidth="1"/>
    <col min="5130" max="5131" width="7.5703125" style="84" customWidth="1"/>
    <col min="5132" max="5132" width="8.140625" style="84" bestFit="1" customWidth="1"/>
    <col min="5133" max="5133" width="7.5703125" style="84" bestFit="1" customWidth="1"/>
    <col min="5134" max="5134" width="5.5703125" style="84" bestFit="1" customWidth="1"/>
    <col min="5135" max="5135" width="7.7109375" style="84" bestFit="1" customWidth="1"/>
    <col min="5136" max="5136" width="5.42578125" style="84" bestFit="1" customWidth="1"/>
    <col min="5137" max="5137" width="7.5703125" style="84" bestFit="1" customWidth="1"/>
    <col min="5138" max="5138" width="9.42578125" style="84" customWidth="1"/>
    <col min="5139" max="5139" width="9" style="84" customWidth="1"/>
    <col min="5140" max="5140" width="6.5703125" style="84" customWidth="1"/>
    <col min="5141" max="5377" width="11.42578125" style="84"/>
    <col min="5378" max="5378" width="6.140625" style="84" customWidth="1"/>
    <col min="5379" max="5380" width="7.5703125" style="84" bestFit="1" customWidth="1"/>
    <col min="5381" max="5381" width="6.42578125" style="84" bestFit="1" customWidth="1"/>
    <col min="5382" max="5382" width="7.5703125" style="84" customWidth="1"/>
    <col min="5383" max="5383" width="5.7109375" style="84" customWidth="1"/>
    <col min="5384" max="5384" width="7.5703125" style="84" customWidth="1"/>
    <col min="5385" max="5385" width="7.5703125" style="84" bestFit="1" customWidth="1"/>
    <col min="5386" max="5387" width="7.5703125" style="84" customWidth="1"/>
    <col min="5388" max="5388" width="8.140625" style="84" bestFit="1" customWidth="1"/>
    <col min="5389" max="5389" width="7.5703125" style="84" bestFit="1" customWidth="1"/>
    <col min="5390" max="5390" width="5.5703125" style="84" bestFit="1" customWidth="1"/>
    <col min="5391" max="5391" width="7.7109375" style="84" bestFit="1" customWidth="1"/>
    <col min="5392" max="5392" width="5.42578125" style="84" bestFit="1" customWidth="1"/>
    <col min="5393" max="5393" width="7.5703125" style="84" bestFit="1" customWidth="1"/>
    <col min="5394" max="5394" width="9.42578125" style="84" customWidth="1"/>
    <col min="5395" max="5395" width="9" style="84" customWidth="1"/>
    <col min="5396" max="5396" width="6.5703125" style="84" customWidth="1"/>
    <col min="5397" max="5633" width="11.42578125" style="84"/>
    <col min="5634" max="5634" width="6.140625" style="84" customWidth="1"/>
    <col min="5635" max="5636" width="7.5703125" style="84" bestFit="1" customWidth="1"/>
    <col min="5637" max="5637" width="6.42578125" style="84" bestFit="1" customWidth="1"/>
    <col min="5638" max="5638" width="7.5703125" style="84" customWidth="1"/>
    <col min="5639" max="5639" width="5.7109375" style="84" customWidth="1"/>
    <col min="5640" max="5640" width="7.5703125" style="84" customWidth="1"/>
    <col min="5641" max="5641" width="7.5703125" style="84" bestFit="1" customWidth="1"/>
    <col min="5642" max="5643" width="7.5703125" style="84" customWidth="1"/>
    <col min="5644" max="5644" width="8.140625" style="84" bestFit="1" customWidth="1"/>
    <col min="5645" max="5645" width="7.5703125" style="84" bestFit="1" customWidth="1"/>
    <col min="5646" max="5646" width="5.5703125" style="84" bestFit="1" customWidth="1"/>
    <col min="5647" max="5647" width="7.7109375" style="84" bestFit="1" customWidth="1"/>
    <col min="5648" max="5648" width="5.42578125" style="84" bestFit="1" customWidth="1"/>
    <col min="5649" max="5649" width="7.5703125" style="84" bestFit="1" customWidth="1"/>
    <col min="5650" max="5650" width="9.42578125" style="84" customWidth="1"/>
    <col min="5651" max="5651" width="9" style="84" customWidth="1"/>
    <col min="5652" max="5652" width="6.5703125" style="84" customWidth="1"/>
    <col min="5653" max="5889" width="11.42578125" style="84"/>
    <col min="5890" max="5890" width="6.140625" style="84" customWidth="1"/>
    <col min="5891" max="5892" width="7.5703125" style="84" bestFit="1" customWidth="1"/>
    <col min="5893" max="5893" width="6.42578125" style="84" bestFit="1" customWidth="1"/>
    <col min="5894" max="5894" width="7.5703125" style="84" customWidth="1"/>
    <col min="5895" max="5895" width="5.7109375" style="84" customWidth="1"/>
    <col min="5896" max="5896" width="7.5703125" style="84" customWidth="1"/>
    <col min="5897" max="5897" width="7.5703125" style="84" bestFit="1" customWidth="1"/>
    <col min="5898" max="5899" width="7.5703125" style="84" customWidth="1"/>
    <col min="5900" max="5900" width="8.140625" style="84" bestFit="1" customWidth="1"/>
    <col min="5901" max="5901" width="7.5703125" style="84" bestFit="1" customWidth="1"/>
    <col min="5902" max="5902" width="5.5703125" style="84" bestFit="1" customWidth="1"/>
    <col min="5903" max="5903" width="7.7109375" style="84" bestFit="1" customWidth="1"/>
    <col min="5904" max="5904" width="5.42578125" style="84" bestFit="1" customWidth="1"/>
    <col min="5905" max="5905" width="7.5703125" style="84" bestFit="1" customWidth="1"/>
    <col min="5906" max="5906" width="9.42578125" style="84" customWidth="1"/>
    <col min="5907" max="5907" width="9" style="84" customWidth="1"/>
    <col min="5908" max="5908" width="6.5703125" style="84" customWidth="1"/>
    <col min="5909" max="6145" width="11.42578125" style="84"/>
    <col min="6146" max="6146" width="6.140625" style="84" customWidth="1"/>
    <col min="6147" max="6148" width="7.5703125" style="84" bestFit="1" customWidth="1"/>
    <col min="6149" max="6149" width="6.42578125" style="84" bestFit="1" customWidth="1"/>
    <col min="6150" max="6150" width="7.5703125" style="84" customWidth="1"/>
    <col min="6151" max="6151" width="5.7109375" style="84" customWidth="1"/>
    <col min="6152" max="6152" width="7.5703125" style="84" customWidth="1"/>
    <col min="6153" max="6153" width="7.5703125" style="84" bestFit="1" customWidth="1"/>
    <col min="6154" max="6155" width="7.5703125" style="84" customWidth="1"/>
    <col min="6156" max="6156" width="8.140625" style="84" bestFit="1" customWidth="1"/>
    <col min="6157" max="6157" width="7.5703125" style="84" bestFit="1" customWidth="1"/>
    <col min="6158" max="6158" width="5.5703125" style="84" bestFit="1" customWidth="1"/>
    <col min="6159" max="6159" width="7.7109375" style="84" bestFit="1" customWidth="1"/>
    <col min="6160" max="6160" width="5.42578125" style="84" bestFit="1" customWidth="1"/>
    <col min="6161" max="6161" width="7.5703125" style="84" bestFit="1" customWidth="1"/>
    <col min="6162" max="6162" width="9.42578125" style="84" customWidth="1"/>
    <col min="6163" max="6163" width="9" style="84" customWidth="1"/>
    <col min="6164" max="6164" width="6.5703125" style="84" customWidth="1"/>
    <col min="6165" max="6401" width="11.42578125" style="84"/>
    <col min="6402" max="6402" width="6.140625" style="84" customWidth="1"/>
    <col min="6403" max="6404" width="7.5703125" style="84" bestFit="1" customWidth="1"/>
    <col min="6405" max="6405" width="6.42578125" style="84" bestFit="1" customWidth="1"/>
    <col min="6406" max="6406" width="7.5703125" style="84" customWidth="1"/>
    <col min="6407" max="6407" width="5.7109375" style="84" customWidth="1"/>
    <col min="6408" max="6408" width="7.5703125" style="84" customWidth="1"/>
    <col min="6409" max="6409" width="7.5703125" style="84" bestFit="1" customWidth="1"/>
    <col min="6410" max="6411" width="7.5703125" style="84" customWidth="1"/>
    <col min="6412" max="6412" width="8.140625" style="84" bestFit="1" customWidth="1"/>
    <col min="6413" max="6413" width="7.5703125" style="84" bestFit="1" customWidth="1"/>
    <col min="6414" max="6414" width="5.5703125" style="84" bestFit="1" customWidth="1"/>
    <col min="6415" max="6415" width="7.7109375" style="84" bestFit="1" customWidth="1"/>
    <col min="6416" max="6416" width="5.42578125" style="84" bestFit="1" customWidth="1"/>
    <col min="6417" max="6417" width="7.5703125" style="84" bestFit="1" customWidth="1"/>
    <col min="6418" max="6418" width="9.42578125" style="84" customWidth="1"/>
    <col min="6419" max="6419" width="9" style="84" customWidth="1"/>
    <col min="6420" max="6420" width="6.5703125" style="84" customWidth="1"/>
    <col min="6421" max="6657" width="11.42578125" style="84"/>
    <col min="6658" max="6658" width="6.140625" style="84" customWidth="1"/>
    <col min="6659" max="6660" width="7.5703125" style="84" bestFit="1" customWidth="1"/>
    <col min="6661" max="6661" width="6.42578125" style="84" bestFit="1" customWidth="1"/>
    <col min="6662" max="6662" width="7.5703125" style="84" customWidth="1"/>
    <col min="6663" max="6663" width="5.7109375" style="84" customWidth="1"/>
    <col min="6664" max="6664" width="7.5703125" style="84" customWidth="1"/>
    <col min="6665" max="6665" width="7.5703125" style="84" bestFit="1" customWidth="1"/>
    <col min="6666" max="6667" width="7.5703125" style="84" customWidth="1"/>
    <col min="6668" max="6668" width="8.140625" style="84" bestFit="1" customWidth="1"/>
    <col min="6669" max="6669" width="7.5703125" style="84" bestFit="1" customWidth="1"/>
    <col min="6670" max="6670" width="5.5703125" style="84" bestFit="1" customWidth="1"/>
    <col min="6671" max="6671" width="7.7109375" style="84" bestFit="1" customWidth="1"/>
    <col min="6672" max="6672" width="5.42578125" style="84" bestFit="1" customWidth="1"/>
    <col min="6673" max="6673" width="7.5703125" style="84" bestFit="1" customWidth="1"/>
    <col min="6674" max="6674" width="9.42578125" style="84" customWidth="1"/>
    <col min="6675" max="6675" width="9" style="84" customWidth="1"/>
    <col min="6676" max="6676" width="6.5703125" style="84" customWidth="1"/>
    <col min="6677" max="6913" width="11.42578125" style="84"/>
    <col min="6914" max="6914" width="6.140625" style="84" customWidth="1"/>
    <col min="6915" max="6916" width="7.5703125" style="84" bestFit="1" customWidth="1"/>
    <col min="6917" max="6917" width="6.42578125" style="84" bestFit="1" customWidth="1"/>
    <col min="6918" max="6918" width="7.5703125" style="84" customWidth="1"/>
    <col min="6919" max="6919" width="5.7109375" style="84" customWidth="1"/>
    <col min="6920" max="6920" width="7.5703125" style="84" customWidth="1"/>
    <col min="6921" max="6921" width="7.5703125" style="84" bestFit="1" customWidth="1"/>
    <col min="6922" max="6923" width="7.5703125" style="84" customWidth="1"/>
    <col min="6924" max="6924" width="8.140625" style="84" bestFit="1" customWidth="1"/>
    <col min="6925" max="6925" width="7.5703125" style="84" bestFit="1" customWidth="1"/>
    <col min="6926" max="6926" width="5.5703125" style="84" bestFit="1" customWidth="1"/>
    <col min="6927" max="6927" width="7.7109375" style="84" bestFit="1" customWidth="1"/>
    <col min="6928" max="6928" width="5.42578125" style="84" bestFit="1" customWidth="1"/>
    <col min="6929" max="6929" width="7.5703125" style="84" bestFit="1" customWidth="1"/>
    <col min="6930" max="6930" width="9.42578125" style="84" customWidth="1"/>
    <col min="6931" max="6931" width="9" style="84" customWidth="1"/>
    <col min="6932" max="6932" width="6.5703125" style="84" customWidth="1"/>
    <col min="6933" max="7169" width="11.42578125" style="84"/>
    <col min="7170" max="7170" width="6.140625" style="84" customWidth="1"/>
    <col min="7171" max="7172" width="7.5703125" style="84" bestFit="1" customWidth="1"/>
    <col min="7173" max="7173" width="6.42578125" style="84" bestFit="1" customWidth="1"/>
    <col min="7174" max="7174" width="7.5703125" style="84" customWidth="1"/>
    <col min="7175" max="7175" width="5.7109375" style="84" customWidth="1"/>
    <col min="7176" max="7176" width="7.5703125" style="84" customWidth="1"/>
    <col min="7177" max="7177" width="7.5703125" style="84" bestFit="1" customWidth="1"/>
    <col min="7178" max="7179" width="7.5703125" style="84" customWidth="1"/>
    <col min="7180" max="7180" width="8.140625" style="84" bestFit="1" customWidth="1"/>
    <col min="7181" max="7181" width="7.5703125" style="84" bestFit="1" customWidth="1"/>
    <col min="7182" max="7182" width="5.5703125" style="84" bestFit="1" customWidth="1"/>
    <col min="7183" max="7183" width="7.7109375" style="84" bestFit="1" customWidth="1"/>
    <col min="7184" max="7184" width="5.42578125" style="84" bestFit="1" customWidth="1"/>
    <col min="7185" max="7185" width="7.5703125" style="84" bestFit="1" customWidth="1"/>
    <col min="7186" max="7186" width="9.42578125" style="84" customWidth="1"/>
    <col min="7187" max="7187" width="9" style="84" customWidth="1"/>
    <col min="7188" max="7188" width="6.5703125" style="84" customWidth="1"/>
    <col min="7189" max="7425" width="11.42578125" style="84"/>
    <col min="7426" max="7426" width="6.140625" style="84" customWidth="1"/>
    <col min="7427" max="7428" width="7.5703125" style="84" bestFit="1" customWidth="1"/>
    <col min="7429" max="7429" width="6.42578125" style="84" bestFit="1" customWidth="1"/>
    <col min="7430" max="7430" width="7.5703125" style="84" customWidth="1"/>
    <col min="7431" max="7431" width="5.7109375" style="84" customWidth="1"/>
    <col min="7432" max="7432" width="7.5703125" style="84" customWidth="1"/>
    <col min="7433" max="7433" width="7.5703125" style="84" bestFit="1" customWidth="1"/>
    <col min="7434" max="7435" width="7.5703125" style="84" customWidth="1"/>
    <col min="7436" max="7436" width="8.140625" style="84" bestFit="1" customWidth="1"/>
    <col min="7437" max="7437" width="7.5703125" style="84" bestFit="1" customWidth="1"/>
    <col min="7438" max="7438" width="5.5703125" style="84" bestFit="1" customWidth="1"/>
    <col min="7439" max="7439" width="7.7109375" style="84" bestFit="1" customWidth="1"/>
    <col min="7440" max="7440" width="5.42578125" style="84" bestFit="1" customWidth="1"/>
    <col min="7441" max="7441" width="7.5703125" style="84" bestFit="1" customWidth="1"/>
    <col min="7442" max="7442" width="9.42578125" style="84" customWidth="1"/>
    <col min="7443" max="7443" width="9" style="84" customWidth="1"/>
    <col min="7444" max="7444" width="6.5703125" style="84" customWidth="1"/>
    <col min="7445" max="7681" width="11.42578125" style="84"/>
    <col min="7682" max="7682" width="6.140625" style="84" customWidth="1"/>
    <col min="7683" max="7684" width="7.5703125" style="84" bestFit="1" customWidth="1"/>
    <col min="7685" max="7685" width="6.42578125" style="84" bestFit="1" customWidth="1"/>
    <col min="7686" max="7686" width="7.5703125" style="84" customWidth="1"/>
    <col min="7687" max="7687" width="5.7109375" style="84" customWidth="1"/>
    <col min="7688" max="7688" width="7.5703125" style="84" customWidth="1"/>
    <col min="7689" max="7689" width="7.5703125" style="84" bestFit="1" customWidth="1"/>
    <col min="7690" max="7691" width="7.5703125" style="84" customWidth="1"/>
    <col min="7692" max="7692" width="8.140625" style="84" bestFit="1" customWidth="1"/>
    <col min="7693" max="7693" width="7.5703125" style="84" bestFit="1" customWidth="1"/>
    <col min="7694" max="7694" width="5.5703125" style="84" bestFit="1" customWidth="1"/>
    <col min="7695" max="7695" width="7.7109375" style="84" bestFit="1" customWidth="1"/>
    <col min="7696" max="7696" width="5.42578125" style="84" bestFit="1" customWidth="1"/>
    <col min="7697" max="7697" width="7.5703125" style="84" bestFit="1" customWidth="1"/>
    <col min="7698" max="7698" width="9.42578125" style="84" customWidth="1"/>
    <col min="7699" max="7699" width="9" style="84" customWidth="1"/>
    <col min="7700" max="7700" width="6.5703125" style="84" customWidth="1"/>
    <col min="7701" max="7937" width="11.42578125" style="84"/>
    <col min="7938" max="7938" width="6.140625" style="84" customWidth="1"/>
    <col min="7939" max="7940" width="7.5703125" style="84" bestFit="1" customWidth="1"/>
    <col min="7941" max="7941" width="6.42578125" style="84" bestFit="1" customWidth="1"/>
    <col min="7942" max="7942" width="7.5703125" style="84" customWidth="1"/>
    <col min="7943" max="7943" width="5.7109375" style="84" customWidth="1"/>
    <col min="7944" max="7944" width="7.5703125" style="84" customWidth="1"/>
    <col min="7945" max="7945" width="7.5703125" style="84" bestFit="1" customWidth="1"/>
    <col min="7946" max="7947" width="7.5703125" style="84" customWidth="1"/>
    <col min="7948" max="7948" width="8.140625" style="84" bestFit="1" customWidth="1"/>
    <col min="7949" max="7949" width="7.5703125" style="84" bestFit="1" customWidth="1"/>
    <col min="7950" max="7950" width="5.5703125" style="84" bestFit="1" customWidth="1"/>
    <col min="7951" max="7951" width="7.7109375" style="84" bestFit="1" customWidth="1"/>
    <col min="7952" max="7952" width="5.42578125" style="84" bestFit="1" customWidth="1"/>
    <col min="7953" max="7953" width="7.5703125" style="84" bestFit="1" customWidth="1"/>
    <col min="7954" max="7954" width="9.42578125" style="84" customWidth="1"/>
    <col min="7955" max="7955" width="9" style="84" customWidth="1"/>
    <col min="7956" max="7956" width="6.5703125" style="84" customWidth="1"/>
    <col min="7957" max="8193" width="11.42578125" style="84"/>
    <col min="8194" max="8194" width="6.140625" style="84" customWidth="1"/>
    <col min="8195" max="8196" width="7.5703125" style="84" bestFit="1" customWidth="1"/>
    <col min="8197" max="8197" width="6.42578125" style="84" bestFit="1" customWidth="1"/>
    <col min="8198" max="8198" width="7.5703125" style="84" customWidth="1"/>
    <col min="8199" max="8199" width="5.7109375" style="84" customWidth="1"/>
    <col min="8200" max="8200" width="7.5703125" style="84" customWidth="1"/>
    <col min="8201" max="8201" width="7.5703125" style="84" bestFit="1" customWidth="1"/>
    <col min="8202" max="8203" width="7.5703125" style="84" customWidth="1"/>
    <col min="8204" max="8204" width="8.140625" style="84" bestFit="1" customWidth="1"/>
    <col min="8205" max="8205" width="7.5703125" style="84" bestFit="1" customWidth="1"/>
    <col min="8206" max="8206" width="5.5703125" style="84" bestFit="1" customWidth="1"/>
    <col min="8207" max="8207" width="7.7109375" style="84" bestFit="1" customWidth="1"/>
    <col min="8208" max="8208" width="5.42578125" style="84" bestFit="1" customWidth="1"/>
    <col min="8209" max="8209" width="7.5703125" style="84" bestFit="1" customWidth="1"/>
    <col min="8210" max="8210" width="9.42578125" style="84" customWidth="1"/>
    <col min="8211" max="8211" width="9" style="84" customWidth="1"/>
    <col min="8212" max="8212" width="6.5703125" style="84" customWidth="1"/>
    <col min="8213" max="8449" width="11.42578125" style="84"/>
    <col min="8450" max="8450" width="6.140625" style="84" customWidth="1"/>
    <col min="8451" max="8452" width="7.5703125" style="84" bestFit="1" customWidth="1"/>
    <col min="8453" max="8453" width="6.42578125" style="84" bestFit="1" customWidth="1"/>
    <col min="8454" max="8454" width="7.5703125" style="84" customWidth="1"/>
    <col min="8455" max="8455" width="5.7109375" style="84" customWidth="1"/>
    <col min="8456" max="8456" width="7.5703125" style="84" customWidth="1"/>
    <col min="8457" max="8457" width="7.5703125" style="84" bestFit="1" customWidth="1"/>
    <col min="8458" max="8459" width="7.5703125" style="84" customWidth="1"/>
    <col min="8460" max="8460" width="8.140625" style="84" bestFit="1" customWidth="1"/>
    <col min="8461" max="8461" width="7.5703125" style="84" bestFit="1" customWidth="1"/>
    <col min="8462" max="8462" width="5.5703125" style="84" bestFit="1" customWidth="1"/>
    <col min="8463" max="8463" width="7.7109375" style="84" bestFit="1" customWidth="1"/>
    <col min="8464" max="8464" width="5.42578125" style="84" bestFit="1" customWidth="1"/>
    <col min="8465" max="8465" width="7.5703125" style="84" bestFit="1" customWidth="1"/>
    <col min="8466" max="8466" width="9.42578125" style="84" customWidth="1"/>
    <col min="8467" max="8467" width="9" style="84" customWidth="1"/>
    <col min="8468" max="8468" width="6.5703125" style="84" customWidth="1"/>
    <col min="8469" max="8705" width="11.42578125" style="84"/>
    <col min="8706" max="8706" width="6.140625" style="84" customWidth="1"/>
    <col min="8707" max="8708" width="7.5703125" style="84" bestFit="1" customWidth="1"/>
    <col min="8709" max="8709" width="6.42578125" style="84" bestFit="1" customWidth="1"/>
    <col min="8710" max="8710" width="7.5703125" style="84" customWidth="1"/>
    <col min="8711" max="8711" width="5.7109375" style="84" customWidth="1"/>
    <col min="8712" max="8712" width="7.5703125" style="84" customWidth="1"/>
    <col min="8713" max="8713" width="7.5703125" style="84" bestFit="1" customWidth="1"/>
    <col min="8714" max="8715" width="7.5703125" style="84" customWidth="1"/>
    <col min="8716" max="8716" width="8.140625" style="84" bestFit="1" customWidth="1"/>
    <col min="8717" max="8717" width="7.5703125" style="84" bestFit="1" customWidth="1"/>
    <col min="8718" max="8718" width="5.5703125" style="84" bestFit="1" customWidth="1"/>
    <col min="8719" max="8719" width="7.7109375" style="84" bestFit="1" customWidth="1"/>
    <col min="8720" max="8720" width="5.42578125" style="84" bestFit="1" customWidth="1"/>
    <col min="8721" max="8721" width="7.5703125" style="84" bestFit="1" customWidth="1"/>
    <col min="8722" max="8722" width="9.42578125" style="84" customWidth="1"/>
    <col min="8723" max="8723" width="9" style="84" customWidth="1"/>
    <col min="8724" max="8724" width="6.5703125" style="84" customWidth="1"/>
    <col min="8725" max="8961" width="11.42578125" style="84"/>
    <col min="8962" max="8962" width="6.140625" style="84" customWidth="1"/>
    <col min="8963" max="8964" width="7.5703125" style="84" bestFit="1" customWidth="1"/>
    <col min="8965" max="8965" width="6.42578125" style="84" bestFit="1" customWidth="1"/>
    <col min="8966" max="8966" width="7.5703125" style="84" customWidth="1"/>
    <col min="8967" max="8967" width="5.7109375" style="84" customWidth="1"/>
    <col min="8968" max="8968" width="7.5703125" style="84" customWidth="1"/>
    <col min="8969" max="8969" width="7.5703125" style="84" bestFit="1" customWidth="1"/>
    <col min="8970" max="8971" width="7.5703125" style="84" customWidth="1"/>
    <col min="8972" max="8972" width="8.140625" style="84" bestFit="1" customWidth="1"/>
    <col min="8973" max="8973" width="7.5703125" style="84" bestFit="1" customWidth="1"/>
    <col min="8974" max="8974" width="5.5703125" style="84" bestFit="1" customWidth="1"/>
    <col min="8975" max="8975" width="7.7109375" style="84" bestFit="1" customWidth="1"/>
    <col min="8976" max="8976" width="5.42578125" style="84" bestFit="1" customWidth="1"/>
    <col min="8977" max="8977" width="7.5703125" style="84" bestFit="1" customWidth="1"/>
    <col min="8978" max="8978" width="9.42578125" style="84" customWidth="1"/>
    <col min="8979" max="8979" width="9" style="84" customWidth="1"/>
    <col min="8980" max="8980" width="6.5703125" style="84" customWidth="1"/>
    <col min="8981" max="9217" width="11.42578125" style="84"/>
    <col min="9218" max="9218" width="6.140625" style="84" customWidth="1"/>
    <col min="9219" max="9220" width="7.5703125" style="84" bestFit="1" customWidth="1"/>
    <col min="9221" max="9221" width="6.42578125" style="84" bestFit="1" customWidth="1"/>
    <col min="9222" max="9222" width="7.5703125" style="84" customWidth="1"/>
    <col min="9223" max="9223" width="5.7109375" style="84" customWidth="1"/>
    <col min="9224" max="9224" width="7.5703125" style="84" customWidth="1"/>
    <col min="9225" max="9225" width="7.5703125" style="84" bestFit="1" customWidth="1"/>
    <col min="9226" max="9227" width="7.5703125" style="84" customWidth="1"/>
    <col min="9228" max="9228" width="8.140625" style="84" bestFit="1" customWidth="1"/>
    <col min="9229" max="9229" width="7.5703125" style="84" bestFit="1" customWidth="1"/>
    <col min="9230" max="9230" width="5.5703125" style="84" bestFit="1" customWidth="1"/>
    <col min="9231" max="9231" width="7.7109375" style="84" bestFit="1" customWidth="1"/>
    <col min="9232" max="9232" width="5.42578125" style="84" bestFit="1" customWidth="1"/>
    <col min="9233" max="9233" width="7.5703125" style="84" bestFit="1" customWidth="1"/>
    <col min="9234" max="9234" width="9.42578125" style="84" customWidth="1"/>
    <col min="9235" max="9235" width="9" style="84" customWidth="1"/>
    <col min="9236" max="9236" width="6.5703125" style="84" customWidth="1"/>
    <col min="9237" max="9473" width="11.42578125" style="84"/>
    <col min="9474" max="9474" width="6.140625" style="84" customWidth="1"/>
    <col min="9475" max="9476" width="7.5703125" style="84" bestFit="1" customWidth="1"/>
    <col min="9477" max="9477" width="6.42578125" style="84" bestFit="1" customWidth="1"/>
    <col min="9478" max="9478" width="7.5703125" style="84" customWidth="1"/>
    <col min="9479" max="9479" width="5.7109375" style="84" customWidth="1"/>
    <col min="9480" max="9480" width="7.5703125" style="84" customWidth="1"/>
    <col min="9481" max="9481" width="7.5703125" style="84" bestFit="1" customWidth="1"/>
    <col min="9482" max="9483" width="7.5703125" style="84" customWidth="1"/>
    <col min="9484" max="9484" width="8.140625" style="84" bestFit="1" customWidth="1"/>
    <col min="9485" max="9485" width="7.5703125" style="84" bestFit="1" customWidth="1"/>
    <col min="9486" max="9486" width="5.5703125" style="84" bestFit="1" customWidth="1"/>
    <col min="9487" max="9487" width="7.7109375" style="84" bestFit="1" customWidth="1"/>
    <col min="9488" max="9488" width="5.42578125" style="84" bestFit="1" customWidth="1"/>
    <col min="9489" max="9489" width="7.5703125" style="84" bestFit="1" customWidth="1"/>
    <col min="9490" max="9490" width="9.42578125" style="84" customWidth="1"/>
    <col min="9491" max="9491" width="9" style="84" customWidth="1"/>
    <col min="9492" max="9492" width="6.5703125" style="84" customWidth="1"/>
    <col min="9493" max="9729" width="11.42578125" style="84"/>
    <col min="9730" max="9730" width="6.140625" style="84" customWidth="1"/>
    <col min="9731" max="9732" width="7.5703125" style="84" bestFit="1" customWidth="1"/>
    <col min="9733" max="9733" width="6.42578125" style="84" bestFit="1" customWidth="1"/>
    <col min="9734" max="9734" width="7.5703125" style="84" customWidth="1"/>
    <col min="9735" max="9735" width="5.7109375" style="84" customWidth="1"/>
    <col min="9736" max="9736" width="7.5703125" style="84" customWidth="1"/>
    <col min="9737" max="9737" width="7.5703125" style="84" bestFit="1" customWidth="1"/>
    <col min="9738" max="9739" width="7.5703125" style="84" customWidth="1"/>
    <col min="9740" max="9740" width="8.140625" style="84" bestFit="1" customWidth="1"/>
    <col min="9741" max="9741" width="7.5703125" style="84" bestFit="1" customWidth="1"/>
    <col min="9742" max="9742" width="5.5703125" style="84" bestFit="1" customWidth="1"/>
    <col min="9743" max="9743" width="7.7109375" style="84" bestFit="1" customWidth="1"/>
    <col min="9744" max="9744" width="5.42578125" style="84" bestFit="1" customWidth="1"/>
    <col min="9745" max="9745" width="7.5703125" style="84" bestFit="1" customWidth="1"/>
    <col min="9746" max="9746" width="9.42578125" style="84" customWidth="1"/>
    <col min="9747" max="9747" width="9" style="84" customWidth="1"/>
    <col min="9748" max="9748" width="6.5703125" style="84" customWidth="1"/>
    <col min="9749" max="9985" width="11.42578125" style="84"/>
    <col min="9986" max="9986" width="6.140625" style="84" customWidth="1"/>
    <col min="9987" max="9988" width="7.5703125" style="84" bestFit="1" customWidth="1"/>
    <col min="9989" max="9989" width="6.42578125" style="84" bestFit="1" customWidth="1"/>
    <col min="9990" max="9990" width="7.5703125" style="84" customWidth="1"/>
    <col min="9991" max="9991" width="5.7109375" style="84" customWidth="1"/>
    <col min="9992" max="9992" width="7.5703125" style="84" customWidth="1"/>
    <col min="9993" max="9993" width="7.5703125" style="84" bestFit="1" customWidth="1"/>
    <col min="9994" max="9995" width="7.5703125" style="84" customWidth="1"/>
    <col min="9996" max="9996" width="8.140625" style="84" bestFit="1" customWidth="1"/>
    <col min="9997" max="9997" width="7.5703125" style="84" bestFit="1" customWidth="1"/>
    <col min="9998" max="9998" width="5.5703125" style="84" bestFit="1" customWidth="1"/>
    <col min="9999" max="9999" width="7.7109375" style="84" bestFit="1" customWidth="1"/>
    <col min="10000" max="10000" width="5.42578125" style="84" bestFit="1" customWidth="1"/>
    <col min="10001" max="10001" width="7.5703125" style="84" bestFit="1" customWidth="1"/>
    <col min="10002" max="10002" width="9.42578125" style="84" customWidth="1"/>
    <col min="10003" max="10003" width="9" style="84" customWidth="1"/>
    <col min="10004" max="10004" width="6.5703125" style="84" customWidth="1"/>
    <col min="10005" max="10241" width="11.42578125" style="84"/>
    <col min="10242" max="10242" width="6.140625" style="84" customWidth="1"/>
    <col min="10243" max="10244" width="7.5703125" style="84" bestFit="1" customWidth="1"/>
    <col min="10245" max="10245" width="6.42578125" style="84" bestFit="1" customWidth="1"/>
    <col min="10246" max="10246" width="7.5703125" style="84" customWidth="1"/>
    <col min="10247" max="10247" width="5.7109375" style="84" customWidth="1"/>
    <col min="10248" max="10248" width="7.5703125" style="84" customWidth="1"/>
    <col min="10249" max="10249" width="7.5703125" style="84" bestFit="1" customWidth="1"/>
    <col min="10250" max="10251" width="7.5703125" style="84" customWidth="1"/>
    <col min="10252" max="10252" width="8.140625" style="84" bestFit="1" customWidth="1"/>
    <col min="10253" max="10253" width="7.5703125" style="84" bestFit="1" customWidth="1"/>
    <col min="10254" max="10254" width="5.5703125" style="84" bestFit="1" customWidth="1"/>
    <col min="10255" max="10255" width="7.7109375" style="84" bestFit="1" customWidth="1"/>
    <col min="10256" max="10256" width="5.42578125" style="84" bestFit="1" customWidth="1"/>
    <col min="10257" max="10257" width="7.5703125" style="84" bestFit="1" customWidth="1"/>
    <col min="10258" max="10258" width="9.42578125" style="84" customWidth="1"/>
    <col min="10259" max="10259" width="9" style="84" customWidth="1"/>
    <col min="10260" max="10260" width="6.5703125" style="84" customWidth="1"/>
    <col min="10261" max="10497" width="11.42578125" style="84"/>
    <col min="10498" max="10498" width="6.140625" style="84" customWidth="1"/>
    <col min="10499" max="10500" width="7.5703125" style="84" bestFit="1" customWidth="1"/>
    <col min="10501" max="10501" width="6.42578125" style="84" bestFit="1" customWidth="1"/>
    <col min="10502" max="10502" width="7.5703125" style="84" customWidth="1"/>
    <col min="10503" max="10503" width="5.7109375" style="84" customWidth="1"/>
    <col min="10504" max="10504" width="7.5703125" style="84" customWidth="1"/>
    <col min="10505" max="10505" width="7.5703125" style="84" bestFit="1" customWidth="1"/>
    <col min="10506" max="10507" width="7.5703125" style="84" customWidth="1"/>
    <col min="10508" max="10508" width="8.140625" style="84" bestFit="1" customWidth="1"/>
    <col min="10509" max="10509" width="7.5703125" style="84" bestFit="1" customWidth="1"/>
    <col min="10510" max="10510" width="5.5703125" style="84" bestFit="1" customWidth="1"/>
    <col min="10511" max="10511" width="7.7109375" style="84" bestFit="1" customWidth="1"/>
    <col min="10512" max="10512" width="5.42578125" style="84" bestFit="1" customWidth="1"/>
    <col min="10513" max="10513" width="7.5703125" style="84" bestFit="1" customWidth="1"/>
    <col min="10514" max="10514" width="9.42578125" style="84" customWidth="1"/>
    <col min="10515" max="10515" width="9" style="84" customWidth="1"/>
    <col min="10516" max="10516" width="6.5703125" style="84" customWidth="1"/>
    <col min="10517" max="10753" width="11.42578125" style="84"/>
    <col min="10754" max="10754" width="6.140625" style="84" customWidth="1"/>
    <col min="10755" max="10756" width="7.5703125" style="84" bestFit="1" customWidth="1"/>
    <col min="10757" max="10757" width="6.42578125" style="84" bestFit="1" customWidth="1"/>
    <col min="10758" max="10758" width="7.5703125" style="84" customWidth="1"/>
    <col min="10759" max="10759" width="5.7109375" style="84" customWidth="1"/>
    <col min="10760" max="10760" width="7.5703125" style="84" customWidth="1"/>
    <col min="10761" max="10761" width="7.5703125" style="84" bestFit="1" customWidth="1"/>
    <col min="10762" max="10763" width="7.5703125" style="84" customWidth="1"/>
    <col min="10764" max="10764" width="8.140625" style="84" bestFit="1" customWidth="1"/>
    <col min="10765" max="10765" width="7.5703125" style="84" bestFit="1" customWidth="1"/>
    <col min="10766" max="10766" width="5.5703125" style="84" bestFit="1" customWidth="1"/>
    <col min="10767" max="10767" width="7.7109375" style="84" bestFit="1" customWidth="1"/>
    <col min="10768" max="10768" width="5.42578125" style="84" bestFit="1" customWidth="1"/>
    <col min="10769" max="10769" width="7.5703125" style="84" bestFit="1" customWidth="1"/>
    <col min="10770" max="10770" width="9.42578125" style="84" customWidth="1"/>
    <col min="10771" max="10771" width="9" style="84" customWidth="1"/>
    <col min="10772" max="10772" width="6.5703125" style="84" customWidth="1"/>
    <col min="10773" max="11009" width="11.42578125" style="84"/>
    <col min="11010" max="11010" width="6.140625" style="84" customWidth="1"/>
    <col min="11011" max="11012" width="7.5703125" style="84" bestFit="1" customWidth="1"/>
    <col min="11013" max="11013" width="6.42578125" style="84" bestFit="1" customWidth="1"/>
    <col min="11014" max="11014" width="7.5703125" style="84" customWidth="1"/>
    <col min="11015" max="11015" width="5.7109375" style="84" customWidth="1"/>
    <col min="11016" max="11016" width="7.5703125" style="84" customWidth="1"/>
    <col min="11017" max="11017" width="7.5703125" style="84" bestFit="1" customWidth="1"/>
    <col min="11018" max="11019" width="7.5703125" style="84" customWidth="1"/>
    <col min="11020" max="11020" width="8.140625" style="84" bestFit="1" customWidth="1"/>
    <col min="11021" max="11021" width="7.5703125" style="84" bestFit="1" customWidth="1"/>
    <col min="11022" max="11022" width="5.5703125" style="84" bestFit="1" customWidth="1"/>
    <col min="11023" max="11023" width="7.7109375" style="84" bestFit="1" customWidth="1"/>
    <col min="11024" max="11024" width="5.42578125" style="84" bestFit="1" customWidth="1"/>
    <col min="11025" max="11025" width="7.5703125" style="84" bestFit="1" customWidth="1"/>
    <col min="11026" max="11026" width="9.42578125" style="84" customWidth="1"/>
    <col min="11027" max="11027" width="9" style="84" customWidth="1"/>
    <col min="11028" max="11028" width="6.5703125" style="84" customWidth="1"/>
    <col min="11029" max="11265" width="11.42578125" style="84"/>
    <col min="11266" max="11266" width="6.140625" style="84" customWidth="1"/>
    <col min="11267" max="11268" width="7.5703125" style="84" bestFit="1" customWidth="1"/>
    <col min="11269" max="11269" width="6.42578125" style="84" bestFit="1" customWidth="1"/>
    <col min="11270" max="11270" width="7.5703125" style="84" customWidth="1"/>
    <col min="11271" max="11271" width="5.7109375" style="84" customWidth="1"/>
    <col min="11272" max="11272" width="7.5703125" style="84" customWidth="1"/>
    <col min="11273" max="11273" width="7.5703125" style="84" bestFit="1" customWidth="1"/>
    <col min="11274" max="11275" width="7.5703125" style="84" customWidth="1"/>
    <col min="11276" max="11276" width="8.140625" style="84" bestFit="1" customWidth="1"/>
    <col min="11277" max="11277" width="7.5703125" style="84" bestFit="1" customWidth="1"/>
    <col min="11278" max="11278" width="5.5703125" style="84" bestFit="1" customWidth="1"/>
    <col min="11279" max="11279" width="7.7109375" style="84" bestFit="1" customWidth="1"/>
    <col min="11280" max="11280" width="5.42578125" style="84" bestFit="1" customWidth="1"/>
    <col min="11281" max="11281" width="7.5703125" style="84" bestFit="1" customWidth="1"/>
    <col min="11282" max="11282" width="9.42578125" style="84" customWidth="1"/>
    <col min="11283" max="11283" width="9" style="84" customWidth="1"/>
    <col min="11284" max="11284" width="6.5703125" style="84" customWidth="1"/>
    <col min="11285" max="11521" width="11.42578125" style="84"/>
    <col min="11522" max="11522" width="6.140625" style="84" customWidth="1"/>
    <col min="11523" max="11524" width="7.5703125" style="84" bestFit="1" customWidth="1"/>
    <col min="11525" max="11525" width="6.42578125" style="84" bestFit="1" customWidth="1"/>
    <col min="11526" max="11526" width="7.5703125" style="84" customWidth="1"/>
    <col min="11527" max="11527" width="5.7109375" style="84" customWidth="1"/>
    <col min="11528" max="11528" width="7.5703125" style="84" customWidth="1"/>
    <col min="11529" max="11529" width="7.5703125" style="84" bestFit="1" customWidth="1"/>
    <col min="11530" max="11531" width="7.5703125" style="84" customWidth="1"/>
    <col min="11532" max="11532" width="8.140625" style="84" bestFit="1" customWidth="1"/>
    <col min="11533" max="11533" width="7.5703125" style="84" bestFit="1" customWidth="1"/>
    <col min="11534" max="11534" width="5.5703125" style="84" bestFit="1" customWidth="1"/>
    <col min="11535" max="11535" width="7.7109375" style="84" bestFit="1" customWidth="1"/>
    <col min="11536" max="11536" width="5.42578125" style="84" bestFit="1" customWidth="1"/>
    <col min="11537" max="11537" width="7.5703125" style="84" bestFit="1" customWidth="1"/>
    <col min="11538" max="11538" width="9.42578125" style="84" customWidth="1"/>
    <col min="11539" max="11539" width="9" style="84" customWidth="1"/>
    <col min="11540" max="11540" width="6.5703125" style="84" customWidth="1"/>
    <col min="11541" max="11777" width="11.42578125" style="84"/>
    <col min="11778" max="11778" width="6.140625" style="84" customWidth="1"/>
    <col min="11779" max="11780" width="7.5703125" style="84" bestFit="1" customWidth="1"/>
    <col min="11781" max="11781" width="6.42578125" style="84" bestFit="1" customWidth="1"/>
    <col min="11782" max="11782" width="7.5703125" style="84" customWidth="1"/>
    <col min="11783" max="11783" width="5.7109375" style="84" customWidth="1"/>
    <col min="11784" max="11784" width="7.5703125" style="84" customWidth="1"/>
    <col min="11785" max="11785" width="7.5703125" style="84" bestFit="1" customWidth="1"/>
    <col min="11786" max="11787" width="7.5703125" style="84" customWidth="1"/>
    <col min="11788" max="11788" width="8.140625" style="84" bestFit="1" customWidth="1"/>
    <col min="11789" max="11789" width="7.5703125" style="84" bestFit="1" customWidth="1"/>
    <col min="11790" max="11790" width="5.5703125" style="84" bestFit="1" customWidth="1"/>
    <col min="11791" max="11791" width="7.7109375" style="84" bestFit="1" customWidth="1"/>
    <col min="11792" max="11792" width="5.42578125" style="84" bestFit="1" customWidth="1"/>
    <col min="11793" max="11793" width="7.5703125" style="84" bestFit="1" customWidth="1"/>
    <col min="11794" max="11794" width="9.42578125" style="84" customWidth="1"/>
    <col min="11795" max="11795" width="9" style="84" customWidth="1"/>
    <col min="11796" max="11796" width="6.5703125" style="84" customWidth="1"/>
    <col min="11797" max="12033" width="11.42578125" style="84"/>
    <col min="12034" max="12034" width="6.140625" style="84" customWidth="1"/>
    <col min="12035" max="12036" width="7.5703125" style="84" bestFit="1" customWidth="1"/>
    <col min="12037" max="12037" width="6.42578125" style="84" bestFit="1" customWidth="1"/>
    <col min="12038" max="12038" width="7.5703125" style="84" customWidth="1"/>
    <col min="12039" max="12039" width="5.7109375" style="84" customWidth="1"/>
    <col min="12040" max="12040" width="7.5703125" style="84" customWidth="1"/>
    <col min="12041" max="12041" width="7.5703125" style="84" bestFit="1" customWidth="1"/>
    <col min="12042" max="12043" width="7.5703125" style="84" customWidth="1"/>
    <col min="12044" max="12044" width="8.140625" style="84" bestFit="1" customWidth="1"/>
    <col min="12045" max="12045" width="7.5703125" style="84" bestFit="1" customWidth="1"/>
    <col min="12046" max="12046" width="5.5703125" style="84" bestFit="1" customWidth="1"/>
    <col min="12047" max="12047" width="7.7109375" style="84" bestFit="1" customWidth="1"/>
    <col min="12048" max="12048" width="5.42578125" style="84" bestFit="1" customWidth="1"/>
    <col min="12049" max="12049" width="7.5703125" style="84" bestFit="1" customWidth="1"/>
    <col min="12050" max="12050" width="9.42578125" style="84" customWidth="1"/>
    <col min="12051" max="12051" width="9" style="84" customWidth="1"/>
    <col min="12052" max="12052" width="6.5703125" style="84" customWidth="1"/>
    <col min="12053" max="12289" width="11.42578125" style="84"/>
    <col min="12290" max="12290" width="6.140625" style="84" customWidth="1"/>
    <col min="12291" max="12292" width="7.5703125" style="84" bestFit="1" customWidth="1"/>
    <col min="12293" max="12293" width="6.42578125" style="84" bestFit="1" customWidth="1"/>
    <col min="12294" max="12294" width="7.5703125" style="84" customWidth="1"/>
    <col min="12295" max="12295" width="5.7109375" style="84" customWidth="1"/>
    <col min="12296" max="12296" width="7.5703125" style="84" customWidth="1"/>
    <col min="12297" max="12297" width="7.5703125" style="84" bestFit="1" customWidth="1"/>
    <col min="12298" max="12299" width="7.5703125" style="84" customWidth="1"/>
    <col min="12300" max="12300" width="8.140625" style="84" bestFit="1" customWidth="1"/>
    <col min="12301" max="12301" width="7.5703125" style="84" bestFit="1" customWidth="1"/>
    <col min="12302" max="12302" width="5.5703125" style="84" bestFit="1" customWidth="1"/>
    <col min="12303" max="12303" width="7.7109375" style="84" bestFit="1" customWidth="1"/>
    <col min="12304" max="12304" width="5.42578125" style="84" bestFit="1" customWidth="1"/>
    <col min="12305" max="12305" width="7.5703125" style="84" bestFit="1" customWidth="1"/>
    <col min="12306" max="12306" width="9.42578125" style="84" customWidth="1"/>
    <col min="12307" max="12307" width="9" style="84" customWidth="1"/>
    <col min="12308" max="12308" width="6.5703125" style="84" customWidth="1"/>
    <col min="12309" max="12545" width="11.42578125" style="84"/>
    <col min="12546" max="12546" width="6.140625" style="84" customWidth="1"/>
    <col min="12547" max="12548" width="7.5703125" style="84" bestFit="1" customWidth="1"/>
    <col min="12549" max="12549" width="6.42578125" style="84" bestFit="1" customWidth="1"/>
    <col min="12550" max="12550" width="7.5703125" style="84" customWidth="1"/>
    <col min="12551" max="12551" width="5.7109375" style="84" customWidth="1"/>
    <col min="12552" max="12552" width="7.5703125" style="84" customWidth="1"/>
    <col min="12553" max="12553" width="7.5703125" style="84" bestFit="1" customWidth="1"/>
    <col min="12554" max="12555" width="7.5703125" style="84" customWidth="1"/>
    <col min="12556" max="12556" width="8.140625" style="84" bestFit="1" customWidth="1"/>
    <col min="12557" max="12557" width="7.5703125" style="84" bestFit="1" customWidth="1"/>
    <col min="12558" max="12558" width="5.5703125" style="84" bestFit="1" customWidth="1"/>
    <col min="12559" max="12559" width="7.7109375" style="84" bestFit="1" customWidth="1"/>
    <col min="12560" max="12560" width="5.42578125" style="84" bestFit="1" customWidth="1"/>
    <col min="12561" max="12561" width="7.5703125" style="84" bestFit="1" customWidth="1"/>
    <col min="12562" max="12562" width="9.42578125" style="84" customWidth="1"/>
    <col min="12563" max="12563" width="9" style="84" customWidth="1"/>
    <col min="12564" max="12564" width="6.5703125" style="84" customWidth="1"/>
    <col min="12565" max="12801" width="11.42578125" style="84"/>
    <col min="12802" max="12802" width="6.140625" style="84" customWidth="1"/>
    <col min="12803" max="12804" width="7.5703125" style="84" bestFit="1" customWidth="1"/>
    <col min="12805" max="12805" width="6.42578125" style="84" bestFit="1" customWidth="1"/>
    <col min="12806" max="12806" width="7.5703125" style="84" customWidth="1"/>
    <col min="12807" max="12807" width="5.7109375" style="84" customWidth="1"/>
    <col min="12808" max="12808" width="7.5703125" style="84" customWidth="1"/>
    <col min="12809" max="12809" width="7.5703125" style="84" bestFit="1" customWidth="1"/>
    <col min="12810" max="12811" width="7.5703125" style="84" customWidth="1"/>
    <col min="12812" max="12812" width="8.140625" style="84" bestFit="1" customWidth="1"/>
    <col min="12813" max="12813" width="7.5703125" style="84" bestFit="1" customWidth="1"/>
    <col min="12814" max="12814" width="5.5703125" style="84" bestFit="1" customWidth="1"/>
    <col min="12815" max="12815" width="7.7109375" style="84" bestFit="1" customWidth="1"/>
    <col min="12816" max="12816" width="5.42578125" style="84" bestFit="1" customWidth="1"/>
    <col min="12817" max="12817" width="7.5703125" style="84" bestFit="1" customWidth="1"/>
    <col min="12818" max="12818" width="9.42578125" style="84" customWidth="1"/>
    <col min="12819" max="12819" width="9" style="84" customWidth="1"/>
    <col min="12820" max="12820" width="6.5703125" style="84" customWidth="1"/>
    <col min="12821" max="13057" width="11.42578125" style="84"/>
    <col min="13058" max="13058" width="6.140625" style="84" customWidth="1"/>
    <col min="13059" max="13060" width="7.5703125" style="84" bestFit="1" customWidth="1"/>
    <col min="13061" max="13061" width="6.42578125" style="84" bestFit="1" customWidth="1"/>
    <col min="13062" max="13062" width="7.5703125" style="84" customWidth="1"/>
    <col min="13063" max="13063" width="5.7109375" style="84" customWidth="1"/>
    <col min="13064" max="13064" width="7.5703125" style="84" customWidth="1"/>
    <col min="13065" max="13065" width="7.5703125" style="84" bestFit="1" customWidth="1"/>
    <col min="13066" max="13067" width="7.5703125" style="84" customWidth="1"/>
    <col min="13068" max="13068" width="8.140625" style="84" bestFit="1" customWidth="1"/>
    <col min="13069" max="13069" width="7.5703125" style="84" bestFit="1" customWidth="1"/>
    <col min="13070" max="13070" width="5.5703125" style="84" bestFit="1" customWidth="1"/>
    <col min="13071" max="13071" width="7.7109375" style="84" bestFit="1" customWidth="1"/>
    <col min="13072" max="13072" width="5.42578125" style="84" bestFit="1" customWidth="1"/>
    <col min="13073" max="13073" width="7.5703125" style="84" bestFit="1" customWidth="1"/>
    <col min="13074" max="13074" width="9.42578125" style="84" customWidth="1"/>
    <col min="13075" max="13075" width="9" style="84" customWidth="1"/>
    <col min="13076" max="13076" width="6.5703125" style="84" customWidth="1"/>
    <col min="13077" max="13313" width="11.42578125" style="84"/>
    <col min="13314" max="13314" width="6.140625" style="84" customWidth="1"/>
    <col min="13315" max="13316" width="7.5703125" style="84" bestFit="1" customWidth="1"/>
    <col min="13317" max="13317" width="6.42578125" style="84" bestFit="1" customWidth="1"/>
    <col min="13318" max="13318" width="7.5703125" style="84" customWidth="1"/>
    <col min="13319" max="13319" width="5.7109375" style="84" customWidth="1"/>
    <col min="13320" max="13320" width="7.5703125" style="84" customWidth="1"/>
    <col min="13321" max="13321" width="7.5703125" style="84" bestFit="1" customWidth="1"/>
    <col min="13322" max="13323" width="7.5703125" style="84" customWidth="1"/>
    <col min="13324" max="13324" width="8.140625" style="84" bestFit="1" customWidth="1"/>
    <col min="13325" max="13325" width="7.5703125" style="84" bestFit="1" customWidth="1"/>
    <col min="13326" max="13326" width="5.5703125" style="84" bestFit="1" customWidth="1"/>
    <col min="13327" max="13327" width="7.7109375" style="84" bestFit="1" customWidth="1"/>
    <col min="13328" max="13328" width="5.42578125" style="84" bestFit="1" customWidth="1"/>
    <col min="13329" max="13329" width="7.5703125" style="84" bestFit="1" customWidth="1"/>
    <col min="13330" max="13330" width="9.42578125" style="84" customWidth="1"/>
    <col min="13331" max="13331" width="9" style="84" customWidth="1"/>
    <col min="13332" max="13332" width="6.5703125" style="84" customWidth="1"/>
    <col min="13333" max="13569" width="11.42578125" style="84"/>
    <col min="13570" max="13570" width="6.140625" style="84" customWidth="1"/>
    <col min="13571" max="13572" width="7.5703125" style="84" bestFit="1" customWidth="1"/>
    <col min="13573" max="13573" width="6.42578125" style="84" bestFit="1" customWidth="1"/>
    <col min="13574" max="13574" width="7.5703125" style="84" customWidth="1"/>
    <col min="13575" max="13575" width="5.7109375" style="84" customWidth="1"/>
    <col min="13576" max="13576" width="7.5703125" style="84" customWidth="1"/>
    <col min="13577" max="13577" width="7.5703125" style="84" bestFit="1" customWidth="1"/>
    <col min="13578" max="13579" width="7.5703125" style="84" customWidth="1"/>
    <col min="13580" max="13580" width="8.140625" style="84" bestFit="1" customWidth="1"/>
    <col min="13581" max="13581" width="7.5703125" style="84" bestFit="1" customWidth="1"/>
    <col min="13582" max="13582" width="5.5703125" style="84" bestFit="1" customWidth="1"/>
    <col min="13583" max="13583" width="7.7109375" style="84" bestFit="1" customWidth="1"/>
    <col min="13584" max="13584" width="5.42578125" style="84" bestFit="1" customWidth="1"/>
    <col min="13585" max="13585" width="7.5703125" style="84" bestFit="1" customWidth="1"/>
    <col min="13586" max="13586" width="9.42578125" style="84" customWidth="1"/>
    <col min="13587" max="13587" width="9" style="84" customWidth="1"/>
    <col min="13588" max="13588" width="6.5703125" style="84" customWidth="1"/>
    <col min="13589" max="13825" width="11.42578125" style="84"/>
    <col min="13826" max="13826" width="6.140625" style="84" customWidth="1"/>
    <col min="13827" max="13828" width="7.5703125" style="84" bestFit="1" customWidth="1"/>
    <col min="13829" max="13829" width="6.42578125" style="84" bestFit="1" customWidth="1"/>
    <col min="13830" max="13830" width="7.5703125" style="84" customWidth="1"/>
    <col min="13831" max="13831" width="5.7109375" style="84" customWidth="1"/>
    <col min="13832" max="13832" width="7.5703125" style="84" customWidth="1"/>
    <col min="13833" max="13833" width="7.5703125" style="84" bestFit="1" customWidth="1"/>
    <col min="13834" max="13835" width="7.5703125" style="84" customWidth="1"/>
    <col min="13836" max="13836" width="8.140625" style="84" bestFit="1" customWidth="1"/>
    <col min="13837" max="13837" width="7.5703125" style="84" bestFit="1" customWidth="1"/>
    <col min="13838" max="13838" width="5.5703125" style="84" bestFit="1" customWidth="1"/>
    <col min="13839" max="13839" width="7.7109375" style="84" bestFit="1" customWidth="1"/>
    <col min="13840" max="13840" width="5.42578125" style="84" bestFit="1" customWidth="1"/>
    <col min="13841" max="13841" width="7.5703125" style="84" bestFit="1" customWidth="1"/>
    <col min="13842" max="13842" width="9.42578125" style="84" customWidth="1"/>
    <col min="13843" max="13843" width="9" style="84" customWidth="1"/>
    <col min="13844" max="13844" width="6.5703125" style="84" customWidth="1"/>
    <col min="13845" max="14081" width="11.42578125" style="84"/>
    <col min="14082" max="14082" width="6.140625" style="84" customWidth="1"/>
    <col min="14083" max="14084" width="7.5703125" style="84" bestFit="1" customWidth="1"/>
    <col min="14085" max="14085" width="6.42578125" style="84" bestFit="1" customWidth="1"/>
    <col min="14086" max="14086" width="7.5703125" style="84" customWidth="1"/>
    <col min="14087" max="14087" width="5.7109375" style="84" customWidth="1"/>
    <col min="14088" max="14088" width="7.5703125" style="84" customWidth="1"/>
    <col min="14089" max="14089" width="7.5703125" style="84" bestFit="1" customWidth="1"/>
    <col min="14090" max="14091" width="7.5703125" style="84" customWidth="1"/>
    <col min="14092" max="14092" width="8.140625" style="84" bestFit="1" customWidth="1"/>
    <col min="14093" max="14093" width="7.5703125" style="84" bestFit="1" customWidth="1"/>
    <col min="14094" max="14094" width="5.5703125" style="84" bestFit="1" customWidth="1"/>
    <col min="14095" max="14095" width="7.7109375" style="84" bestFit="1" customWidth="1"/>
    <col min="14096" max="14096" width="5.42578125" style="84" bestFit="1" customWidth="1"/>
    <col min="14097" max="14097" width="7.5703125" style="84" bestFit="1" customWidth="1"/>
    <col min="14098" max="14098" width="9.42578125" style="84" customWidth="1"/>
    <col min="14099" max="14099" width="9" style="84" customWidth="1"/>
    <col min="14100" max="14100" width="6.5703125" style="84" customWidth="1"/>
    <col min="14101" max="14337" width="11.42578125" style="84"/>
    <col min="14338" max="14338" width="6.140625" style="84" customWidth="1"/>
    <col min="14339" max="14340" width="7.5703125" style="84" bestFit="1" customWidth="1"/>
    <col min="14341" max="14341" width="6.42578125" style="84" bestFit="1" customWidth="1"/>
    <col min="14342" max="14342" width="7.5703125" style="84" customWidth="1"/>
    <col min="14343" max="14343" width="5.7109375" style="84" customWidth="1"/>
    <col min="14344" max="14344" width="7.5703125" style="84" customWidth="1"/>
    <col min="14345" max="14345" width="7.5703125" style="84" bestFit="1" customWidth="1"/>
    <col min="14346" max="14347" width="7.5703125" style="84" customWidth="1"/>
    <col min="14348" max="14348" width="8.140625" style="84" bestFit="1" customWidth="1"/>
    <col min="14349" max="14349" width="7.5703125" style="84" bestFit="1" customWidth="1"/>
    <col min="14350" max="14350" width="5.5703125" style="84" bestFit="1" customWidth="1"/>
    <col min="14351" max="14351" width="7.7109375" style="84" bestFit="1" customWidth="1"/>
    <col min="14352" max="14352" width="5.42578125" style="84" bestFit="1" customWidth="1"/>
    <col min="14353" max="14353" width="7.5703125" style="84" bestFit="1" customWidth="1"/>
    <col min="14354" max="14354" width="9.42578125" style="84" customWidth="1"/>
    <col min="14355" max="14355" width="9" style="84" customWidth="1"/>
    <col min="14356" max="14356" width="6.5703125" style="84" customWidth="1"/>
    <col min="14357" max="14593" width="11.42578125" style="84"/>
    <col min="14594" max="14594" width="6.140625" style="84" customWidth="1"/>
    <col min="14595" max="14596" width="7.5703125" style="84" bestFit="1" customWidth="1"/>
    <col min="14597" max="14597" width="6.42578125" style="84" bestFit="1" customWidth="1"/>
    <col min="14598" max="14598" width="7.5703125" style="84" customWidth="1"/>
    <col min="14599" max="14599" width="5.7109375" style="84" customWidth="1"/>
    <col min="14600" max="14600" width="7.5703125" style="84" customWidth="1"/>
    <col min="14601" max="14601" width="7.5703125" style="84" bestFit="1" customWidth="1"/>
    <col min="14602" max="14603" width="7.5703125" style="84" customWidth="1"/>
    <col min="14604" max="14604" width="8.140625" style="84" bestFit="1" customWidth="1"/>
    <col min="14605" max="14605" width="7.5703125" style="84" bestFit="1" customWidth="1"/>
    <col min="14606" max="14606" width="5.5703125" style="84" bestFit="1" customWidth="1"/>
    <col min="14607" max="14607" width="7.7109375" style="84" bestFit="1" customWidth="1"/>
    <col min="14608" max="14608" width="5.42578125" style="84" bestFit="1" customWidth="1"/>
    <col min="14609" max="14609" width="7.5703125" style="84" bestFit="1" customWidth="1"/>
    <col min="14610" max="14610" width="9.42578125" style="84" customWidth="1"/>
    <col min="14611" max="14611" width="9" style="84" customWidth="1"/>
    <col min="14612" max="14612" width="6.5703125" style="84" customWidth="1"/>
    <col min="14613" max="14849" width="11.42578125" style="84"/>
    <col min="14850" max="14850" width="6.140625" style="84" customWidth="1"/>
    <col min="14851" max="14852" width="7.5703125" style="84" bestFit="1" customWidth="1"/>
    <col min="14853" max="14853" width="6.42578125" style="84" bestFit="1" customWidth="1"/>
    <col min="14854" max="14854" width="7.5703125" style="84" customWidth="1"/>
    <col min="14855" max="14855" width="5.7109375" style="84" customWidth="1"/>
    <col min="14856" max="14856" width="7.5703125" style="84" customWidth="1"/>
    <col min="14857" max="14857" width="7.5703125" style="84" bestFit="1" customWidth="1"/>
    <col min="14858" max="14859" width="7.5703125" style="84" customWidth="1"/>
    <col min="14860" max="14860" width="8.140625" style="84" bestFit="1" customWidth="1"/>
    <col min="14861" max="14861" width="7.5703125" style="84" bestFit="1" customWidth="1"/>
    <col min="14862" max="14862" width="5.5703125" style="84" bestFit="1" customWidth="1"/>
    <col min="14863" max="14863" width="7.7109375" style="84" bestFit="1" customWidth="1"/>
    <col min="14864" max="14864" width="5.42578125" style="84" bestFit="1" customWidth="1"/>
    <col min="14865" max="14865" width="7.5703125" style="84" bestFit="1" customWidth="1"/>
    <col min="14866" max="14866" width="9.42578125" style="84" customWidth="1"/>
    <col min="14867" max="14867" width="9" style="84" customWidth="1"/>
    <col min="14868" max="14868" width="6.5703125" style="84" customWidth="1"/>
    <col min="14869" max="15105" width="11.42578125" style="84"/>
    <col min="15106" max="15106" width="6.140625" style="84" customWidth="1"/>
    <col min="15107" max="15108" width="7.5703125" style="84" bestFit="1" customWidth="1"/>
    <col min="15109" max="15109" width="6.42578125" style="84" bestFit="1" customWidth="1"/>
    <col min="15110" max="15110" width="7.5703125" style="84" customWidth="1"/>
    <col min="15111" max="15111" width="5.7109375" style="84" customWidth="1"/>
    <col min="15112" max="15112" width="7.5703125" style="84" customWidth="1"/>
    <col min="15113" max="15113" width="7.5703125" style="84" bestFit="1" customWidth="1"/>
    <col min="15114" max="15115" width="7.5703125" style="84" customWidth="1"/>
    <col min="15116" max="15116" width="8.140625" style="84" bestFit="1" customWidth="1"/>
    <col min="15117" max="15117" width="7.5703125" style="84" bestFit="1" customWidth="1"/>
    <col min="15118" max="15118" width="5.5703125" style="84" bestFit="1" customWidth="1"/>
    <col min="15119" max="15119" width="7.7109375" style="84" bestFit="1" customWidth="1"/>
    <col min="15120" max="15120" width="5.42578125" style="84" bestFit="1" customWidth="1"/>
    <col min="15121" max="15121" width="7.5703125" style="84" bestFit="1" customWidth="1"/>
    <col min="15122" max="15122" width="9.42578125" style="84" customWidth="1"/>
    <col min="15123" max="15123" width="9" style="84" customWidth="1"/>
    <col min="15124" max="15124" width="6.5703125" style="84" customWidth="1"/>
    <col min="15125" max="15361" width="11.42578125" style="84"/>
    <col min="15362" max="15362" width="6.140625" style="84" customWidth="1"/>
    <col min="15363" max="15364" width="7.5703125" style="84" bestFit="1" customWidth="1"/>
    <col min="15365" max="15365" width="6.42578125" style="84" bestFit="1" customWidth="1"/>
    <col min="15366" max="15366" width="7.5703125" style="84" customWidth="1"/>
    <col min="15367" max="15367" width="5.7109375" style="84" customWidth="1"/>
    <col min="15368" max="15368" width="7.5703125" style="84" customWidth="1"/>
    <col min="15369" max="15369" width="7.5703125" style="84" bestFit="1" customWidth="1"/>
    <col min="15370" max="15371" width="7.5703125" style="84" customWidth="1"/>
    <col min="15372" max="15372" width="8.140625" style="84" bestFit="1" customWidth="1"/>
    <col min="15373" max="15373" width="7.5703125" style="84" bestFit="1" customWidth="1"/>
    <col min="15374" max="15374" width="5.5703125" style="84" bestFit="1" customWidth="1"/>
    <col min="15375" max="15375" width="7.7109375" style="84" bestFit="1" customWidth="1"/>
    <col min="15376" max="15376" width="5.42578125" style="84" bestFit="1" customWidth="1"/>
    <col min="15377" max="15377" width="7.5703125" style="84" bestFit="1" customWidth="1"/>
    <col min="15378" max="15378" width="9.42578125" style="84" customWidth="1"/>
    <col min="15379" max="15379" width="9" style="84" customWidth="1"/>
    <col min="15380" max="15380" width="6.5703125" style="84" customWidth="1"/>
    <col min="15381" max="15617" width="11.42578125" style="84"/>
    <col min="15618" max="15618" width="6.140625" style="84" customWidth="1"/>
    <col min="15619" max="15620" width="7.5703125" style="84" bestFit="1" customWidth="1"/>
    <col min="15621" max="15621" width="6.42578125" style="84" bestFit="1" customWidth="1"/>
    <col min="15622" max="15622" width="7.5703125" style="84" customWidth="1"/>
    <col min="15623" max="15623" width="5.7109375" style="84" customWidth="1"/>
    <col min="15624" max="15624" width="7.5703125" style="84" customWidth="1"/>
    <col min="15625" max="15625" width="7.5703125" style="84" bestFit="1" customWidth="1"/>
    <col min="15626" max="15627" width="7.5703125" style="84" customWidth="1"/>
    <col min="15628" max="15628" width="8.140625" style="84" bestFit="1" customWidth="1"/>
    <col min="15629" max="15629" width="7.5703125" style="84" bestFit="1" customWidth="1"/>
    <col min="15630" max="15630" width="5.5703125" style="84" bestFit="1" customWidth="1"/>
    <col min="15631" max="15631" width="7.7109375" style="84" bestFit="1" customWidth="1"/>
    <col min="15632" max="15632" width="5.42578125" style="84" bestFit="1" customWidth="1"/>
    <col min="15633" max="15633" width="7.5703125" style="84" bestFit="1" customWidth="1"/>
    <col min="15634" max="15634" width="9.42578125" style="84" customWidth="1"/>
    <col min="15635" max="15635" width="9" style="84" customWidth="1"/>
    <col min="15636" max="15636" width="6.5703125" style="84" customWidth="1"/>
    <col min="15637" max="15873" width="11.42578125" style="84"/>
    <col min="15874" max="15874" width="6.140625" style="84" customWidth="1"/>
    <col min="15875" max="15876" width="7.5703125" style="84" bestFit="1" customWidth="1"/>
    <col min="15877" max="15877" width="6.42578125" style="84" bestFit="1" customWidth="1"/>
    <col min="15878" max="15878" width="7.5703125" style="84" customWidth="1"/>
    <col min="15879" max="15879" width="5.7109375" style="84" customWidth="1"/>
    <col min="15880" max="15880" width="7.5703125" style="84" customWidth="1"/>
    <col min="15881" max="15881" width="7.5703125" style="84" bestFit="1" customWidth="1"/>
    <col min="15882" max="15883" width="7.5703125" style="84" customWidth="1"/>
    <col min="15884" max="15884" width="8.140625" style="84" bestFit="1" customWidth="1"/>
    <col min="15885" max="15885" width="7.5703125" style="84" bestFit="1" customWidth="1"/>
    <col min="15886" max="15886" width="5.5703125" style="84" bestFit="1" customWidth="1"/>
    <col min="15887" max="15887" width="7.7109375" style="84" bestFit="1" customWidth="1"/>
    <col min="15888" max="15888" width="5.42578125" style="84" bestFit="1" customWidth="1"/>
    <col min="15889" max="15889" width="7.5703125" style="84" bestFit="1" customWidth="1"/>
    <col min="15890" max="15890" width="9.42578125" style="84" customWidth="1"/>
    <col min="15891" max="15891" width="9" style="84" customWidth="1"/>
    <col min="15892" max="15892" width="6.5703125" style="84" customWidth="1"/>
    <col min="15893" max="16129" width="11.42578125" style="84"/>
    <col min="16130" max="16130" width="6.140625" style="84" customWidth="1"/>
    <col min="16131" max="16132" width="7.5703125" style="84" bestFit="1" customWidth="1"/>
    <col min="16133" max="16133" width="6.42578125" style="84" bestFit="1" customWidth="1"/>
    <col min="16134" max="16134" width="7.5703125" style="84" customWidth="1"/>
    <col min="16135" max="16135" width="5.7109375" style="84" customWidth="1"/>
    <col min="16136" max="16136" width="7.5703125" style="84" customWidth="1"/>
    <col min="16137" max="16137" width="7.5703125" style="84" bestFit="1" customWidth="1"/>
    <col min="16138" max="16139" width="7.5703125" style="84" customWidth="1"/>
    <col min="16140" max="16140" width="8.140625" style="84" bestFit="1" customWidth="1"/>
    <col min="16141" max="16141" width="7.5703125" style="84" bestFit="1" customWidth="1"/>
    <col min="16142" max="16142" width="5.5703125" style="84" bestFit="1" customWidth="1"/>
    <col min="16143" max="16143" width="7.7109375" style="84" bestFit="1" customWidth="1"/>
    <col min="16144" max="16144" width="5.42578125" style="84" bestFit="1" customWidth="1"/>
    <col min="16145" max="16145" width="7.5703125" style="84" bestFit="1" customWidth="1"/>
    <col min="16146" max="16146" width="9.42578125" style="84" customWidth="1"/>
    <col min="16147" max="16147" width="9" style="84" customWidth="1"/>
    <col min="16148" max="16148" width="6.5703125" style="84" customWidth="1"/>
    <col min="16149" max="16384" width="11.42578125" style="84"/>
  </cols>
  <sheetData>
    <row r="1" spans="1:20" ht="15" x14ac:dyDescent="0.25">
      <c r="B1" s="85" t="s">
        <v>88</v>
      </c>
      <c r="C1" s="86">
        <v>2024</v>
      </c>
    </row>
    <row r="2" spans="1:20" x14ac:dyDescent="0.2">
      <c r="B2" s="85" t="s">
        <v>1</v>
      </c>
    </row>
    <row r="3" spans="1:20" x14ac:dyDescent="0.2">
      <c r="B3" s="87" t="s">
        <v>2</v>
      </c>
    </row>
    <row r="4" spans="1:20" x14ac:dyDescent="0.2">
      <c r="B4" s="88"/>
    </row>
    <row r="5" spans="1:20" x14ac:dyDescent="0.2">
      <c r="B5" s="88"/>
    </row>
    <row r="6" spans="1:20" x14ac:dyDescent="0.2">
      <c r="B6" s="85" t="s">
        <v>89</v>
      </c>
      <c r="F6" s="89" t="s">
        <v>90</v>
      </c>
    </row>
    <row r="7" spans="1:20" x14ac:dyDescent="0.2">
      <c r="B7" s="85"/>
      <c r="E7" s="90" t="s">
        <v>91</v>
      </c>
      <c r="F7" s="89" t="s">
        <v>92</v>
      </c>
    </row>
    <row r="9" spans="1:20" x14ac:dyDescent="0.2">
      <c r="A9" s="88"/>
      <c r="B9" s="91" t="s">
        <v>4</v>
      </c>
      <c r="C9" s="91" t="s">
        <v>5</v>
      </c>
      <c r="D9" s="91" t="s">
        <v>6</v>
      </c>
      <c r="E9" s="91" t="s">
        <v>7</v>
      </c>
      <c r="F9" s="91" t="s">
        <v>8</v>
      </c>
      <c r="G9" s="91" t="s">
        <v>9</v>
      </c>
      <c r="H9" s="91" t="s">
        <v>8</v>
      </c>
      <c r="I9" s="91" t="s">
        <v>10</v>
      </c>
      <c r="J9" s="91" t="s">
        <v>11</v>
      </c>
      <c r="K9" s="91" t="s">
        <v>12</v>
      </c>
      <c r="L9" s="91" t="s">
        <v>13</v>
      </c>
      <c r="M9" s="91" t="s">
        <v>8</v>
      </c>
      <c r="N9" s="91" t="s">
        <v>14</v>
      </c>
      <c r="O9" s="91" t="s">
        <v>15</v>
      </c>
      <c r="P9" s="91" t="s">
        <v>16</v>
      </c>
      <c r="Q9" s="91" t="s">
        <v>8</v>
      </c>
      <c r="R9" s="91" t="s">
        <v>93</v>
      </c>
      <c r="S9" s="91" t="s">
        <v>94</v>
      </c>
      <c r="T9" s="91" t="s">
        <v>18</v>
      </c>
    </row>
    <row r="10" spans="1:20" x14ac:dyDescent="0.2">
      <c r="A10" s="92"/>
      <c r="B10" s="93" t="s">
        <v>19</v>
      </c>
      <c r="C10" s="93" t="s">
        <v>19</v>
      </c>
      <c r="D10" s="93" t="s">
        <v>19</v>
      </c>
      <c r="E10" s="93" t="s">
        <v>19</v>
      </c>
      <c r="F10" s="93"/>
      <c r="G10" s="93" t="s">
        <v>19</v>
      </c>
      <c r="H10" s="93"/>
      <c r="I10" s="93" t="s">
        <v>20</v>
      </c>
      <c r="J10" s="93" t="s">
        <v>21</v>
      </c>
      <c r="K10" s="93" t="s">
        <v>22</v>
      </c>
      <c r="L10" s="93" t="s">
        <v>22</v>
      </c>
      <c r="M10" s="93"/>
      <c r="N10" s="93" t="s">
        <v>23</v>
      </c>
      <c r="O10" s="93"/>
      <c r="P10" s="93" t="s">
        <v>23</v>
      </c>
      <c r="Q10" s="93"/>
      <c r="R10" s="93" t="s">
        <v>19</v>
      </c>
      <c r="S10" s="93" t="s">
        <v>19</v>
      </c>
      <c r="T10" s="93" t="s">
        <v>23</v>
      </c>
    </row>
    <row r="11" spans="1:20" ht="30" x14ac:dyDescent="0.25">
      <c r="A11" s="85" t="s">
        <v>24</v>
      </c>
      <c r="B11" s="86">
        <v>1.4</v>
      </c>
      <c r="C11" s="86">
        <v>10.6</v>
      </c>
      <c r="D11" s="86">
        <v>5.9</v>
      </c>
      <c r="E11" s="86">
        <v>19.899999999999999</v>
      </c>
      <c r="F11" s="86" t="s">
        <v>95</v>
      </c>
      <c r="G11" s="86">
        <v>-5.6</v>
      </c>
      <c r="H11" s="86" t="s">
        <v>96</v>
      </c>
      <c r="I11" s="86">
        <v>85</v>
      </c>
      <c r="J11" s="86">
        <v>204.1</v>
      </c>
      <c r="K11" s="86">
        <v>1.2</v>
      </c>
      <c r="L11" s="86">
        <v>13.9</v>
      </c>
      <c r="M11" s="86" t="s">
        <v>97</v>
      </c>
      <c r="N11" s="86">
        <v>18</v>
      </c>
      <c r="O11" s="86">
        <v>16</v>
      </c>
      <c r="P11" s="86">
        <v>4.2</v>
      </c>
      <c r="Q11" s="86" t="s">
        <v>98</v>
      </c>
      <c r="R11" s="86">
        <v>7.9</v>
      </c>
      <c r="S11" s="86">
        <v>8.1999999999999993</v>
      </c>
      <c r="T11" s="86">
        <v>20.9</v>
      </c>
    </row>
    <row r="12" spans="1:20" ht="15" x14ac:dyDescent="0.25">
      <c r="A12" s="85" t="s">
        <v>25</v>
      </c>
      <c r="B12" s="86">
        <v>2.9</v>
      </c>
      <c r="C12" s="86">
        <v>14.2</v>
      </c>
      <c r="D12" s="86">
        <v>8.1999999999999993</v>
      </c>
      <c r="E12" s="86">
        <v>19.399999999999999</v>
      </c>
      <c r="F12" s="86" t="s">
        <v>99</v>
      </c>
      <c r="G12" s="86">
        <v>-0.2</v>
      </c>
      <c r="H12" s="86" t="s">
        <v>100</v>
      </c>
      <c r="I12" s="86">
        <v>79.3</v>
      </c>
      <c r="J12" s="86">
        <v>282.10000000000002</v>
      </c>
      <c r="K12" s="86">
        <v>1.7</v>
      </c>
      <c r="L12" s="86">
        <v>13.9</v>
      </c>
      <c r="M12" s="86" t="s">
        <v>101</v>
      </c>
      <c r="N12" s="86">
        <v>57.6</v>
      </c>
      <c r="O12" s="86">
        <v>13</v>
      </c>
      <c r="P12" s="86">
        <v>12.7</v>
      </c>
      <c r="Q12" s="86" t="s">
        <v>99</v>
      </c>
      <c r="R12" s="86">
        <v>9</v>
      </c>
      <c r="S12" s="86">
        <v>9.1</v>
      </c>
      <c r="T12" s="86">
        <v>40</v>
      </c>
    </row>
    <row r="13" spans="1:20" ht="30" x14ac:dyDescent="0.25">
      <c r="A13" s="85" t="s">
        <v>26</v>
      </c>
      <c r="B13" s="86">
        <v>3.3</v>
      </c>
      <c r="C13" s="86">
        <v>16</v>
      </c>
      <c r="D13" s="86">
        <v>9.6</v>
      </c>
      <c r="E13" s="86">
        <v>23</v>
      </c>
      <c r="F13" s="86" t="s">
        <v>102</v>
      </c>
      <c r="G13" s="86">
        <v>-2.2000000000000002</v>
      </c>
      <c r="H13" s="86" t="s">
        <v>103</v>
      </c>
      <c r="I13" s="86">
        <v>75.7</v>
      </c>
      <c r="J13" s="86">
        <v>472.3</v>
      </c>
      <c r="K13" s="86">
        <v>1.5</v>
      </c>
      <c r="L13" s="86">
        <v>14.1</v>
      </c>
      <c r="M13" s="86" t="s">
        <v>104</v>
      </c>
      <c r="N13" s="86">
        <v>20.6</v>
      </c>
      <c r="O13" s="86">
        <v>12</v>
      </c>
      <c r="P13" s="86">
        <v>5.5</v>
      </c>
      <c r="Q13" s="86" t="s">
        <v>105</v>
      </c>
      <c r="R13" s="86">
        <v>10.8</v>
      </c>
      <c r="S13" s="86">
        <v>10.6</v>
      </c>
      <c r="T13" s="86">
        <v>67.3</v>
      </c>
    </row>
    <row r="14" spans="1:20" ht="15" x14ac:dyDescent="0.25">
      <c r="A14" s="85" t="s">
        <v>27</v>
      </c>
      <c r="B14" s="86">
        <v>4.9000000000000004</v>
      </c>
      <c r="C14" s="86">
        <v>18.899999999999999</v>
      </c>
      <c r="D14" s="86">
        <v>11.8</v>
      </c>
      <c r="E14" s="86">
        <v>28</v>
      </c>
      <c r="F14" s="86" t="s">
        <v>106</v>
      </c>
      <c r="G14" s="86">
        <v>-1.7</v>
      </c>
      <c r="H14" s="86" t="s">
        <v>107</v>
      </c>
      <c r="I14" s="86">
        <v>65.099999999999994</v>
      </c>
      <c r="J14" s="86">
        <v>611.79999999999995</v>
      </c>
      <c r="K14" s="86">
        <v>1.6</v>
      </c>
      <c r="L14" s="86">
        <v>14.4</v>
      </c>
      <c r="M14" s="86" t="s">
        <v>108</v>
      </c>
      <c r="N14" s="86">
        <v>21.8</v>
      </c>
      <c r="O14" s="86">
        <v>6</v>
      </c>
      <c r="P14" s="86">
        <v>11.9</v>
      </c>
      <c r="Q14" s="86" t="s">
        <v>109</v>
      </c>
      <c r="R14" s="86">
        <v>14.1</v>
      </c>
      <c r="S14" s="86">
        <v>13.8</v>
      </c>
      <c r="T14" s="86">
        <v>97.5</v>
      </c>
    </row>
    <row r="15" spans="1:20" ht="12.75" customHeight="1" x14ac:dyDescent="0.25">
      <c r="A15" s="85" t="s">
        <v>28</v>
      </c>
      <c r="B15" s="86">
        <v>7.6</v>
      </c>
      <c r="C15" s="86">
        <v>20.8</v>
      </c>
      <c r="D15" s="86">
        <v>13.9</v>
      </c>
      <c r="E15" s="86">
        <v>27.7</v>
      </c>
      <c r="F15" s="86" t="s">
        <v>110</v>
      </c>
      <c r="G15" s="86">
        <v>1.9</v>
      </c>
      <c r="H15" s="86" t="s">
        <v>111</v>
      </c>
      <c r="I15" s="86">
        <v>74.3</v>
      </c>
      <c r="J15" s="86">
        <v>667.4</v>
      </c>
      <c r="K15" s="86">
        <v>1.2</v>
      </c>
      <c r="L15" s="86">
        <v>12.8</v>
      </c>
      <c r="M15" s="86" t="s">
        <v>112</v>
      </c>
      <c r="N15" s="86">
        <v>101.8</v>
      </c>
      <c r="O15" s="86">
        <v>15</v>
      </c>
      <c r="P15" s="86">
        <v>26.1</v>
      </c>
      <c r="Q15" s="86" t="s">
        <v>113</v>
      </c>
      <c r="R15" s="86">
        <v>17.100000000000001</v>
      </c>
      <c r="S15" s="86">
        <v>16.600000000000001</v>
      </c>
      <c r="T15" s="86">
        <v>111.2</v>
      </c>
    </row>
    <row r="16" spans="1:20" ht="15" x14ac:dyDescent="0.25">
      <c r="A16" s="85" t="s">
        <v>29</v>
      </c>
      <c r="B16" s="86">
        <v>11.8</v>
      </c>
      <c r="C16" s="86">
        <v>25.1</v>
      </c>
      <c r="D16" s="86">
        <v>18</v>
      </c>
      <c r="E16" s="86">
        <v>30.9</v>
      </c>
      <c r="F16" s="86" t="s">
        <v>114</v>
      </c>
      <c r="G16" s="86">
        <v>4.5</v>
      </c>
      <c r="H16" s="86" t="s">
        <v>115</v>
      </c>
      <c r="I16" s="86">
        <v>74.599999999999994</v>
      </c>
      <c r="J16" s="86">
        <v>654.20000000000005</v>
      </c>
      <c r="K16" s="86">
        <v>1.3</v>
      </c>
      <c r="L16" s="86">
        <v>14.5</v>
      </c>
      <c r="M16" s="86" t="s">
        <v>116</v>
      </c>
      <c r="N16" s="86">
        <v>55.6</v>
      </c>
      <c r="O16" s="86">
        <v>9</v>
      </c>
      <c r="P16" s="86">
        <v>19.399999999999999</v>
      </c>
      <c r="Q16" s="86" t="s">
        <v>117</v>
      </c>
      <c r="R16" s="86">
        <v>19.899999999999999</v>
      </c>
      <c r="S16" s="86">
        <v>19.399999999999999</v>
      </c>
      <c r="T16" s="86">
        <v>124.9</v>
      </c>
    </row>
    <row r="17" spans="1:20" ht="15" x14ac:dyDescent="0.25">
      <c r="A17" s="85" t="s">
        <v>30</v>
      </c>
      <c r="B17" s="86">
        <v>14.2</v>
      </c>
      <c r="C17" s="86">
        <v>30.4</v>
      </c>
      <c r="D17" s="86">
        <v>21.9</v>
      </c>
      <c r="E17" s="86">
        <v>37.5</v>
      </c>
      <c r="F17" s="86" t="s">
        <v>118</v>
      </c>
      <c r="G17" s="86">
        <v>9.1999999999999993</v>
      </c>
      <c r="H17" s="86" t="s">
        <v>119</v>
      </c>
      <c r="I17" s="86">
        <v>63</v>
      </c>
      <c r="J17" s="86">
        <v>767.9</v>
      </c>
      <c r="K17" s="86">
        <v>1.3</v>
      </c>
      <c r="L17" s="86">
        <v>11.8</v>
      </c>
      <c r="M17" s="86" t="s">
        <v>120</v>
      </c>
      <c r="N17" s="86">
        <v>21.2</v>
      </c>
      <c r="O17" s="86">
        <v>5</v>
      </c>
      <c r="P17" s="86">
        <v>13.3</v>
      </c>
      <c r="Q17" s="86" t="s">
        <v>121</v>
      </c>
      <c r="R17" s="86">
        <v>23.6</v>
      </c>
      <c r="S17" s="86">
        <v>22.9</v>
      </c>
      <c r="T17" s="86">
        <v>161.30000000000001</v>
      </c>
    </row>
    <row r="18" spans="1:20" ht="15" x14ac:dyDescent="0.25">
      <c r="A18" s="85" t="s">
        <v>31</v>
      </c>
      <c r="B18" s="86">
        <v>15.1</v>
      </c>
      <c r="C18" s="86">
        <v>30</v>
      </c>
      <c r="D18" s="86">
        <v>21.8</v>
      </c>
      <c r="E18" s="86">
        <v>36.799999999999997</v>
      </c>
      <c r="F18" s="86" t="s">
        <v>122</v>
      </c>
      <c r="G18" s="86">
        <v>8.8000000000000007</v>
      </c>
      <c r="H18" s="86" t="s">
        <v>123</v>
      </c>
      <c r="I18" s="86">
        <v>65.099999999999994</v>
      </c>
      <c r="J18" s="86">
        <v>665.7</v>
      </c>
      <c r="K18" s="86">
        <v>1.4</v>
      </c>
      <c r="L18" s="86">
        <v>11.5</v>
      </c>
      <c r="M18" s="86" t="s">
        <v>124</v>
      </c>
      <c r="N18" s="86">
        <v>39.6</v>
      </c>
      <c r="O18" s="86">
        <v>7</v>
      </c>
      <c r="P18" s="86">
        <v>27.7</v>
      </c>
      <c r="Q18" s="86" t="s">
        <v>125</v>
      </c>
      <c r="R18" s="86">
        <v>25.1</v>
      </c>
      <c r="S18" s="86">
        <v>24.6</v>
      </c>
      <c r="T18" s="86">
        <v>140.80000000000001</v>
      </c>
    </row>
    <row r="19" spans="1:20" ht="15" x14ac:dyDescent="0.25">
      <c r="A19" s="85" t="s">
        <v>32</v>
      </c>
      <c r="B19" s="86">
        <v>10.5</v>
      </c>
      <c r="C19" s="86">
        <v>21.8</v>
      </c>
      <c r="D19" s="86">
        <v>15.9</v>
      </c>
      <c r="E19" s="86">
        <v>27.1</v>
      </c>
      <c r="F19" s="86" t="s">
        <v>126</v>
      </c>
      <c r="G19" s="86">
        <v>2</v>
      </c>
      <c r="H19" s="86" t="s">
        <v>127</v>
      </c>
      <c r="I19" s="86">
        <v>73.8</v>
      </c>
      <c r="J19" s="86">
        <v>459.5</v>
      </c>
      <c r="K19" s="86">
        <v>1.2</v>
      </c>
      <c r="L19" s="86">
        <v>12.2</v>
      </c>
      <c r="M19" s="86" t="s">
        <v>128</v>
      </c>
      <c r="N19" s="86">
        <v>36.4</v>
      </c>
      <c r="O19" s="86">
        <v>14</v>
      </c>
      <c r="P19" s="86">
        <v>9.5</v>
      </c>
      <c r="Q19" s="86" t="s">
        <v>129</v>
      </c>
      <c r="R19" s="86">
        <v>19.600000000000001</v>
      </c>
      <c r="S19" s="86">
        <v>19.7</v>
      </c>
      <c r="T19" s="86">
        <v>77.3</v>
      </c>
    </row>
    <row r="20" spans="1:20" ht="15" x14ac:dyDescent="0.25">
      <c r="A20" s="85" t="s">
        <v>33</v>
      </c>
      <c r="B20" s="86">
        <v>9.1999999999999993</v>
      </c>
      <c r="C20" s="86">
        <v>18.600000000000001</v>
      </c>
      <c r="D20" s="86">
        <v>13.8</v>
      </c>
      <c r="E20" s="86">
        <v>25.5</v>
      </c>
      <c r="F20" s="86" t="s">
        <v>130</v>
      </c>
      <c r="G20" s="86">
        <v>4.5</v>
      </c>
      <c r="H20" s="86" t="s">
        <v>131</v>
      </c>
      <c r="I20" s="86">
        <v>84.3</v>
      </c>
      <c r="J20" s="86">
        <v>279.10000000000002</v>
      </c>
      <c r="K20" s="86">
        <v>1.1000000000000001</v>
      </c>
      <c r="L20" s="86">
        <v>12.4</v>
      </c>
      <c r="M20" s="86" t="s">
        <v>132</v>
      </c>
      <c r="N20" s="86">
        <v>113.1</v>
      </c>
      <c r="O20" s="86">
        <v>17</v>
      </c>
      <c r="P20" s="86">
        <v>22.6</v>
      </c>
      <c r="Q20" s="86" t="s">
        <v>133</v>
      </c>
      <c r="R20" s="86">
        <v>16.5</v>
      </c>
      <c r="S20" s="86">
        <v>16.600000000000001</v>
      </c>
      <c r="T20" s="86">
        <v>44.5</v>
      </c>
    </row>
    <row r="21" spans="1:20" ht="15" x14ac:dyDescent="0.25">
      <c r="A21" s="85" t="s">
        <v>34</v>
      </c>
      <c r="B21" s="86">
        <v>5.4</v>
      </c>
      <c r="C21" s="86">
        <v>15.2</v>
      </c>
      <c r="D21" s="86">
        <v>10.3</v>
      </c>
      <c r="E21" s="86">
        <v>19.5</v>
      </c>
      <c r="F21" s="86" t="s">
        <v>134</v>
      </c>
      <c r="G21" s="86">
        <v>-0.2</v>
      </c>
      <c r="H21" s="86" t="s">
        <v>135</v>
      </c>
      <c r="I21" s="86">
        <v>86</v>
      </c>
      <c r="J21" s="86">
        <v>212.8</v>
      </c>
      <c r="K21" s="86">
        <v>1.2</v>
      </c>
      <c r="L21" s="86">
        <v>13.8</v>
      </c>
      <c r="M21" s="86" t="s">
        <v>134</v>
      </c>
      <c r="N21" s="86">
        <v>24</v>
      </c>
      <c r="O21" s="86">
        <v>19</v>
      </c>
      <c r="P21" s="86">
        <v>11.1</v>
      </c>
      <c r="Q21" s="86" t="s">
        <v>134</v>
      </c>
      <c r="R21" s="86">
        <v>13.3</v>
      </c>
      <c r="S21" s="86">
        <v>13.6</v>
      </c>
      <c r="T21" s="86">
        <v>26.5</v>
      </c>
    </row>
    <row r="22" spans="1:20" ht="15.75" thickBot="1" x14ac:dyDescent="0.3">
      <c r="A22" s="94" t="s">
        <v>35</v>
      </c>
      <c r="B22" s="86">
        <v>2.7</v>
      </c>
      <c r="C22" s="86">
        <v>9.6</v>
      </c>
      <c r="D22" s="86">
        <v>6</v>
      </c>
      <c r="E22" s="86">
        <v>16.3</v>
      </c>
      <c r="F22" s="86" t="s">
        <v>136</v>
      </c>
      <c r="G22" s="86">
        <v>-3.3</v>
      </c>
      <c r="H22" s="86" t="s">
        <v>137</v>
      </c>
      <c r="I22" s="86">
        <v>86.8</v>
      </c>
      <c r="J22" s="86">
        <v>156.1</v>
      </c>
      <c r="K22" s="86">
        <v>1.6</v>
      </c>
      <c r="L22" s="86">
        <v>15.2</v>
      </c>
      <c r="M22" s="86" t="s">
        <v>138</v>
      </c>
      <c r="N22" s="86">
        <v>39.4</v>
      </c>
      <c r="O22" s="86">
        <v>17</v>
      </c>
      <c r="P22" s="86">
        <v>14.5</v>
      </c>
      <c r="Q22" s="86" t="s">
        <v>139</v>
      </c>
      <c r="R22" s="86">
        <v>9.4</v>
      </c>
      <c r="S22" s="86">
        <v>9.8000000000000007</v>
      </c>
      <c r="T22" s="86">
        <v>18.899999999999999</v>
      </c>
    </row>
    <row r="23" spans="1:20" ht="13.5" thickTop="1" x14ac:dyDescent="0.2">
      <c r="A23" s="95" t="s">
        <v>36</v>
      </c>
      <c r="B23" s="96">
        <v>7.4</v>
      </c>
      <c r="C23" s="96">
        <v>19.3</v>
      </c>
      <c r="D23" s="96">
        <v>13.1</v>
      </c>
      <c r="E23" s="96">
        <v>37.5</v>
      </c>
      <c r="F23" s="96" t="s">
        <v>118</v>
      </c>
      <c r="G23" s="96">
        <v>-5.6</v>
      </c>
      <c r="H23" s="96" t="s">
        <v>96</v>
      </c>
      <c r="I23" s="96">
        <v>76.099999999999994</v>
      </c>
      <c r="J23" s="96">
        <v>5433</v>
      </c>
      <c r="K23" s="96">
        <v>1.4</v>
      </c>
      <c r="L23" s="96">
        <v>15.2</v>
      </c>
      <c r="M23" s="96" t="s">
        <v>138</v>
      </c>
      <c r="N23" s="96">
        <v>549.1</v>
      </c>
      <c r="O23" s="96">
        <v>150</v>
      </c>
      <c r="P23" s="96">
        <v>27.7</v>
      </c>
      <c r="Q23" s="96" t="s">
        <v>125</v>
      </c>
      <c r="R23" s="96">
        <v>15.5</v>
      </c>
      <c r="S23" s="96">
        <v>15.4</v>
      </c>
      <c r="T23" s="96">
        <v>931.1</v>
      </c>
    </row>
    <row r="26" spans="1:20" x14ac:dyDescent="0.2">
      <c r="A26" s="97" t="s">
        <v>37</v>
      </c>
      <c r="B26" s="97"/>
      <c r="C26" s="97"/>
      <c r="D26" s="88"/>
      <c r="E26" s="88"/>
      <c r="F26" s="88"/>
      <c r="G26" s="88"/>
      <c r="H26" s="88"/>
      <c r="I26" s="88"/>
      <c r="J26" s="88"/>
    </row>
    <row r="27" spans="1:20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20" x14ac:dyDescent="0.2">
      <c r="A28" s="88"/>
      <c r="B28" s="88" t="s">
        <v>38</v>
      </c>
      <c r="C28" s="88"/>
      <c r="D28" s="88"/>
      <c r="F28" s="88">
        <v>-0.17599999999999999</v>
      </c>
      <c r="G28" s="88" t="s">
        <v>19</v>
      </c>
      <c r="H28" s="98">
        <v>45619</v>
      </c>
      <c r="I28" s="99"/>
      <c r="J28" s="88"/>
    </row>
    <row r="29" spans="1:20" x14ac:dyDescent="0.2">
      <c r="A29" s="88"/>
      <c r="B29" s="88" t="s">
        <v>39</v>
      </c>
      <c r="C29" s="88"/>
      <c r="D29" s="88"/>
      <c r="F29" s="88">
        <v>-1.722</v>
      </c>
      <c r="G29" s="88" t="s">
        <v>19</v>
      </c>
      <c r="H29" s="98">
        <v>45401</v>
      </c>
      <c r="I29" s="99"/>
      <c r="J29" s="88"/>
    </row>
    <row r="30" spans="1:20" x14ac:dyDescent="0.2">
      <c r="A30" s="88"/>
      <c r="B30" s="88" t="s">
        <v>40</v>
      </c>
      <c r="C30" s="88"/>
      <c r="D30" s="88"/>
      <c r="F30" s="100">
        <v>217</v>
      </c>
      <c r="G30" s="88" t="s">
        <v>41</v>
      </c>
      <c r="H30" s="88"/>
      <c r="I30" s="88"/>
      <c r="J30" s="88"/>
    </row>
    <row r="31" spans="1:20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20" x14ac:dyDescent="0.2">
      <c r="A32" s="97" t="s">
        <v>42</v>
      </c>
      <c r="B32" s="97"/>
      <c r="C32" s="97"/>
      <c r="D32" s="97"/>
      <c r="E32" s="97"/>
      <c r="F32" s="97"/>
      <c r="G32" s="97"/>
      <c r="H32" s="97"/>
      <c r="I32" s="88"/>
      <c r="J32" s="88"/>
    </row>
    <row r="33" spans="1:10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2">
      <c r="A34" s="88"/>
      <c r="B34" s="84">
        <v>-1</v>
      </c>
      <c r="C34" s="84" t="s">
        <v>43</v>
      </c>
      <c r="D34" s="101">
        <v>0</v>
      </c>
      <c r="E34" s="84" t="s">
        <v>19</v>
      </c>
      <c r="F34" s="102">
        <v>13</v>
      </c>
      <c r="G34" s="88" t="s">
        <v>41</v>
      </c>
      <c r="H34" s="88"/>
      <c r="I34" s="88"/>
      <c r="J34" s="88"/>
    </row>
    <row r="35" spans="1:10" x14ac:dyDescent="0.2">
      <c r="A35" s="88"/>
      <c r="B35" s="84">
        <v>-2.5</v>
      </c>
      <c r="C35" s="84" t="s">
        <v>44</v>
      </c>
      <c r="D35" s="101">
        <v>-1</v>
      </c>
      <c r="E35" s="84" t="s">
        <v>19</v>
      </c>
      <c r="F35" s="102">
        <v>9</v>
      </c>
      <c r="G35" s="88" t="s">
        <v>41</v>
      </c>
      <c r="H35" s="88"/>
      <c r="I35" s="88"/>
      <c r="J35" s="88"/>
    </row>
    <row r="36" spans="1:10" x14ac:dyDescent="0.2">
      <c r="A36" s="88"/>
      <c r="B36" s="103">
        <v>-5</v>
      </c>
      <c r="C36" s="103" t="s">
        <v>44</v>
      </c>
      <c r="D36" s="104">
        <v>-2.5</v>
      </c>
      <c r="E36" s="105" t="s">
        <v>19</v>
      </c>
      <c r="F36" s="102">
        <v>5</v>
      </c>
      <c r="G36" s="88" t="s">
        <v>41</v>
      </c>
      <c r="H36" s="88"/>
      <c r="I36" s="88"/>
      <c r="J36" s="88"/>
    </row>
    <row r="37" spans="1:10" x14ac:dyDescent="0.2">
      <c r="A37" s="88"/>
      <c r="C37" s="103" t="s">
        <v>45</v>
      </c>
      <c r="D37" s="101">
        <v>-5</v>
      </c>
      <c r="E37" s="84" t="s">
        <v>19</v>
      </c>
      <c r="F37" s="102">
        <v>1</v>
      </c>
      <c r="G37" s="88" t="s">
        <v>41</v>
      </c>
      <c r="H37" s="88"/>
      <c r="I37" s="88"/>
      <c r="J37" s="88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29" sqref="F29"/>
    </sheetView>
  </sheetViews>
  <sheetFormatPr baseColWidth="10" defaultRowHeight="12.75" x14ac:dyDescent="0.2"/>
  <cols>
    <col min="1" max="1" width="11.42578125" style="84"/>
    <col min="2" max="2" width="6.140625" style="84" customWidth="1"/>
    <col min="3" max="4" width="7.5703125" style="84" bestFit="1" customWidth="1"/>
    <col min="5" max="5" width="6.42578125" style="84" bestFit="1" customWidth="1"/>
    <col min="6" max="6" width="7.5703125" style="84" customWidth="1"/>
    <col min="7" max="7" width="5.7109375" style="84" customWidth="1"/>
    <col min="8" max="8" width="7.5703125" style="84" customWidth="1"/>
    <col min="9" max="9" width="7.5703125" style="84" bestFit="1" customWidth="1"/>
    <col min="10" max="11" width="7.5703125" style="84" customWidth="1"/>
    <col min="12" max="12" width="8.140625" style="84" bestFit="1" customWidth="1"/>
    <col min="13" max="13" width="7.5703125" style="84" bestFit="1" customWidth="1"/>
    <col min="14" max="14" width="5.5703125" style="84" bestFit="1" customWidth="1"/>
    <col min="15" max="15" width="7.7109375" style="84" bestFit="1" customWidth="1"/>
    <col min="16" max="16" width="5.42578125" style="84" bestFit="1" customWidth="1"/>
    <col min="17" max="17" width="7.5703125" style="84" bestFit="1" customWidth="1"/>
    <col min="18" max="18" width="9.42578125" style="84" customWidth="1"/>
    <col min="19" max="19" width="9" style="84" customWidth="1"/>
    <col min="20" max="20" width="6.5703125" style="84" customWidth="1"/>
    <col min="21" max="257" width="11.42578125" style="84"/>
    <col min="258" max="258" width="6.140625" style="84" customWidth="1"/>
    <col min="259" max="260" width="7.5703125" style="84" bestFit="1" customWidth="1"/>
    <col min="261" max="261" width="6.42578125" style="84" bestFit="1" customWidth="1"/>
    <col min="262" max="262" width="7.5703125" style="84" customWidth="1"/>
    <col min="263" max="263" width="5.7109375" style="84" customWidth="1"/>
    <col min="264" max="264" width="7.5703125" style="84" customWidth="1"/>
    <col min="265" max="265" width="7.5703125" style="84" bestFit="1" customWidth="1"/>
    <col min="266" max="267" width="7.5703125" style="84" customWidth="1"/>
    <col min="268" max="268" width="8.140625" style="84" bestFit="1" customWidth="1"/>
    <col min="269" max="269" width="7.5703125" style="84" bestFit="1" customWidth="1"/>
    <col min="270" max="270" width="5.5703125" style="84" bestFit="1" customWidth="1"/>
    <col min="271" max="271" width="7.7109375" style="84" bestFit="1" customWidth="1"/>
    <col min="272" max="272" width="5.42578125" style="84" bestFit="1" customWidth="1"/>
    <col min="273" max="273" width="7.5703125" style="84" bestFit="1" customWidth="1"/>
    <col min="274" max="274" width="9.42578125" style="84" customWidth="1"/>
    <col min="275" max="275" width="9" style="84" customWidth="1"/>
    <col min="276" max="276" width="6.5703125" style="84" customWidth="1"/>
    <col min="277" max="513" width="11.42578125" style="84"/>
    <col min="514" max="514" width="6.140625" style="84" customWidth="1"/>
    <col min="515" max="516" width="7.5703125" style="84" bestFit="1" customWidth="1"/>
    <col min="517" max="517" width="6.42578125" style="84" bestFit="1" customWidth="1"/>
    <col min="518" max="518" width="7.5703125" style="84" customWidth="1"/>
    <col min="519" max="519" width="5.7109375" style="84" customWidth="1"/>
    <col min="520" max="520" width="7.5703125" style="84" customWidth="1"/>
    <col min="521" max="521" width="7.5703125" style="84" bestFit="1" customWidth="1"/>
    <col min="522" max="523" width="7.5703125" style="84" customWidth="1"/>
    <col min="524" max="524" width="8.140625" style="84" bestFit="1" customWidth="1"/>
    <col min="525" max="525" width="7.5703125" style="84" bestFit="1" customWidth="1"/>
    <col min="526" max="526" width="5.5703125" style="84" bestFit="1" customWidth="1"/>
    <col min="527" max="527" width="7.7109375" style="84" bestFit="1" customWidth="1"/>
    <col min="528" max="528" width="5.42578125" style="84" bestFit="1" customWidth="1"/>
    <col min="529" max="529" width="7.5703125" style="84" bestFit="1" customWidth="1"/>
    <col min="530" max="530" width="9.42578125" style="84" customWidth="1"/>
    <col min="531" max="531" width="9" style="84" customWidth="1"/>
    <col min="532" max="532" width="6.5703125" style="84" customWidth="1"/>
    <col min="533" max="769" width="11.42578125" style="84"/>
    <col min="770" max="770" width="6.140625" style="84" customWidth="1"/>
    <col min="771" max="772" width="7.5703125" style="84" bestFit="1" customWidth="1"/>
    <col min="773" max="773" width="6.42578125" style="84" bestFit="1" customWidth="1"/>
    <col min="774" max="774" width="7.5703125" style="84" customWidth="1"/>
    <col min="775" max="775" width="5.7109375" style="84" customWidth="1"/>
    <col min="776" max="776" width="7.5703125" style="84" customWidth="1"/>
    <col min="777" max="777" width="7.5703125" style="84" bestFit="1" customWidth="1"/>
    <col min="778" max="779" width="7.5703125" style="84" customWidth="1"/>
    <col min="780" max="780" width="8.140625" style="84" bestFit="1" customWidth="1"/>
    <col min="781" max="781" width="7.5703125" style="84" bestFit="1" customWidth="1"/>
    <col min="782" max="782" width="5.5703125" style="84" bestFit="1" customWidth="1"/>
    <col min="783" max="783" width="7.7109375" style="84" bestFit="1" customWidth="1"/>
    <col min="784" max="784" width="5.42578125" style="84" bestFit="1" customWidth="1"/>
    <col min="785" max="785" width="7.5703125" style="84" bestFit="1" customWidth="1"/>
    <col min="786" max="786" width="9.42578125" style="84" customWidth="1"/>
    <col min="787" max="787" width="9" style="84" customWidth="1"/>
    <col min="788" max="788" width="6.5703125" style="84" customWidth="1"/>
    <col min="789" max="1025" width="11.42578125" style="84"/>
    <col min="1026" max="1026" width="6.140625" style="84" customWidth="1"/>
    <col min="1027" max="1028" width="7.5703125" style="84" bestFit="1" customWidth="1"/>
    <col min="1029" max="1029" width="6.42578125" style="84" bestFit="1" customWidth="1"/>
    <col min="1030" max="1030" width="7.5703125" style="84" customWidth="1"/>
    <col min="1031" max="1031" width="5.7109375" style="84" customWidth="1"/>
    <col min="1032" max="1032" width="7.5703125" style="84" customWidth="1"/>
    <col min="1033" max="1033" width="7.5703125" style="84" bestFit="1" customWidth="1"/>
    <col min="1034" max="1035" width="7.5703125" style="84" customWidth="1"/>
    <col min="1036" max="1036" width="8.140625" style="84" bestFit="1" customWidth="1"/>
    <col min="1037" max="1037" width="7.5703125" style="84" bestFit="1" customWidth="1"/>
    <col min="1038" max="1038" width="5.5703125" style="84" bestFit="1" customWidth="1"/>
    <col min="1039" max="1039" width="7.7109375" style="84" bestFit="1" customWidth="1"/>
    <col min="1040" max="1040" width="5.42578125" style="84" bestFit="1" customWidth="1"/>
    <col min="1041" max="1041" width="7.5703125" style="84" bestFit="1" customWidth="1"/>
    <col min="1042" max="1042" width="9.42578125" style="84" customWidth="1"/>
    <col min="1043" max="1043" width="9" style="84" customWidth="1"/>
    <col min="1044" max="1044" width="6.5703125" style="84" customWidth="1"/>
    <col min="1045" max="1281" width="11.42578125" style="84"/>
    <col min="1282" max="1282" width="6.140625" style="84" customWidth="1"/>
    <col min="1283" max="1284" width="7.5703125" style="84" bestFit="1" customWidth="1"/>
    <col min="1285" max="1285" width="6.42578125" style="84" bestFit="1" customWidth="1"/>
    <col min="1286" max="1286" width="7.5703125" style="84" customWidth="1"/>
    <col min="1287" max="1287" width="5.7109375" style="84" customWidth="1"/>
    <col min="1288" max="1288" width="7.5703125" style="84" customWidth="1"/>
    <col min="1289" max="1289" width="7.5703125" style="84" bestFit="1" customWidth="1"/>
    <col min="1290" max="1291" width="7.5703125" style="84" customWidth="1"/>
    <col min="1292" max="1292" width="8.140625" style="84" bestFit="1" customWidth="1"/>
    <col min="1293" max="1293" width="7.5703125" style="84" bestFit="1" customWidth="1"/>
    <col min="1294" max="1294" width="5.5703125" style="84" bestFit="1" customWidth="1"/>
    <col min="1295" max="1295" width="7.7109375" style="84" bestFit="1" customWidth="1"/>
    <col min="1296" max="1296" width="5.42578125" style="84" bestFit="1" customWidth="1"/>
    <col min="1297" max="1297" width="7.5703125" style="84" bestFit="1" customWidth="1"/>
    <col min="1298" max="1298" width="9.42578125" style="84" customWidth="1"/>
    <col min="1299" max="1299" width="9" style="84" customWidth="1"/>
    <col min="1300" max="1300" width="6.5703125" style="84" customWidth="1"/>
    <col min="1301" max="1537" width="11.42578125" style="84"/>
    <col min="1538" max="1538" width="6.140625" style="84" customWidth="1"/>
    <col min="1539" max="1540" width="7.5703125" style="84" bestFit="1" customWidth="1"/>
    <col min="1541" max="1541" width="6.42578125" style="84" bestFit="1" customWidth="1"/>
    <col min="1542" max="1542" width="7.5703125" style="84" customWidth="1"/>
    <col min="1543" max="1543" width="5.7109375" style="84" customWidth="1"/>
    <col min="1544" max="1544" width="7.5703125" style="84" customWidth="1"/>
    <col min="1545" max="1545" width="7.5703125" style="84" bestFit="1" customWidth="1"/>
    <col min="1546" max="1547" width="7.5703125" style="84" customWidth="1"/>
    <col min="1548" max="1548" width="8.140625" style="84" bestFit="1" customWidth="1"/>
    <col min="1549" max="1549" width="7.5703125" style="84" bestFit="1" customWidth="1"/>
    <col min="1550" max="1550" width="5.5703125" style="84" bestFit="1" customWidth="1"/>
    <col min="1551" max="1551" width="7.7109375" style="84" bestFit="1" customWidth="1"/>
    <col min="1552" max="1552" width="5.42578125" style="84" bestFit="1" customWidth="1"/>
    <col min="1553" max="1553" width="7.5703125" style="84" bestFit="1" customWidth="1"/>
    <col min="1554" max="1554" width="9.42578125" style="84" customWidth="1"/>
    <col min="1555" max="1555" width="9" style="84" customWidth="1"/>
    <col min="1556" max="1556" width="6.5703125" style="84" customWidth="1"/>
    <col min="1557" max="1793" width="11.42578125" style="84"/>
    <col min="1794" max="1794" width="6.140625" style="84" customWidth="1"/>
    <col min="1795" max="1796" width="7.5703125" style="84" bestFit="1" customWidth="1"/>
    <col min="1797" max="1797" width="6.42578125" style="84" bestFit="1" customWidth="1"/>
    <col min="1798" max="1798" width="7.5703125" style="84" customWidth="1"/>
    <col min="1799" max="1799" width="5.7109375" style="84" customWidth="1"/>
    <col min="1800" max="1800" width="7.5703125" style="84" customWidth="1"/>
    <col min="1801" max="1801" width="7.5703125" style="84" bestFit="1" customWidth="1"/>
    <col min="1802" max="1803" width="7.5703125" style="84" customWidth="1"/>
    <col min="1804" max="1804" width="8.140625" style="84" bestFit="1" customWidth="1"/>
    <col min="1805" max="1805" width="7.5703125" style="84" bestFit="1" customWidth="1"/>
    <col min="1806" max="1806" width="5.5703125" style="84" bestFit="1" customWidth="1"/>
    <col min="1807" max="1807" width="7.7109375" style="84" bestFit="1" customWidth="1"/>
    <col min="1808" max="1808" width="5.42578125" style="84" bestFit="1" customWidth="1"/>
    <col min="1809" max="1809" width="7.5703125" style="84" bestFit="1" customWidth="1"/>
    <col min="1810" max="1810" width="9.42578125" style="84" customWidth="1"/>
    <col min="1811" max="1811" width="9" style="84" customWidth="1"/>
    <col min="1812" max="1812" width="6.5703125" style="84" customWidth="1"/>
    <col min="1813" max="2049" width="11.42578125" style="84"/>
    <col min="2050" max="2050" width="6.140625" style="84" customWidth="1"/>
    <col min="2051" max="2052" width="7.5703125" style="84" bestFit="1" customWidth="1"/>
    <col min="2053" max="2053" width="6.42578125" style="84" bestFit="1" customWidth="1"/>
    <col min="2054" max="2054" width="7.5703125" style="84" customWidth="1"/>
    <col min="2055" max="2055" width="5.7109375" style="84" customWidth="1"/>
    <col min="2056" max="2056" width="7.5703125" style="84" customWidth="1"/>
    <col min="2057" max="2057" width="7.5703125" style="84" bestFit="1" customWidth="1"/>
    <col min="2058" max="2059" width="7.5703125" style="84" customWidth="1"/>
    <col min="2060" max="2060" width="8.140625" style="84" bestFit="1" customWidth="1"/>
    <col min="2061" max="2061" width="7.5703125" style="84" bestFit="1" customWidth="1"/>
    <col min="2062" max="2062" width="5.5703125" style="84" bestFit="1" customWidth="1"/>
    <col min="2063" max="2063" width="7.7109375" style="84" bestFit="1" customWidth="1"/>
    <col min="2064" max="2064" width="5.42578125" style="84" bestFit="1" customWidth="1"/>
    <col min="2065" max="2065" width="7.5703125" style="84" bestFit="1" customWidth="1"/>
    <col min="2066" max="2066" width="9.42578125" style="84" customWidth="1"/>
    <col min="2067" max="2067" width="9" style="84" customWidth="1"/>
    <col min="2068" max="2068" width="6.5703125" style="84" customWidth="1"/>
    <col min="2069" max="2305" width="11.42578125" style="84"/>
    <col min="2306" max="2306" width="6.140625" style="84" customWidth="1"/>
    <col min="2307" max="2308" width="7.5703125" style="84" bestFit="1" customWidth="1"/>
    <col min="2309" max="2309" width="6.42578125" style="84" bestFit="1" customWidth="1"/>
    <col min="2310" max="2310" width="7.5703125" style="84" customWidth="1"/>
    <col min="2311" max="2311" width="5.7109375" style="84" customWidth="1"/>
    <col min="2312" max="2312" width="7.5703125" style="84" customWidth="1"/>
    <col min="2313" max="2313" width="7.5703125" style="84" bestFit="1" customWidth="1"/>
    <col min="2314" max="2315" width="7.5703125" style="84" customWidth="1"/>
    <col min="2316" max="2316" width="8.140625" style="84" bestFit="1" customWidth="1"/>
    <col min="2317" max="2317" width="7.5703125" style="84" bestFit="1" customWidth="1"/>
    <col min="2318" max="2318" width="5.5703125" style="84" bestFit="1" customWidth="1"/>
    <col min="2319" max="2319" width="7.7109375" style="84" bestFit="1" customWidth="1"/>
    <col min="2320" max="2320" width="5.42578125" style="84" bestFit="1" customWidth="1"/>
    <col min="2321" max="2321" width="7.5703125" style="84" bestFit="1" customWidth="1"/>
    <col min="2322" max="2322" width="9.42578125" style="84" customWidth="1"/>
    <col min="2323" max="2323" width="9" style="84" customWidth="1"/>
    <col min="2324" max="2324" width="6.5703125" style="84" customWidth="1"/>
    <col min="2325" max="2561" width="11.42578125" style="84"/>
    <col min="2562" max="2562" width="6.140625" style="84" customWidth="1"/>
    <col min="2563" max="2564" width="7.5703125" style="84" bestFit="1" customWidth="1"/>
    <col min="2565" max="2565" width="6.42578125" style="84" bestFit="1" customWidth="1"/>
    <col min="2566" max="2566" width="7.5703125" style="84" customWidth="1"/>
    <col min="2567" max="2567" width="5.7109375" style="84" customWidth="1"/>
    <col min="2568" max="2568" width="7.5703125" style="84" customWidth="1"/>
    <col min="2569" max="2569" width="7.5703125" style="84" bestFit="1" customWidth="1"/>
    <col min="2570" max="2571" width="7.5703125" style="84" customWidth="1"/>
    <col min="2572" max="2572" width="8.140625" style="84" bestFit="1" customWidth="1"/>
    <col min="2573" max="2573" width="7.5703125" style="84" bestFit="1" customWidth="1"/>
    <col min="2574" max="2574" width="5.5703125" style="84" bestFit="1" customWidth="1"/>
    <col min="2575" max="2575" width="7.7109375" style="84" bestFit="1" customWidth="1"/>
    <col min="2576" max="2576" width="5.42578125" style="84" bestFit="1" customWidth="1"/>
    <col min="2577" max="2577" width="7.5703125" style="84" bestFit="1" customWidth="1"/>
    <col min="2578" max="2578" width="9.42578125" style="84" customWidth="1"/>
    <col min="2579" max="2579" width="9" style="84" customWidth="1"/>
    <col min="2580" max="2580" width="6.5703125" style="84" customWidth="1"/>
    <col min="2581" max="2817" width="11.42578125" style="84"/>
    <col min="2818" max="2818" width="6.140625" style="84" customWidth="1"/>
    <col min="2819" max="2820" width="7.5703125" style="84" bestFit="1" customWidth="1"/>
    <col min="2821" max="2821" width="6.42578125" style="84" bestFit="1" customWidth="1"/>
    <col min="2822" max="2822" width="7.5703125" style="84" customWidth="1"/>
    <col min="2823" max="2823" width="5.7109375" style="84" customWidth="1"/>
    <col min="2824" max="2824" width="7.5703125" style="84" customWidth="1"/>
    <col min="2825" max="2825" width="7.5703125" style="84" bestFit="1" customWidth="1"/>
    <col min="2826" max="2827" width="7.5703125" style="84" customWidth="1"/>
    <col min="2828" max="2828" width="8.140625" style="84" bestFit="1" customWidth="1"/>
    <col min="2829" max="2829" width="7.5703125" style="84" bestFit="1" customWidth="1"/>
    <col min="2830" max="2830" width="5.5703125" style="84" bestFit="1" customWidth="1"/>
    <col min="2831" max="2831" width="7.7109375" style="84" bestFit="1" customWidth="1"/>
    <col min="2832" max="2832" width="5.42578125" style="84" bestFit="1" customWidth="1"/>
    <col min="2833" max="2833" width="7.5703125" style="84" bestFit="1" customWidth="1"/>
    <col min="2834" max="2834" width="9.42578125" style="84" customWidth="1"/>
    <col min="2835" max="2835" width="9" style="84" customWidth="1"/>
    <col min="2836" max="2836" width="6.5703125" style="84" customWidth="1"/>
    <col min="2837" max="3073" width="11.42578125" style="84"/>
    <col min="3074" max="3074" width="6.140625" style="84" customWidth="1"/>
    <col min="3075" max="3076" width="7.5703125" style="84" bestFit="1" customWidth="1"/>
    <col min="3077" max="3077" width="6.42578125" style="84" bestFit="1" customWidth="1"/>
    <col min="3078" max="3078" width="7.5703125" style="84" customWidth="1"/>
    <col min="3079" max="3079" width="5.7109375" style="84" customWidth="1"/>
    <col min="3080" max="3080" width="7.5703125" style="84" customWidth="1"/>
    <col min="3081" max="3081" width="7.5703125" style="84" bestFit="1" customWidth="1"/>
    <col min="3082" max="3083" width="7.5703125" style="84" customWidth="1"/>
    <col min="3084" max="3084" width="8.140625" style="84" bestFit="1" customWidth="1"/>
    <col min="3085" max="3085" width="7.5703125" style="84" bestFit="1" customWidth="1"/>
    <col min="3086" max="3086" width="5.5703125" style="84" bestFit="1" customWidth="1"/>
    <col min="3087" max="3087" width="7.7109375" style="84" bestFit="1" customWidth="1"/>
    <col min="3088" max="3088" width="5.42578125" style="84" bestFit="1" customWidth="1"/>
    <col min="3089" max="3089" width="7.5703125" style="84" bestFit="1" customWidth="1"/>
    <col min="3090" max="3090" width="9.42578125" style="84" customWidth="1"/>
    <col min="3091" max="3091" width="9" style="84" customWidth="1"/>
    <col min="3092" max="3092" width="6.5703125" style="84" customWidth="1"/>
    <col min="3093" max="3329" width="11.42578125" style="84"/>
    <col min="3330" max="3330" width="6.140625" style="84" customWidth="1"/>
    <col min="3331" max="3332" width="7.5703125" style="84" bestFit="1" customWidth="1"/>
    <col min="3333" max="3333" width="6.42578125" style="84" bestFit="1" customWidth="1"/>
    <col min="3334" max="3334" width="7.5703125" style="84" customWidth="1"/>
    <col min="3335" max="3335" width="5.7109375" style="84" customWidth="1"/>
    <col min="3336" max="3336" width="7.5703125" style="84" customWidth="1"/>
    <col min="3337" max="3337" width="7.5703125" style="84" bestFit="1" customWidth="1"/>
    <col min="3338" max="3339" width="7.5703125" style="84" customWidth="1"/>
    <col min="3340" max="3340" width="8.140625" style="84" bestFit="1" customWidth="1"/>
    <col min="3341" max="3341" width="7.5703125" style="84" bestFit="1" customWidth="1"/>
    <col min="3342" max="3342" width="5.5703125" style="84" bestFit="1" customWidth="1"/>
    <col min="3343" max="3343" width="7.7109375" style="84" bestFit="1" customWidth="1"/>
    <col min="3344" max="3344" width="5.42578125" style="84" bestFit="1" customWidth="1"/>
    <col min="3345" max="3345" width="7.5703125" style="84" bestFit="1" customWidth="1"/>
    <col min="3346" max="3346" width="9.42578125" style="84" customWidth="1"/>
    <col min="3347" max="3347" width="9" style="84" customWidth="1"/>
    <col min="3348" max="3348" width="6.5703125" style="84" customWidth="1"/>
    <col min="3349" max="3585" width="11.42578125" style="84"/>
    <col min="3586" max="3586" width="6.140625" style="84" customWidth="1"/>
    <col min="3587" max="3588" width="7.5703125" style="84" bestFit="1" customWidth="1"/>
    <col min="3589" max="3589" width="6.42578125" style="84" bestFit="1" customWidth="1"/>
    <col min="3590" max="3590" width="7.5703125" style="84" customWidth="1"/>
    <col min="3591" max="3591" width="5.7109375" style="84" customWidth="1"/>
    <col min="3592" max="3592" width="7.5703125" style="84" customWidth="1"/>
    <col min="3593" max="3593" width="7.5703125" style="84" bestFit="1" customWidth="1"/>
    <col min="3594" max="3595" width="7.5703125" style="84" customWidth="1"/>
    <col min="3596" max="3596" width="8.140625" style="84" bestFit="1" customWidth="1"/>
    <col min="3597" max="3597" width="7.5703125" style="84" bestFit="1" customWidth="1"/>
    <col min="3598" max="3598" width="5.5703125" style="84" bestFit="1" customWidth="1"/>
    <col min="3599" max="3599" width="7.7109375" style="84" bestFit="1" customWidth="1"/>
    <col min="3600" max="3600" width="5.42578125" style="84" bestFit="1" customWidth="1"/>
    <col min="3601" max="3601" width="7.5703125" style="84" bestFit="1" customWidth="1"/>
    <col min="3602" max="3602" width="9.42578125" style="84" customWidth="1"/>
    <col min="3603" max="3603" width="9" style="84" customWidth="1"/>
    <col min="3604" max="3604" width="6.5703125" style="84" customWidth="1"/>
    <col min="3605" max="3841" width="11.42578125" style="84"/>
    <col min="3842" max="3842" width="6.140625" style="84" customWidth="1"/>
    <col min="3843" max="3844" width="7.5703125" style="84" bestFit="1" customWidth="1"/>
    <col min="3845" max="3845" width="6.42578125" style="84" bestFit="1" customWidth="1"/>
    <col min="3846" max="3846" width="7.5703125" style="84" customWidth="1"/>
    <col min="3847" max="3847" width="5.7109375" style="84" customWidth="1"/>
    <col min="3848" max="3848" width="7.5703125" style="84" customWidth="1"/>
    <col min="3849" max="3849" width="7.5703125" style="84" bestFit="1" customWidth="1"/>
    <col min="3850" max="3851" width="7.5703125" style="84" customWidth="1"/>
    <col min="3852" max="3852" width="8.140625" style="84" bestFit="1" customWidth="1"/>
    <col min="3853" max="3853" width="7.5703125" style="84" bestFit="1" customWidth="1"/>
    <col min="3854" max="3854" width="5.5703125" style="84" bestFit="1" customWidth="1"/>
    <col min="3855" max="3855" width="7.7109375" style="84" bestFit="1" customWidth="1"/>
    <col min="3856" max="3856" width="5.42578125" style="84" bestFit="1" customWidth="1"/>
    <col min="3857" max="3857" width="7.5703125" style="84" bestFit="1" customWidth="1"/>
    <col min="3858" max="3858" width="9.42578125" style="84" customWidth="1"/>
    <col min="3859" max="3859" width="9" style="84" customWidth="1"/>
    <col min="3860" max="3860" width="6.5703125" style="84" customWidth="1"/>
    <col min="3861" max="4097" width="11.42578125" style="84"/>
    <col min="4098" max="4098" width="6.140625" style="84" customWidth="1"/>
    <col min="4099" max="4100" width="7.5703125" style="84" bestFit="1" customWidth="1"/>
    <col min="4101" max="4101" width="6.42578125" style="84" bestFit="1" customWidth="1"/>
    <col min="4102" max="4102" width="7.5703125" style="84" customWidth="1"/>
    <col min="4103" max="4103" width="5.7109375" style="84" customWidth="1"/>
    <col min="4104" max="4104" width="7.5703125" style="84" customWidth="1"/>
    <col min="4105" max="4105" width="7.5703125" style="84" bestFit="1" customWidth="1"/>
    <col min="4106" max="4107" width="7.5703125" style="84" customWidth="1"/>
    <col min="4108" max="4108" width="8.140625" style="84" bestFit="1" customWidth="1"/>
    <col min="4109" max="4109" width="7.5703125" style="84" bestFit="1" customWidth="1"/>
    <col min="4110" max="4110" width="5.5703125" style="84" bestFit="1" customWidth="1"/>
    <col min="4111" max="4111" width="7.7109375" style="84" bestFit="1" customWidth="1"/>
    <col min="4112" max="4112" width="5.42578125" style="84" bestFit="1" customWidth="1"/>
    <col min="4113" max="4113" width="7.5703125" style="84" bestFit="1" customWidth="1"/>
    <col min="4114" max="4114" width="9.42578125" style="84" customWidth="1"/>
    <col min="4115" max="4115" width="9" style="84" customWidth="1"/>
    <col min="4116" max="4116" width="6.5703125" style="84" customWidth="1"/>
    <col min="4117" max="4353" width="11.42578125" style="84"/>
    <col min="4354" max="4354" width="6.140625" style="84" customWidth="1"/>
    <col min="4355" max="4356" width="7.5703125" style="84" bestFit="1" customWidth="1"/>
    <col min="4357" max="4357" width="6.42578125" style="84" bestFit="1" customWidth="1"/>
    <col min="4358" max="4358" width="7.5703125" style="84" customWidth="1"/>
    <col min="4359" max="4359" width="5.7109375" style="84" customWidth="1"/>
    <col min="4360" max="4360" width="7.5703125" style="84" customWidth="1"/>
    <col min="4361" max="4361" width="7.5703125" style="84" bestFit="1" customWidth="1"/>
    <col min="4362" max="4363" width="7.5703125" style="84" customWidth="1"/>
    <col min="4364" max="4364" width="8.140625" style="84" bestFit="1" customWidth="1"/>
    <col min="4365" max="4365" width="7.5703125" style="84" bestFit="1" customWidth="1"/>
    <col min="4366" max="4366" width="5.5703125" style="84" bestFit="1" customWidth="1"/>
    <col min="4367" max="4367" width="7.7109375" style="84" bestFit="1" customWidth="1"/>
    <col min="4368" max="4368" width="5.42578125" style="84" bestFit="1" customWidth="1"/>
    <col min="4369" max="4369" width="7.5703125" style="84" bestFit="1" customWidth="1"/>
    <col min="4370" max="4370" width="9.42578125" style="84" customWidth="1"/>
    <col min="4371" max="4371" width="9" style="84" customWidth="1"/>
    <col min="4372" max="4372" width="6.5703125" style="84" customWidth="1"/>
    <col min="4373" max="4609" width="11.42578125" style="84"/>
    <col min="4610" max="4610" width="6.140625" style="84" customWidth="1"/>
    <col min="4611" max="4612" width="7.5703125" style="84" bestFit="1" customWidth="1"/>
    <col min="4613" max="4613" width="6.42578125" style="84" bestFit="1" customWidth="1"/>
    <col min="4614" max="4614" width="7.5703125" style="84" customWidth="1"/>
    <col min="4615" max="4615" width="5.7109375" style="84" customWidth="1"/>
    <col min="4616" max="4616" width="7.5703125" style="84" customWidth="1"/>
    <col min="4617" max="4617" width="7.5703125" style="84" bestFit="1" customWidth="1"/>
    <col min="4618" max="4619" width="7.5703125" style="84" customWidth="1"/>
    <col min="4620" max="4620" width="8.140625" style="84" bestFit="1" customWidth="1"/>
    <col min="4621" max="4621" width="7.5703125" style="84" bestFit="1" customWidth="1"/>
    <col min="4622" max="4622" width="5.5703125" style="84" bestFit="1" customWidth="1"/>
    <col min="4623" max="4623" width="7.7109375" style="84" bestFit="1" customWidth="1"/>
    <col min="4624" max="4624" width="5.42578125" style="84" bestFit="1" customWidth="1"/>
    <col min="4625" max="4625" width="7.5703125" style="84" bestFit="1" customWidth="1"/>
    <col min="4626" max="4626" width="9.42578125" style="84" customWidth="1"/>
    <col min="4627" max="4627" width="9" style="84" customWidth="1"/>
    <col min="4628" max="4628" width="6.5703125" style="84" customWidth="1"/>
    <col min="4629" max="4865" width="11.42578125" style="84"/>
    <col min="4866" max="4866" width="6.140625" style="84" customWidth="1"/>
    <col min="4867" max="4868" width="7.5703125" style="84" bestFit="1" customWidth="1"/>
    <col min="4869" max="4869" width="6.42578125" style="84" bestFit="1" customWidth="1"/>
    <col min="4870" max="4870" width="7.5703125" style="84" customWidth="1"/>
    <col min="4871" max="4871" width="5.7109375" style="84" customWidth="1"/>
    <col min="4872" max="4872" width="7.5703125" style="84" customWidth="1"/>
    <col min="4873" max="4873" width="7.5703125" style="84" bestFit="1" customWidth="1"/>
    <col min="4874" max="4875" width="7.5703125" style="84" customWidth="1"/>
    <col min="4876" max="4876" width="8.140625" style="84" bestFit="1" customWidth="1"/>
    <col min="4877" max="4877" width="7.5703125" style="84" bestFit="1" customWidth="1"/>
    <col min="4878" max="4878" width="5.5703125" style="84" bestFit="1" customWidth="1"/>
    <col min="4879" max="4879" width="7.7109375" style="84" bestFit="1" customWidth="1"/>
    <col min="4880" max="4880" width="5.42578125" style="84" bestFit="1" customWidth="1"/>
    <col min="4881" max="4881" width="7.5703125" style="84" bestFit="1" customWidth="1"/>
    <col min="4882" max="4882" width="9.42578125" style="84" customWidth="1"/>
    <col min="4883" max="4883" width="9" style="84" customWidth="1"/>
    <col min="4884" max="4884" width="6.5703125" style="84" customWidth="1"/>
    <col min="4885" max="5121" width="11.42578125" style="84"/>
    <col min="5122" max="5122" width="6.140625" style="84" customWidth="1"/>
    <col min="5123" max="5124" width="7.5703125" style="84" bestFit="1" customWidth="1"/>
    <col min="5125" max="5125" width="6.42578125" style="84" bestFit="1" customWidth="1"/>
    <col min="5126" max="5126" width="7.5703125" style="84" customWidth="1"/>
    <col min="5127" max="5127" width="5.7109375" style="84" customWidth="1"/>
    <col min="5128" max="5128" width="7.5703125" style="84" customWidth="1"/>
    <col min="5129" max="5129" width="7.5703125" style="84" bestFit="1" customWidth="1"/>
    <col min="5130" max="5131" width="7.5703125" style="84" customWidth="1"/>
    <col min="5132" max="5132" width="8.140625" style="84" bestFit="1" customWidth="1"/>
    <col min="5133" max="5133" width="7.5703125" style="84" bestFit="1" customWidth="1"/>
    <col min="5134" max="5134" width="5.5703125" style="84" bestFit="1" customWidth="1"/>
    <col min="5135" max="5135" width="7.7109375" style="84" bestFit="1" customWidth="1"/>
    <col min="5136" max="5136" width="5.42578125" style="84" bestFit="1" customWidth="1"/>
    <col min="5137" max="5137" width="7.5703125" style="84" bestFit="1" customWidth="1"/>
    <col min="5138" max="5138" width="9.42578125" style="84" customWidth="1"/>
    <col min="5139" max="5139" width="9" style="84" customWidth="1"/>
    <col min="5140" max="5140" width="6.5703125" style="84" customWidth="1"/>
    <col min="5141" max="5377" width="11.42578125" style="84"/>
    <col min="5378" max="5378" width="6.140625" style="84" customWidth="1"/>
    <col min="5379" max="5380" width="7.5703125" style="84" bestFit="1" customWidth="1"/>
    <col min="5381" max="5381" width="6.42578125" style="84" bestFit="1" customWidth="1"/>
    <col min="5382" max="5382" width="7.5703125" style="84" customWidth="1"/>
    <col min="5383" max="5383" width="5.7109375" style="84" customWidth="1"/>
    <col min="5384" max="5384" width="7.5703125" style="84" customWidth="1"/>
    <col min="5385" max="5385" width="7.5703125" style="84" bestFit="1" customWidth="1"/>
    <col min="5386" max="5387" width="7.5703125" style="84" customWidth="1"/>
    <col min="5388" max="5388" width="8.140625" style="84" bestFit="1" customWidth="1"/>
    <col min="5389" max="5389" width="7.5703125" style="84" bestFit="1" customWidth="1"/>
    <col min="5390" max="5390" width="5.5703125" style="84" bestFit="1" customWidth="1"/>
    <col min="5391" max="5391" width="7.7109375" style="84" bestFit="1" customWidth="1"/>
    <col min="5392" max="5392" width="5.42578125" style="84" bestFit="1" customWidth="1"/>
    <col min="5393" max="5393" width="7.5703125" style="84" bestFit="1" customWidth="1"/>
    <col min="5394" max="5394" width="9.42578125" style="84" customWidth="1"/>
    <col min="5395" max="5395" width="9" style="84" customWidth="1"/>
    <col min="5396" max="5396" width="6.5703125" style="84" customWidth="1"/>
    <col min="5397" max="5633" width="11.42578125" style="84"/>
    <col min="5634" max="5634" width="6.140625" style="84" customWidth="1"/>
    <col min="5635" max="5636" width="7.5703125" style="84" bestFit="1" customWidth="1"/>
    <col min="5637" max="5637" width="6.42578125" style="84" bestFit="1" customWidth="1"/>
    <col min="5638" max="5638" width="7.5703125" style="84" customWidth="1"/>
    <col min="5639" max="5639" width="5.7109375" style="84" customWidth="1"/>
    <col min="5640" max="5640" width="7.5703125" style="84" customWidth="1"/>
    <col min="5641" max="5641" width="7.5703125" style="84" bestFit="1" customWidth="1"/>
    <col min="5642" max="5643" width="7.5703125" style="84" customWidth="1"/>
    <col min="5644" max="5644" width="8.140625" style="84" bestFit="1" customWidth="1"/>
    <col min="5645" max="5645" width="7.5703125" style="84" bestFit="1" customWidth="1"/>
    <col min="5646" max="5646" width="5.5703125" style="84" bestFit="1" customWidth="1"/>
    <col min="5647" max="5647" width="7.7109375" style="84" bestFit="1" customWidth="1"/>
    <col min="5648" max="5648" width="5.42578125" style="84" bestFit="1" customWidth="1"/>
    <col min="5649" max="5649" width="7.5703125" style="84" bestFit="1" customWidth="1"/>
    <col min="5650" max="5650" width="9.42578125" style="84" customWidth="1"/>
    <col min="5651" max="5651" width="9" style="84" customWidth="1"/>
    <col min="5652" max="5652" width="6.5703125" style="84" customWidth="1"/>
    <col min="5653" max="5889" width="11.42578125" style="84"/>
    <col min="5890" max="5890" width="6.140625" style="84" customWidth="1"/>
    <col min="5891" max="5892" width="7.5703125" style="84" bestFit="1" customWidth="1"/>
    <col min="5893" max="5893" width="6.42578125" style="84" bestFit="1" customWidth="1"/>
    <col min="5894" max="5894" width="7.5703125" style="84" customWidth="1"/>
    <col min="5895" max="5895" width="5.7109375" style="84" customWidth="1"/>
    <col min="5896" max="5896" width="7.5703125" style="84" customWidth="1"/>
    <col min="5897" max="5897" width="7.5703125" style="84" bestFit="1" customWidth="1"/>
    <col min="5898" max="5899" width="7.5703125" style="84" customWidth="1"/>
    <col min="5900" max="5900" width="8.140625" style="84" bestFit="1" customWidth="1"/>
    <col min="5901" max="5901" width="7.5703125" style="84" bestFit="1" customWidth="1"/>
    <col min="5902" max="5902" width="5.5703125" style="84" bestFit="1" customWidth="1"/>
    <col min="5903" max="5903" width="7.7109375" style="84" bestFit="1" customWidth="1"/>
    <col min="5904" max="5904" width="5.42578125" style="84" bestFit="1" customWidth="1"/>
    <col min="5905" max="5905" width="7.5703125" style="84" bestFit="1" customWidth="1"/>
    <col min="5906" max="5906" width="9.42578125" style="84" customWidth="1"/>
    <col min="5907" max="5907" width="9" style="84" customWidth="1"/>
    <col min="5908" max="5908" width="6.5703125" style="84" customWidth="1"/>
    <col min="5909" max="6145" width="11.42578125" style="84"/>
    <col min="6146" max="6146" width="6.140625" style="84" customWidth="1"/>
    <col min="6147" max="6148" width="7.5703125" style="84" bestFit="1" customWidth="1"/>
    <col min="6149" max="6149" width="6.42578125" style="84" bestFit="1" customWidth="1"/>
    <col min="6150" max="6150" width="7.5703125" style="84" customWidth="1"/>
    <col min="6151" max="6151" width="5.7109375" style="84" customWidth="1"/>
    <col min="6152" max="6152" width="7.5703125" style="84" customWidth="1"/>
    <col min="6153" max="6153" width="7.5703125" style="84" bestFit="1" customWidth="1"/>
    <col min="6154" max="6155" width="7.5703125" style="84" customWidth="1"/>
    <col min="6156" max="6156" width="8.140625" style="84" bestFit="1" customWidth="1"/>
    <col min="6157" max="6157" width="7.5703125" style="84" bestFit="1" customWidth="1"/>
    <col min="6158" max="6158" width="5.5703125" style="84" bestFit="1" customWidth="1"/>
    <col min="6159" max="6159" width="7.7109375" style="84" bestFit="1" customWidth="1"/>
    <col min="6160" max="6160" width="5.42578125" style="84" bestFit="1" customWidth="1"/>
    <col min="6161" max="6161" width="7.5703125" style="84" bestFit="1" customWidth="1"/>
    <col min="6162" max="6162" width="9.42578125" style="84" customWidth="1"/>
    <col min="6163" max="6163" width="9" style="84" customWidth="1"/>
    <col min="6164" max="6164" width="6.5703125" style="84" customWidth="1"/>
    <col min="6165" max="6401" width="11.42578125" style="84"/>
    <col min="6402" max="6402" width="6.140625" style="84" customWidth="1"/>
    <col min="6403" max="6404" width="7.5703125" style="84" bestFit="1" customWidth="1"/>
    <col min="6405" max="6405" width="6.42578125" style="84" bestFit="1" customWidth="1"/>
    <col min="6406" max="6406" width="7.5703125" style="84" customWidth="1"/>
    <col min="6407" max="6407" width="5.7109375" style="84" customWidth="1"/>
    <col min="6408" max="6408" width="7.5703125" style="84" customWidth="1"/>
    <col min="6409" max="6409" width="7.5703125" style="84" bestFit="1" customWidth="1"/>
    <col min="6410" max="6411" width="7.5703125" style="84" customWidth="1"/>
    <col min="6412" max="6412" width="8.140625" style="84" bestFit="1" customWidth="1"/>
    <col min="6413" max="6413" width="7.5703125" style="84" bestFit="1" customWidth="1"/>
    <col min="6414" max="6414" width="5.5703125" style="84" bestFit="1" customWidth="1"/>
    <col min="6415" max="6415" width="7.7109375" style="84" bestFit="1" customWidth="1"/>
    <col min="6416" max="6416" width="5.42578125" style="84" bestFit="1" customWidth="1"/>
    <col min="6417" max="6417" width="7.5703125" style="84" bestFit="1" customWidth="1"/>
    <col min="6418" max="6418" width="9.42578125" style="84" customWidth="1"/>
    <col min="6419" max="6419" width="9" style="84" customWidth="1"/>
    <col min="6420" max="6420" width="6.5703125" style="84" customWidth="1"/>
    <col min="6421" max="6657" width="11.42578125" style="84"/>
    <col min="6658" max="6658" width="6.140625" style="84" customWidth="1"/>
    <col min="6659" max="6660" width="7.5703125" style="84" bestFit="1" customWidth="1"/>
    <col min="6661" max="6661" width="6.42578125" style="84" bestFit="1" customWidth="1"/>
    <col min="6662" max="6662" width="7.5703125" style="84" customWidth="1"/>
    <col min="6663" max="6663" width="5.7109375" style="84" customWidth="1"/>
    <col min="6664" max="6664" width="7.5703125" style="84" customWidth="1"/>
    <col min="6665" max="6665" width="7.5703125" style="84" bestFit="1" customWidth="1"/>
    <col min="6666" max="6667" width="7.5703125" style="84" customWidth="1"/>
    <col min="6668" max="6668" width="8.140625" style="84" bestFit="1" customWidth="1"/>
    <col min="6669" max="6669" width="7.5703125" style="84" bestFit="1" customWidth="1"/>
    <col min="6670" max="6670" width="5.5703125" style="84" bestFit="1" customWidth="1"/>
    <col min="6671" max="6671" width="7.7109375" style="84" bestFit="1" customWidth="1"/>
    <col min="6672" max="6672" width="5.42578125" style="84" bestFit="1" customWidth="1"/>
    <col min="6673" max="6673" width="7.5703125" style="84" bestFit="1" customWidth="1"/>
    <col min="6674" max="6674" width="9.42578125" style="84" customWidth="1"/>
    <col min="6675" max="6675" width="9" style="84" customWidth="1"/>
    <col min="6676" max="6676" width="6.5703125" style="84" customWidth="1"/>
    <col min="6677" max="6913" width="11.42578125" style="84"/>
    <col min="6914" max="6914" width="6.140625" style="84" customWidth="1"/>
    <col min="6915" max="6916" width="7.5703125" style="84" bestFit="1" customWidth="1"/>
    <col min="6917" max="6917" width="6.42578125" style="84" bestFit="1" customWidth="1"/>
    <col min="6918" max="6918" width="7.5703125" style="84" customWidth="1"/>
    <col min="6919" max="6919" width="5.7109375" style="84" customWidth="1"/>
    <col min="6920" max="6920" width="7.5703125" style="84" customWidth="1"/>
    <col min="6921" max="6921" width="7.5703125" style="84" bestFit="1" customWidth="1"/>
    <col min="6922" max="6923" width="7.5703125" style="84" customWidth="1"/>
    <col min="6924" max="6924" width="8.140625" style="84" bestFit="1" customWidth="1"/>
    <col min="6925" max="6925" width="7.5703125" style="84" bestFit="1" customWidth="1"/>
    <col min="6926" max="6926" width="5.5703125" style="84" bestFit="1" customWidth="1"/>
    <col min="6927" max="6927" width="7.7109375" style="84" bestFit="1" customWidth="1"/>
    <col min="6928" max="6928" width="5.42578125" style="84" bestFit="1" customWidth="1"/>
    <col min="6929" max="6929" width="7.5703125" style="84" bestFit="1" customWidth="1"/>
    <col min="6930" max="6930" width="9.42578125" style="84" customWidth="1"/>
    <col min="6931" max="6931" width="9" style="84" customWidth="1"/>
    <col min="6932" max="6932" width="6.5703125" style="84" customWidth="1"/>
    <col min="6933" max="7169" width="11.42578125" style="84"/>
    <col min="7170" max="7170" width="6.140625" style="84" customWidth="1"/>
    <col min="7171" max="7172" width="7.5703125" style="84" bestFit="1" customWidth="1"/>
    <col min="7173" max="7173" width="6.42578125" style="84" bestFit="1" customWidth="1"/>
    <col min="7174" max="7174" width="7.5703125" style="84" customWidth="1"/>
    <col min="7175" max="7175" width="5.7109375" style="84" customWidth="1"/>
    <col min="7176" max="7176" width="7.5703125" style="84" customWidth="1"/>
    <col min="7177" max="7177" width="7.5703125" style="84" bestFit="1" customWidth="1"/>
    <col min="7178" max="7179" width="7.5703125" style="84" customWidth="1"/>
    <col min="7180" max="7180" width="8.140625" style="84" bestFit="1" customWidth="1"/>
    <col min="7181" max="7181" width="7.5703125" style="84" bestFit="1" customWidth="1"/>
    <col min="7182" max="7182" width="5.5703125" style="84" bestFit="1" customWidth="1"/>
    <col min="7183" max="7183" width="7.7109375" style="84" bestFit="1" customWidth="1"/>
    <col min="7184" max="7184" width="5.42578125" style="84" bestFit="1" customWidth="1"/>
    <col min="7185" max="7185" width="7.5703125" style="84" bestFit="1" customWidth="1"/>
    <col min="7186" max="7186" width="9.42578125" style="84" customWidth="1"/>
    <col min="7187" max="7187" width="9" style="84" customWidth="1"/>
    <col min="7188" max="7188" width="6.5703125" style="84" customWidth="1"/>
    <col min="7189" max="7425" width="11.42578125" style="84"/>
    <col min="7426" max="7426" width="6.140625" style="84" customWidth="1"/>
    <col min="7427" max="7428" width="7.5703125" style="84" bestFit="1" customWidth="1"/>
    <col min="7429" max="7429" width="6.42578125" style="84" bestFit="1" customWidth="1"/>
    <col min="7430" max="7430" width="7.5703125" style="84" customWidth="1"/>
    <col min="7431" max="7431" width="5.7109375" style="84" customWidth="1"/>
    <col min="7432" max="7432" width="7.5703125" style="84" customWidth="1"/>
    <col min="7433" max="7433" width="7.5703125" style="84" bestFit="1" customWidth="1"/>
    <col min="7434" max="7435" width="7.5703125" style="84" customWidth="1"/>
    <col min="7436" max="7436" width="8.140625" style="84" bestFit="1" customWidth="1"/>
    <col min="7437" max="7437" width="7.5703125" style="84" bestFit="1" customWidth="1"/>
    <col min="7438" max="7438" width="5.5703125" style="84" bestFit="1" customWidth="1"/>
    <col min="7439" max="7439" width="7.7109375" style="84" bestFit="1" customWidth="1"/>
    <col min="7440" max="7440" width="5.42578125" style="84" bestFit="1" customWidth="1"/>
    <col min="7441" max="7441" width="7.5703125" style="84" bestFit="1" customWidth="1"/>
    <col min="7442" max="7442" width="9.42578125" style="84" customWidth="1"/>
    <col min="7443" max="7443" width="9" style="84" customWidth="1"/>
    <col min="7444" max="7444" width="6.5703125" style="84" customWidth="1"/>
    <col min="7445" max="7681" width="11.42578125" style="84"/>
    <col min="7682" max="7682" width="6.140625" style="84" customWidth="1"/>
    <col min="7683" max="7684" width="7.5703125" style="84" bestFit="1" customWidth="1"/>
    <col min="7685" max="7685" width="6.42578125" style="84" bestFit="1" customWidth="1"/>
    <col min="7686" max="7686" width="7.5703125" style="84" customWidth="1"/>
    <col min="7687" max="7687" width="5.7109375" style="84" customWidth="1"/>
    <col min="7688" max="7688" width="7.5703125" style="84" customWidth="1"/>
    <col min="7689" max="7689" width="7.5703125" style="84" bestFit="1" customWidth="1"/>
    <col min="7690" max="7691" width="7.5703125" style="84" customWidth="1"/>
    <col min="7692" max="7692" width="8.140625" style="84" bestFit="1" customWidth="1"/>
    <col min="7693" max="7693" width="7.5703125" style="84" bestFit="1" customWidth="1"/>
    <col min="7694" max="7694" width="5.5703125" style="84" bestFit="1" customWidth="1"/>
    <col min="7695" max="7695" width="7.7109375" style="84" bestFit="1" customWidth="1"/>
    <col min="7696" max="7696" width="5.42578125" style="84" bestFit="1" customWidth="1"/>
    <col min="7697" max="7697" width="7.5703125" style="84" bestFit="1" customWidth="1"/>
    <col min="7698" max="7698" width="9.42578125" style="84" customWidth="1"/>
    <col min="7699" max="7699" width="9" style="84" customWidth="1"/>
    <col min="7700" max="7700" width="6.5703125" style="84" customWidth="1"/>
    <col min="7701" max="7937" width="11.42578125" style="84"/>
    <col min="7938" max="7938" width="6.140625" style="84" customWidth="1"/>
    <col min="7939" max="7940" width="7.5703125" style="84" bestFit="1" customWidth="1"/>
    <col min="7941" max="7941" width="6.42578125" style="84" bestFit="1" customWidth="1"/>
    <col min="7942" max="7942" width="7.5703125" style="84" customWidth="1"/>
    <col min="7943" max="7943" width="5.7109375" style="84" customWidth="1"/>
    <col min="7944" max="7944" width="7.5703125" style="84" customWidth="1"/>
    <col min="7945" max="7945" width="7.5703125" style="84" bestFit="1" customWidth="1"/>
    <col min="7946" max="7947" width="7.5703125" style="84" customWidth="1"/>
    <col min="7948" max="7948" width="8.140625" style="84" bestFit="1" customWidth="1"/>
    <col min="7949" max="7949" width="7.5703125" style="84" bestFit="1" customWidth="1"/>
    <col min="7950" max="7950" width="5.5703125" style="84" bestFit="1" customWidth="1"/>
    <col min="7951" max="7951" width="7.7109375" style="84" bestFit="1" customWidth="1"/>
    <col min="7952" max="7952" width="5.42578125" style="84" bestFit="1" customWidth="1"/>
    <col min="7953" max="7953" width="7.5703125" style="84" bestFit="1" customWidth="1"/>
    <col min="7954" max="7954" width="9.42578125" style="84" customWidth="1"/>
    <col min="7955" max="7955" width="9" style="84" customWidth="1"/>
    <col min="7956" max="7956" width="6.5703125" style="84" customWidth="1"/>
    <col min="7957" max="8193" width="11.42578125" style="84"/>
    <col min="8194" max="8194" width="6.140625" style="84" customWidth="1"/>
    <col min="8195" max="8196" width="7.5703125" style="84" bestFit="1" customWidth="1"/>
    <col min="8197" max="8197" width="6.42578125" style="84" bestFit="1" customWidth="1"/>
    <col min="8198" max="8198" width="7.5703125" style="84" customWidth="1"/>
    <col min="8199" max="8199" width="5.7109375" style="84" customWidth="1"/>
    <col min="8200" max="8200" width="7.5703125" style="84" customWidth="1"/>
    <col min="8201" max="8201" width="7.5703125" style="84" bestFit="1" customWidth="1"/>
    <col min="8202" max="8203" width="7.5703125" style="84" customWidth="1"/>
    <col min="8204" max="8204" width="8.140625" style="84" bestFit="1" customWidth="1"/>
    <col min="8205" max="8205" width="7.5703125" style="84" bestFit="1" customWidth="1"/>
    <col min="8206" max="8206" width="5.5703125" style="84" bestFit="1" customWidth="1"/>
    <col min="8207" max="8207" width="7.7109375" style="84" bestFit="1" customWidth="1"/>
    <col min="8208" max="8208" width="5.42578125" style="84" bestFit="1" customWidth="1"/>
    <col min="8209" max="8209" width="7.5703125" style="84" bestFit="1" customWidth="1"/>
    <col min="8210" max="8210" width="9.42578125" style="84" customWidth="1"/>
    <col min="8211" max="8211" width="9" style="84" customWidth="1"/>
    <col min="8212" max="8212" width="6.5703125" style="84" customWidth="1"/>
    <col min="8213" max="8449" width="11.42578125" style="84"/>
    <col min="8450" max="8450" width="6.140625" style="84" customWidth="1"/>
    <col min="8451" max="8452" width="7.5703125" style="84" bestFit="1" customWidth="1"/>
    <col min="8453" max="8453" width="6.42578125" style="84" bestFit="1" customWidth="1"/>
    <col min="8454" max="8454" width="7.5703125" style="84" customWidth="1"/>
    <col min="8455" max="8455" width="5.7109375" style="84" customWidth="1"/>
    <col min="8456" max="8456" width="7.5703125" style="84" customWidth="1"/>
    <col min="8457" max="8457" width="7.5703125" style="84" bestFit="1" customWidth="1"/>
    <col min="8458" max="8459" width="7.5703125" style="84" customWidth="1"/>
    <col min="8460" max="8460" width="8.140625" style="84" bestFit="1" customWidth="1"/>
    <col min="8461" max="8461" width="7.5703125" style="84" bestFit="1" customWidth="1"/>
    <col min="8462" max="8462" width="5.5703125" style="84" bestFit="1" customWidth="1"/>
    <col min="8463" max="8463" width="7.7109375" style="84" bestFit="1" customWidth="1"/>
    <col min="8464" max="8464" width="5.42578125" style="84" bestFit="1" customWidth="1"/>
    <col min="8465" max="8465" width="7.5703125" style="84" bestFit="1" customWidth="1"/>
    <col min="8466" max="8466" width="9.42578125" style="84" customWidth="1"/>
    <col min="8467" max="8467" width="9" style="84" customWidth="1"/>
    <col min="8468" max="8468" width="6.5703125" style="84" customWidth="1"/>
    <col min="8469" max="8705" width="11.42578125" style="84"/>
    <col min="8706" max="8706" width="6.140625" style="84" customWidth="1"/>
    <col min="8707" max="8708" width="7.5703125" style="84" bestFit="1" customWidth="1"/>
    <col min="8709" max="8709" width="6.42578125" style="84" bestFit="1" customWidth="1"/>
    <col min="8710" max="8710" width="7.5703125" style="84" customWidth="1"/>
    <col min="8711" max="8711" width="5.7109375" style="84" customWidth="1"/>
    <col min="8712" max="8712" width="7.5703125" style="84" customWidth="1"/>
    <col min="8713" max="8713" width="7.5703125" style="84" bestFit="1" customWidth="1"/>
    <col min="8714" max="8715" width="7.5703125" style="84" customWidth="1"/>
    <col min="8716" max="8716" width="8.140625" style="84" bestFit="1" customWidth="1"/>
    <col min="8717" max="8717" width="7.5703125" style="84" bestFit="1" customWidth="1"/>
    <col min="8718" max="8718" width="5.5703125" style="84" bestFit="1" customWidth="1"/>
    <col min="8719" max="8719" width="7.7109375" style="84" bestFit="1" customWidth="1"/>
    <col min="8720" max="8720" width="5.42578125" style="84" bestFit="1" customWidth="1"/>
    <col min="8721" max="8721" width="7.5703125" style="84" bestFit="1" customWidth="1"/>
    <col min="8722" max="8722" width="9.42578125" style="84" customWidth="1"/>
    <col min="8723" max="8723" width="9" style="84" customWidth="1"/>
    <col min="8724" max="8724" width="6.5703125" style="84" customWidth="1"/>
    <col min="8725" max="8961" width="11.42578125" style="84"/>
    <col min="8962" max="8962" width="6.140625" style="84" customWidth="1"/>
    <col min="8963" max="8964" width="7.5703125" style="84" bestFit="1" customWidth="1"/>
    <col min="8965" max="8965" width="6.42578125" style="84" bestFit="1" customWidth="1"/>
    <col min="8966" max="8966" width="7.5703125" style="84" customWidth="1"/>
    <col min="8967" max="8967" width="5.7109375" style="84" customWidth="1"/>
    <col min="8968" max="8968" width="7.5703125" style="84" customWidth="1"/>
    <col min="8969" max="8969" width="7.5703125" style="84" bestFit="1" customWidth="1"/>
    <col min="8970" max="8971" width="7.5703125" style="84" customWidth="1"/>
    <col min="8972" max="8972" width="8.140625" style="84" bestFit="1" customWidth="1"/>
    <col min="8973" max="8973" width="7.5703125" style="84" bestFit="1" customWidth="1"/>
    <col min="8974" max="8974" width="5.5703125" style="84" bestFit="1" customWidth="1"/>
    <col min="8975" max="8975" width="7.7109375" style="84" bestFit="1" customWidth="1"/>
    <col min="8976" max="8976" width="5.42578125" style="84" bestFit="1" customWidth="1"/>
    <col min="8977" max="8977" width="7.5703125" style="84" bestFit="1" customWidth="1"/>
    <col min="8978" max="8978" width="9.42578125" style="84" customWidth="1"/>
    <col min="8979" max="8979" width="9" style="84" customWidth="1"/>
    <col min="8980" max="8980" width="6.5703125" style="84" customWidth="1"/>
    <col min="8981" max="9217" width="11.42578125" style="84"/>
    <col min="9218" max="9218" width="6.140625" style="84" customWidth="1"/>
    <col min="9219" max="9220" width="7.5703125" style="84" bestFit="1" customWidth="1"/>
    <col min="9221" max="9221" width="6.42578125" style="84" bestFit="1" customWidth="1"/>
    <col min="9222" max="9222" width="7.5703125" style="84" customWidth="1"/>
    <col min="9223" max="9223" width="5.7109375" style="84" customWidth="1"/>
    <col min="9224" max="9224" width="7.5703125" style="84" customWidth="1"/>
    <col min="9225" max="9225" width="7.5703125" style="84" bestFit="1" customWidth="1"/>
    <col min="9226" max="9227" width="7.5703125" style="84" customWidth="1"/>
    <col min="9228" max="9228" width="8.140625" style="84" bestFit="1" customWidth="1"/>
    <col min="9229" max="9229" width="7.5703125" style="84" bestFit="1" customWidth="1"/>
    <col min="9230" max="9230" width="5.5703125" style="84" bestFit="1" customWidth="1"/>
    <col min="9231" max="9231" width="7.7109375" style="84" bestFit="1" customWidth="1"/>
    <col min="9232" max="9232" width="5.42578125" style="84" bestFit="1" customWidth="1"/>
    <col min="9233" max="9233" width="7.5703125" style="84" bestFit="1" customWidth="1"/>
    <col min="9234" max="9234" width="9.42578125" style="84" customWidth="1"/>
    <col min="9235" max="9235" width="9" style="84" customWidth="1"/>
    <col min="9236" max="9236" width="6.5703125" style="84" customWidth="1"/>
    <col min="9237" max="9473" width="11.42578125" style="84"/>
    <col min="9474" max="9474" width="6.140625" style="84" customWidth="1"/>
    <col min="9475" max="9476" width="7.5703125" style="84" bestFit="1" customWidth="1"/>
    <col min="9477" max="9477" width="6.42578125" style="84" bestFit="1" customWidth="1"/>
    <col min="9478" max="9478" width="7.5703125" style="84" customWidth="1"/>
    <col min="9479" max="9479" width="5.7109375" style="84" customWidth="1"/>
    <col min="9480" max="9480" width="7.5703125" style="84" customWidth="1"/>
    <col min="9481" max="9481" width="7.5703125" style="84" bestFit="1" customWidth="1"/>
    <col min="9482" max="9483" width="7.5703125" style="84" customWidth="1"/>
    <col min="9484" max="9484" width="8.140625" style="84" bestFit="1" customWidth="1"/>
    <col min="9485" max="9485" width="7.5703125" style="84" bestFit="1" customWidth="1"/>
    <col min="9486" max="9486" width="5.5703125" style="84" bestFit="1" customWidth="1"/>
    <col min="9487" max="9487" width="7.7109375" style="84" bestFit="1" customWidth="1"/>
    <col min="9488" max="9488" width="5.42578125" style="84" bestFit="1" customWidth="1"/>
    <col min="9489" max="9489" width="7.5703125" style="84" bestFit="1" customWidth="1"/>
    <col min="9490" max="9490" width="9.42578125" style="84" customWidth="1"/>
    <col min="9491" max="9491" width="9" style="84" customWidth="1"/>
    <col min="9492" max="9492" width="6.5703125" style="84" customWidth="1"/>
    <col min="9493" max="9729" width="11.42578125" style="84"/>
    <col min="9730" max="9730" width="6.140625" style="84" customWidth="1"/>
    <col min="9731" max="9732" width="7.5703125" style="84" bestFit="1" customWidth="1"/>
    <col min="9733" max="9733" width="6.42578125" style="84" bestFit="1" customWidth="1"/>
    <col min="9734" max="9734" width="7.5703125" style="84" customWidth="1"/>
    <col min="9735" max="9735" width="5.7109375" style="84" customWidth="1"/>
    <col min="9736" max="9736" width="7.5703125" style="84" customWidth="1"/>
    <col min="9737" max="9737" width="7.5703125" style="84" bestFit="1" customWidth="1"/>
    <col min="9738" max="9739" width="7.5703125" style="84" customWidth="1"/>
    <col min="9740" max="9740" width="8.140625" style="84" bestFit="1" customWidth="1"/>
    <col min="9741" max="9741" width="7.5703125" style="84" bestFit="1" customWidth="1"/>
    <col min="9742" max="9742" width="5.5703125" style="84" bestFit="1" customWidth="1"/>
    <col min="9743" max="9743" width="7.7109375" style="84" bestFit="1" customWidth="1"/>
    <col min="9744" max="9744" width="5.42578125" style="84" bestFit="1" customWidth="1"/>
    <col min="9745" max="9745" width="7.5703125" style="84" bestFit="1" customWidth="1"/>
    <col min="9746" max="9746" width="9.42578125" style="84" customWidth="1"/>
    <col min="9747" max="9747" width="9" style="84" customWidth="1"/>
    <col min="9748" max="9748" width="6.5703125" style="84" customWidth="1"/>
    <col min="9749" max="9985" width="11.42578125" style="84"/>
    <col min="9986" max="9986" width="6.140625" style="84" customWidth="1"/>
    <col min="9987" max="9988" width="7.5703125" style="84" bestFit="1" customWidth="1"/>
    <col min="9989" max="9989" width="6.42578125" style="84" bestFit="1" customWidth="1"/>
    <col min="9990" max="9990" width="7.5703125" style="84" customWidth="1"/>
    <col min="9991" max="9991" width="5.7109375" style="84" customWidth="1"/>
    <col min="9992" max="9992" width="7.5703125" style="84" customWidth="1"/>
    <col min="9993" max="9993" width="7.5703125" style="84" bestFit="1" customWidth="1"/>
    <col min="9994" max="9995" width="7.5703125" style="84" customWidth="1"/>
    <col min="9996" max="9996" width="8.140625" style="84" bestFit="1" customWidth="1"/>
    <col min="9997" max="9997" width="7.5703125" style="84" bestFit="1" customWidth="1"/>
    <col min="9998" max="9998" width="5.5703125" style="84" bestFit="1" customWidth="1"/>
    <col min="9999" max="9999" width="7.7109375" style="84" bestFit="1" customWidth="1"/>
    <col min="10000" max="10000" width="5.42578125" style="84" bestFit="1" customWidth="1"/>
    <col min="10001" max="10001" width="7.5703125" style="84" bestFit="1" customWidth="1"/>
    <col min="10002" max="10002" width="9.42578125" style="84" customWidth="1"/>
    <col min="10003" max="10003" width="9" style="84" customWidth="1"/>
    <col min="10004" max="10004" width="6.5703125" style="84" customWidth="1"/>
    <col min="10005" max="10241" width="11.42578125" style="84"/>
    <col min="10242" max="10242" width="6.140625" style="84" customWidth="1"/>
    <col min="10243" max="10244" width="7.5703125" style="84" bestFit="1" customWidth="1"/>
    <col min="10245" max="10245" width="6.42578125" style="84" bestFit="1" customWidth="1"/>
    <col min="10246" max="10246" width="7.5703125" style="84" customWidth="1"/>
    <col min="10247" max="10247" width="5.7109375" style="84" customWidth="1"/>
    <col min="10248" max="10248" width="7.5703125" style="84" customWidth="1"/>
    <col min="10249" max="10249" width="7.5703125" style="84" bestFit="1" customWidth="1"/>
    <col min="10250" max="10251" width="7.5703125" style="84" customWidth="1"/>
    <col min="10252" max="10252" width="8.140625" style="84" bestFit="1" customWidth="1"/>
    <col min="10253" max="10253" width="7.5703125" style="84" bestFit="1" customWidth="1"/>
    <col min="10254" max="10254" width="5.5703125" style="84" bestFit="1" customWidth="1"/>
    <col min="10255" max="10255" width="7.7109375" style="84" bestFit="1" customWidth="1"/>
    <col min="10256" max="10256" width="5.42578125" style="84" bestFit="1" customWidth="1"/>
    <col min="10257" max="10257" width="7.5703125" style="84" bestFit="1" customWidth="1"/>
    <col min="10258" max="10258" width="9.42578125" style="84" customWidth="1"/>
    <col min="10259" max="10259" width="9" style="84" customWidth="1"/>
    <col min="10260" max="10260" width="6.5703125" style="84" customWidth="1"/>
    <col min="10261" max="10497" width="11.42578125" style="84"/>
    <col min="10498" max="10498" width="6.140625" style="84" customWidth="1"/>
    <col min="10499" max="10500" width="7.5703125" style="84" bestFit="1" customWidth="1"/>
    <col min="10501" max="10501" width="6.42578125" style="84" bestFit="1" customWidth="1"/>
    <col min="10502" max="10502" width="7.5703125" style="84" customWidth="1"/>
    <col min="10503" max="10503" width="5.7109375" style="84" customWidth="1"/>
    <col min="10504" max="10504" width="7.5703125" style="84" customWidth="1"/>
    <col min="10505" max="10505" width="7.5703125" style="84" bestFit="1" customWidth="1"/>
    <col min="10506" max="10507" width="7.5703125" style="84" customWidth="1"/>
    <col min="10508" max="10508" width="8.140625" style="84" bestFit="1" customWidth="1"/>
    <col min="10509" max="10509" width="7.5703125" style="84" bestFit="1" customWidth="1"/>
    <col min="10510" max="10510" width="5.5703125" style="84" bestFit="1" customWidth="1"/>
    <col min="10511" max="10511" width="7.7109375" style="84" bestFit="1" customWidth="1"/>
    <col min="10512" max="10512" width="5.42578125" style="84" bestFit="1" customWidth="1"/>
    <col min="10513" max="10513" width="7.5703125" style="84" bestFit="1" customWidth="1"/>
    <col min="10514" max="10514" width="9.42578125" style="84" customWidth="1"/>
    <col min="10515" max="10515" width="9" style="84" customWidth="1"/>
    <col min="10516" max="10516" width="6.5703125" style="84" customWidth="1"/>
    <col min="10517" max="10753" width="11.42578125" style="84"/>
    <col min="10754" max="10754" width="6.140625" style="84" customWidth="1"/>
    <col min="10755" max="10756" width="7.5703125" style="84" bestFit="1" customWidth="1"/>
    <col min="10757" max="10757" width="6.42578125" style="84" bestFit="1" customWidth="1"/>
    <col min="10758" max="10758" width="7.5703125" style="84" customWidth="1"/>
    <col min="10759" max="10759" width="5.7109375" style="84" customWidth="1"/>
    <col min="10760" max="10760" width="7.5703125" style="84" customWidth="1"/>
    <col min="10761" max="10761" width="7.5703125" style="84" bestFit="1" customWidth="1"/>
    <col min="10762" max="10763" width="7.5703125" style="84" customWidth="1"/>
    <col min="10764" max="10764" width="8.140625" style="84" bestFit="1" customWidth="1"/>
    <col min="10765" max="10765" width="7.5703125" style="84" bestFit="1" customWidth="1"/>
    <col min="10766" max="10766" width="5.5703125" style="84" bestFit="1" customWidth="1"/>
    <col min="10767" max="10767" width="7.7109375" style="84" bestFit="1" customWidth="1"/>
    <col min="10768" max="10768" width="5.42578125" style="84" bestFit="1" customWidth="1"/>
    <col min="10769" max="10769" width="7.5703125" style="84" bestFit="1" customWidth="1"/>
    <col min="10770" max="10770" width="9.42578125" style="84" customWidth="1"/>
    <col min="10771" max="10771" width="9" style="84" customWidth="1"/>
    <col min="10772" max="10772" width="6.5703125" style="84" customWidth="1"/>
    <col min="10773" max="11009" width="11.42578125" style="84"/>
    <col min="11010" max="11010" width="6.140625" style="84" customWidth="1"/>
    <col min="11011" max="11012" width="7.5703125" style="84" bestFit="1" customWidth="1"/>
    <col min="11013" max="11013" width="6.42578125" style="84" bestFit="1" customWidth="1"/>
    <col min="11014" max="11014" width="7.5703125" style="84" customWidth="1"/>
    <col min="11015" max="11015" width="5.7109375" style="84" customWidth="1"/>
    <col min="11016" max="11016" width="7.5703125" style="84" customWidth="1"/>
    <col min="11017" max="11017" width="7.5703125" style="84" bestFit="1" customWidth="1"/>
    <col min="11018" max="11019" width="7.5703125" style="84" customWidth="1"/>
    <col min="11020" max="11020" width="8.140625" style="84" bestFit="1" customWidth="1"/>
    <col min="11021" max="11021" width="7.5703125" style="84" bestFit="1" customWidth="1"/>
    <col min="11022" max="11022" width="5.5703125" style="84" bestFit="1" customWidth="1"/>
    <col min="11023" max="11023" width="7.7109375" style="84" bestFit="1" customWidth="1"/>
    <col min="11024" max="11024" width="5.42578125" style="84" bestFit="1" customWidth="1"/>
    <col min="11025" max="11025" width="7.5703125" style="84" bestFit="1" customWidth="1"/>
    <col min="11026" max="11026" width="9.42578125" style="84" customWidth="1"/>
    <col min="11027" max="11027" width="9" style="84" customWidth="1"/>
    <col min="11028" max="11028" width="6.5703125" style="84" customWidth="1"/>
    <col min="11029" max="11265" width="11.42578125" style="84"/>
    <col min="11266" max="11266" width="6.140625" style="84" customWidth="1"/>
    <col min="11267" max="11268" width="7.5703125" style="84" bestFit="1" customWidth="1"/>
    <col min="11269" max="11269" width="6.42578125" style="84" bestFit="1" customWidth="1"/>
    <col min="11270" max="11270" width="7.5703125" style="84" customWidth="1"/>
    <col min="11271" max="11271" width="5.7109375" style="84" customWidth="1"/>
    <col min="11272" max="11272" width="7.5703125" style="84" customWidth="1"/>
    <col min="11273" max="11273" width="7.5703125" style="84" bestFit="1" customWidth="1"/>
    <col min="11274" max="11275" width="7.5703125" style="84" customWidth="1"/>
    <col min="11276" max="11276" width="8.140625" style="84" bestFit="1" customWidth="1"/>
    <col min="11277" max="11277" width="7.5703125" style="84" bestFit="1" customWidth="1"/>
    <col min="11278" max="11278" width="5.5703125" style="84" bestFit="1" customWidth="1"/>
    <col min="11279" max="11279" width="7.7109375" style="84" bestFit="1" customWidth="1"/>
    <col min="11280" max="11280" width="5.42578125" style="84" bestFit="1" customWidth="1"/>
    <col min="11281" max="11281" width="7.5703125" style="84" bestFit="1" customWidth="1"/>
    <col min="11282" max="11282" width="9.42578125" style="84" customWidth="1"/>
    <col min="11283" max="11283" width="9" style="84" customWidth="1"/>
    <col min="11284" max="11284" width="6.5703125" style="84" customWidth="1"/>
    <col min="11285" max="11521" width="11.42578125" style="84"/>
    <col min="11522" max="11522" width="6.140625" style="84" customWidth="1"/>
    <col min="11523" max="11524" width="7.5703125" style="84" bestFit="1" customWidth="1"/>
    <col min="11525" max="11525" width="6.42578125" style="84" bestFit="1" customWidth="1"/>
    <col min="11526" max="11526" width="7.5703125" style="84" customWidth="1"/>
    <col min="11527" max="11527" width="5.7109375" style="84" customWidth="1"/>
    <col min="11528" max="11528" width="7.5703125" style="84" customWidth="1"/>
    <col min="11529" max="11529" width="7.5703125" style="84" bestFit="1" customWidth="1"/>
    <col min="11530" max="11531" width="7.5703125" style="84" customWidth="1"/>
    <col min="11532" max="11532" width="8.140625" style="84" bestFit="1" customWidth="1"/>
    <col min="11533" max="11533" width="7.5703125" style="84" bestFit="1" customWidth="1"/>
    <col min="11534" max="11534" width="5.5703125" style="84" bestFit="1" customWidth="1"/>
    <col min="11535" max="11535" width="7.7109375" style="84" bestFit="1" customWidth="1"/>
    <col min="11536" max="11536" width="5.42578125" style="84" bestFit="1" customWidth="1"/>
    <col min="11537" max="11537" width="7.5703125" style="84" bestFit="1" customWidth="1"/>
    <col min="11538" max="11538" width="9.42578125" style="84" customWidth="1"/>
    <col min="11539" max="11539" width="9" style="84" customWidth="1"/>
    <col min="11540" max="11540" width="6.5703125" style="84" customWidth="1"/>
    <col min="11541" max="11777" width="11.42578125" style="84"/>
    <col min="11778" max="11778" width="6.140625" style="84" customWidth="1"/>
    <col min="11779" max="11780" width="7.5703125" style="84" bestFit="1" customWidth="1"/>
    <col min="11781" max="11781" width="6.42578125" style="84" bestFit="1" customWidth="1"/>
    <col min="11782" max="11782" width="7.5703125" style="84" customWidth="1"/>
    <col min="11783" max="11783" width="5.7109375" style="84" customWidth="1"/>
    <col min="11784" max="11784" width="7.5703125" style="84" customWidth="1"/>
    <col min="11785" max="11785" width="7.5703125" style="84" bestFit="1" customWidth="1"/>
    <col min="11786" max="11787" width="7.5703125" style="84" customWidth="1"/>
    <col min="11788" max="11788" width="8.140625" style="84" bestFit="1" customWidth="1"/>
    <col min="11789" max="11789" width="7.5703125" style="84" bestFit="1" customWidth="1"/>
    <col min="11790" max="11790" width="5.5703125" style="84" bestFit="1" customWidth="1"/>
    <col min="11791" max="11791" width="7.7109375" style="84" bestFit="1" customWidth="1"/>
    <col min="11792" max="11792" width="5.42578125" style="84" bestFit="1" customWidth="1"/>
    <col min="11793" max="11793" width="7.5703125" style="84" bestFit="1" customWidth="1"/>
    <col min="11794" max="11794" width="9.42578125" style="84" customWidth="1"/>
    <col min="11795" max="11795" width="9" style="84" customWidth="1"/>
    <col min="11796" max="11796" width="6.5703125" style="84" customWidth="1"/>
    <col min="11797" max="12033" width="11.42578125" style="84"/>
    <col min="12034" max="12034" width="6.140625" style="84" customWidth="1"/>
    <col min="12035" max="12036" width="7.5703125" style="84" bestFit="1" customWidth="1"/>
    <col min="12037" max="12037" width="6.42578125" style="84" bestFit="1" customWidth="1"/>
    <col min="12038" max="12038" width="7.5703125" style="84" customWidth="1"/>
    <col min="12039" max="12039" width="5.7109375" style="84" customWidth="1"/>
    <col min="12040" max="12040" width="7.5703125" style="84" customWidth="1"/>
    <col min="12041" max="12041" width="7.5703125" style="84" bestFit="1" customWidth="1"/>
    <col min="12042" max="12043" width="7.5703125" style="84" customWidth="1"/>
    <col min="12044" max="12044" width="8.140625" style="84" bestFit="1" customWidth="1"/>
    <col min="12045" max="12045" width="7.5703125" style="84" bestFit="1" customWidth="1"/>
    <col min="12046" max="12046" width="5.5703125" style="84" bestFit="1" customWidth="1"/>
    <col min="12047" max="12047" width="7.7109375" style="84" bestFit="1" customWidth="1"/>
    <col min="12048" max="12048" width="5.42578125" style="84" bestFit="1" customWidth="1"/>
    <col min="12049" max="12049" width="7.5703125" style="84" bestFit="1" customWidth="1"/>
    <col min="12050" max="12050" width="9.42578125" style="84" customWidth="1"/>
    <col min="12051" max="12051" width="9" style="84" customWidth="1"/>
    <col min="12052" max="12052" width="6.5703125" style="84" customWidth="1"/>
    <col min="12053" max="12289" width="11.42578125" style="84"/>
    <col min="12290" max="12290" width="6.140625" style="84" customWidth="1"/>
    <col min="12291" max="12292" width="7.5703125" style="84" bestFit="1" customWidth="1"/>
    <col min="12293" max="12293" width="6.42578125" style="84" bestFit="1" customWidth="1"/>
    <col min="12294" max="12294" width="7.5703125" style="84" customWidth="1"/>
    <col min="12295" max="12295" width="5.7109375" style="84" customWidth="1"/>
    <col min="12296" max="12296" width="7.5703125" style="84" customWidth="1"/>
    <col min="12297" max="12297" width="7.5703125" style="84" bestFit="1" customWidth="1"/>
    <col min="12298" max="12299" width="7.5703125" style="84" customWidth="1"/>
    <col min="12300" max="12300" width="8.140625" style="84" bestFit="1" customWidth="1"/>
    <col min="12301" max="12301" width="7.5703125" style="84" bestFit="1" customWidth="1"/>
    <col min="12302" max="12302" width="5.5703125" style="84" bestFit="1" customWidth="1"/>
    <col min="12303" max="12303" width="7.7109375" style="84" bestFit="1" customWidth="1"/>
    <col min="12304" max="12304" width="5.42578125" style="84" bestFit="1" customWidth="1"/>
    <col min="12305" max="12305" width="7.5703125" style="84" bestFit="1" customWidth="1"/>
    <col min="12306" max="12306" width="9.42578125" style="84" customWidth="1"/>
    <col min="12307" max="12307" width="9" style="84" customWidth="1"/>
    <col min="12308" max="12308" width="6.5703125" style="84" customWidth="1"/>
    <col min="12309" max="12545" width="11.42578125" style="84"/>
    <col min="12546" max="12546" width="6.140625" style="84" customWidth="1"/>
    <col min="12547" max="12548" width="7.5703125" style="84" bestFit="1" customWidth="1"/>
    <col min="12549" max="12549" width="6.42578125" style="84" bestFit="1" customWidth="1"/>
    <col min="12550" max="12550" width="7.5703125" style="84" customWidth="1"/>
    <col min="12551" max="12551" width="5.7109375" style="84" customWidth="1"/>
    <col min="12552" max="12552" width="7.5703125" style="84" customWidth="1"/>
    <col min="12553" max="12553" width="7.5703125" style="84" bestFit="1" customWidth="1"/>
    <col min="12554" max="12555" width="7.5703125" style="84" customWidth="1"/>
    <col min="12556" max="12556" width="8.140625" style="84" bestFit="1" customWidth="1"/>
    <col min="12557" max="12557" width="7.5703125" style="84" bestFit="1" customWidth="1"/>
    <col min="12558" max="12558" width="5.5703125" style="84" bestFit="1" customWidth="1"/>
    <col min="12559" max="12559" width="7.7109375" style="84" bestFit="1" customWidth="1"/>
    <col min="12560" max="12560" width="5.42578125" style="84" bestFit="1" customWidth="1"/>
    <col min="12561" max="12561" width="7.5703125" style="84" bestFit="1" customWidth="1"/>
    <col min="12562" max="12562" width="9.42578125" style="84" customWidth="1"/>
    <col min="12563" max="12563" width="9" style="84" customWidth="1"/>
    <col min="12564" max="12564" width="6.5703125" style="84" customWidth="1"/>
    <col min="12565" max="12801" width="11.42578125" style="84"/>
    <col min="12802" max="12802" width="6.140625" style="84" customWidth="1"/>
    <col min="12803" max="12804" width="7.5703125" style="84" bestFit="1" customWidth="1"/>
    <col min="12805" max="12805" width="6.42578125" style="84" bestFit="1" customWidth="1"/>
    <col min="12806" max="12806" width="7.5703125" style="84" customWidth="1"/>
    <col min="12807" max="12807" width="5.7109375" style="84" customWidth="1"/>
    <col min="12808" max="12808" width="7.5703125" style="84" customWidth="1"/>
    <col min="12809" max="12809" width="7.5703125" style="84" bestFit="1" customWidth="1"/>
    <col min="12810" max="12811" width="7.5703125" style="84" customWidth="1"/>
    <col min="12812" max="12812" width="8.140625" style="84" bestFit="1" customWidth="1"/>
    <col min="12813" max="12813" width="7.5703125" style="84" bestFit="1" customWidth="1"/>
    <col min="12814" max="12814" width="5.5703125" style="84" bestFit="1" customWidth="1"/>
    <col min="12815" max="12815" width="7.7109375" style="84" bestFit="1" customWidth="1"/>
    <col min="12816" max="12816" width="5.42578125" style="84" bestFit="1" customWidth="1"/>
    <col min="12817" max="12817" width="7.5703125" style="84" bestFit="1" customWidth="1"/>
    <col min="12818" max="12818" width="9.42578125" style="84" customWidth="1"/>
    <col min="12819" max="12819" width="9" style="84" customWidth="1"/>
    <col min="12820" max="12820" width="6.5703125" style="84" customWidth="1"/>
    <col min="12821" max="13057" width="11.42578125" style="84"/>
    <col min="13058" max="13058" width="6.140625" style="84" customWidth="1"/>
    <col min="13059" max="13060" width="7.5703125" style="84" bestFit="1" customWidth="1"/>
    <col min="13061" max="13061" width="6.42578125" style="84" bestFit="1" customWidth="1"/>
    <col min="13062" max="13062" width="7.5703125" style="84" customWidth="1"/>
    <col min="13063" max="13063" width="5.7109375" style="84" customWidth="1"/>
    <col min="13064" max="13064" width="7.5703125" style="84" customWidth="1"/>
    <col min="13065" max="13065" width="7.5703125" style="84" bestFit="1" customWidth="1"/>
    <col min="13066" max="13067" width="7.5703125" style="84" customWidth="1"/>
    <col min="13068" max="13068" width="8.140625" style="84" bestFit="1" customWidth="1"/>
    <col min="13069" max="13069" width="7.5703125" style="84" bestFit="1" customWidth="1"/>
    <col min="13070" max="13070" width="5.5703125" style="84" bestFit="1" customWidth="1"/>
    <col min="13071" max="13071" width="7.7109375" style="84" bestFit="1" customWidth="1"/>
    <col min="13072" max="13072" width="5.42578125" style="84" bestFit="1" customWidth="1"/>
    <col min="13073" max="13073" width="7.5703125" style="84" bestFit="1" customWidth="1"/>
    <col min="13074" max="13074" width="9.42578125" style="84" customWidth="1"/>
    <col min="13075" max="13075" width="9" style="84" customWidth="1"/>
    <col min="13076" max="13076" width="6.5703125" style="84" customWidth="1"/>
    <col min="13077" max="13313" width="11.42578125" style="84"/>
    <col min="13314" max="13314" width="6.140625" style="84" customWidth="1"/>
    <col min="13315" max="13316" width="7.5703125" style="84" bestFit="1" customWidth="1"/>
    <col min="13317" max="13317" width="6.42578125" style="84" bestFit="1" customWidth="1"/>
    <col min="13318" max="13318" width="7.5703125" style="84" customWidth="1"/>
    <col min="13319" max="13319" width="5.7109375" style="84" customWidth="1"/>
    <col min="13320" max="13320" width="7.5703125" style="84" customWidth="1"/>
    <col min="13321" max="13321" width="7.5703125" style="84" bestFit="1" customWidth="1"/>
    <col min="13322" max="13323" width="7.5703125" style="84" customWidth="1"/>
    <col min="13324" max="13324" width="8.140625" style="84" bestFit="1" customWidth="1"/>
    <col min="13325" max="13325" width="7.5703125" style="84" bestFit="1" customWidth="1"/>
    <col min="13326" max="13326" width="5.5703125" style="84" bestFit="1" customWidth="1"/>
    <col min="13327" max="13327" width="7.7109375" style="84" bestFit="1" customWidth="1"/>
    <col min="13328" max="13328" width="5.42578125" style="84" bestFit="1" customWidth="1"/>
    <col min="13329" max="13329" width="7.5703125" style="84" bestFit="1" customWidth="1"/>
    <col min="13330" max="13330" width="9.42578125" style="84" customWidth="1"/>
    <col min="13331" max="13331" width="9" style="84" customWidth="1"/>
    <col min="13332" max="13332" width="6.5703125" style="84" customWidth="1"/>
    <col min="13333" max="13569" width="11.42578125" style="84"/>
    <col min="13570" max="13570" width="6.140625" style="84" customWidth="1"/>
    <col min="13571" max="13572" width="7.5703125" style="84" bestFit="1" customWidth="1"/>
    <col min="13573" max="13573" width="6.42578125" style="84" bestFit="1" customWidth="1"/>
    <col min="13574" max="13574" width="7.5703125" style="84" customWidth="1"/>
    <col min="13575" max="13575" width="5.7109375" style="84" customWidth="1"/>
    <col min="13576" max="13576" width="7.5703125" style="84" customWidth="1"/>
    <col min="13577" max="13577" width="7.5703125" style="84" bestFit="1" customWidth="1"/>
    <col min="13578" max="13579" width="7.5703125" style="84" customWidth="1"/>
    <col min="13580" max="13580" width="8.140625" style="84" bestFit="1" customWidth="1"/>
    <col min="13581" max="13581" width="7.5703125" style="84" bestFit="1" customWidth="1"/>
    <col min="13582" max="13582" width="5.5703125" style="84" bestFit="1" customWidth="1"/>
    <col min="13583" max="13583" width="7.7109375" style="84" bestFit="1" customWidth="1"/>
    <col min="13584" max="13584" width="5.42578125" style="84" bestFit="1" customWidth="1"/>
    <col min="13585" max="13585" width="7.5703125" style="84" bestFit="1" customWidth="1"/>
    <col min="13586" max="13586" width="9.42578125" style="84" customWidth="1"/>
    <col min="13587" max="13587" width="9" style="84" customWidth="1"/>
    <col min="13588" max="13588" width="6.5703125" style="84" customWidth="1"/>
    <col min="13589" max="13825" width="11.42578125" style="84"/>
    <col min="13826" max="13826" width="6.140625" style="84" customWidth="1"/>
    <col min="13827" max="13828" width="7.5703125" style="84" bestFit="1" customWidth="1"/>
    <col min="13829" max="13829" width="6.42578125" style="84" bestFit="1" customWidth="1"/>
    <col min="13830" max="13830" width="7.5703125" style="84" customWidth="1"/>
    <col min="13831" max="13831" width="5.7109375" style="84" customWidth="1"/>
    <col min="13832" max="13832" width="7.5703125" style="84" customWidth="1"/>
    <col min="13833" max="13833" width="7.5703125" style="84" bestFit="1" customWidth="1"/>
    <col min="13834" max="13835" width="7.5703125" style="84" customWidth="1"/>
    <col min="13836" max="13836" width="8.140625" style="84" bestFit="1" customWidth="1"/>
    <col min="13837" max="13837" width="7.5703125" style="84" bestFit="1" customWidth="1"/>
    <col min="13838" max="13838" width="5.5703125" style="84" bestFit="1" customWidth="1"/>
    <col min="13839" max="13839" width="7.7109375" style="84" bestFit="1" customWidth="1"/>
    <col min="13840" max="13840" width="5.42578125" style="84" bestFit="1" customWidth="1"/>
    <col min="13841" max="13841" width="7.5703125" style="84" bestFit="1" customWidth="1"/>
    <col min="13842" max="13842" width="9.42578125" style="84" customWidth="1"/>
    <col min="13843" max="13843" width="9" style="84" customWidth="1"/>
    <col min="13844" max="13844" width="6.5703125" style="84" customWidth="1"/>
    <col min="13845" max="14081" width="11.42578125" style="84"/>
    <col min="14082" max="14082" width="6.140625" style="84" customWidth="1"/>
    <col min="14083" max="14084" width="7.5703125" style="84" bestFit="1" customWidth="1"/>
    <col min="14085" max="14085" width="6.42578125" style="84" bestFit="1" customWidth="1"/>
    <col min="14086" max="14086" width="7.5703125" style="84" customWidth="1"/>
    <col min="14087" max="14087" width="5.7109375" style="84" customWidth="1"/>
    <col min="14088" max="14088" width="7.5703125" style="84" customWidth="1"/>
    <col min="14089" max="14089" width="7.5703125" style="84" bestFit="1" customWidth="1"/>
    <col min="14090" max="14091" width="7.5703125" style="84" customWidth="1"/>
    <col min="14092" max="14092" width="8.140625" style="84" bestFit="1" customWidth="1"/>
    <col min="14093" max="14093" width="7.5703125" style="84" bestFit="1" customWidth="1"/>
    <col min="14094" max="14094" width="5.5703125" style="84" bestFit="1" customWidth="1"/>
    <col min="14095" max="14095" width="7.7109375" style="84" bestFit="1" customWidth="1"/>
    <col min="14096" max="14096" width="5.42578125" style="84" bestFit="1" customWidth="1"/>
    <col min="14097" max="14097" width="7.5703125" style="84" bestFit="1" customWidth="1"/>
    <col min="14098" max="14098" width="9.42578125" style="84" customWidth="1"/>
    <col min="14099" max="14099" width="9" style="84" customWidth="1"/>
    <col min="14100" max="14100" width="6.5703125" style="84" customWidth="1"/>
    <col min="14101" max="14337" width="11.42578125" style="84"/>
    <col min="14338" max="14338" width="6.140625" style="84" customWidth="1"/>
    <col min="14339" max="14340" width="7.5703125" style="84" bestFit="1" customWidth="1"/>
    <col min="14341" max="14341" width="6.42578125" style="84" bestFit="1" customWidth="1"/>
    <col min="14342" max="14342" width="7.5703125" style="84" customWidth="1"/>
    <col min="14343" max="14343" width="5.7109375" style="84" customWidth="1"/>
    <col min="14344" max="14344" width="7.5703125" style="84" customWidth="1"/>
    <col min="14345" max="14345" width="7.5703125" style="84" bestFit="1" customWidth="1"/>
    <col min="14346" max="14347" width="7.5703125" style="84" customWidth="1"/>
    <col min="14348" max="14348" width="8.140625" style="84" bestFit="1" customWidth="1"/>
    <col min="14349" max="14349" width="7.5703125" style="84" bestFit="1" customWidth="1"/>
    <col min="14350" max="14350" width="5.5703125" style="84" bestFit="1" customWidth="1"/>
    <col min="14351" max="14351" width="7.7109375" style="84" bestFit="1" customWidth="1"/>
    <col min="14352" max="14352" width="5.42578125" style="84" bestFit="1" customWidth="1"/>
    <col min="14353" max="14353" width="7.5703125" style="84" bestFit="1" customWidth="1"/>
    <col min="14354" max="14354" width="9.42578125" style="84" customWidth="1"/>
    <col min="14355" max="14355" width="9" style="84" customWidth="1"/>
    <col min="14356" max="14356" width="6.5703125" style="84" customWidth="1"/>
    <col min="14357" max="14593" width="11.42578125" style="84"/>
    <col min="14594" max="14594" width="6.140625" style="84" customWidth="1"/>
    <col min="14595" max="14596" width="7.5703125" style="84" bestFit="1" customWidth="1"/>
    <col min="14597" max="14597" width="6.42578125" style="84" bestFit="1" customWidth="1"/>
    <col min="14598" max="14598" width="7.5703125" style="84" customWidth="1"/>
    <col min="14599" max="14599" width="5.7109375" style="84" customWidth="1"/>
    <col min="14600" max="14600" width="7.5703125" style="84" customWidth="1"/>
    <col min="14601" max="14601" width="7.5703125" style="84" bestFit="1" customWidth="1"/>
    <col min="14602" max="14603" width="7.5703125" style="84" customWidth="1"/>
    <col min="14604" max="14604" width="8.140625" style="84" bestFit="1" customWidth="1"/>
    <col min="14605" max="14605" width="7.5703125" style="84" bestFit="1" customWidth="1"/>
    <col min="14606" max="14606" width="5.5703125" style="84" bestFit="1" customWidth="1"/>
    <col min="14607" max="14607" width="7.7109375" style="84" bestFit="1" customWidth="1"/>
    <col min="14608" max="14608" width="5.42578125" style="84" bestFit="1" customWidth="1"/>
    <col min="14609" max="14609" width="7.5703125" style="84" bestFit="1" customWidth="1"/>
    <col min="14610" max="14610" width="9.42578125" style="84" customWidth="1"/>
    <col min="14611" max="14611" width="9" style="84" customWidth="1"/>
    <col min="14612" max="14612" width="6.5703125" style="84" customWidth="1"/>
    <col min="14613" max="14849" width="11.42578125" style="84"/>
    <col min="14850" max="14850" width="6.140625" style="84" customWidth="1"/>
    <col min="14851" max="14852" width="7.5703125" style="84" bestFit="1" customWidth="1"/>
    <col min="14853" max="14853" width="6.42578125" style="84" bestFit="1" customWidth="1"/>
    <col min="14854" max="14854" width="7.5703125" style="84" customWidth="1"/>
    <col min="14855" max="14855" width="5.7109375" style="84" customWidth="1"/>
    <col min="14856" max="14856" width="7.5703125" style="84" customWidth="1"/>
    <col min="14857" max="14857" width="7.5703125" style="84" bestFit="1" customWidth="1"/>
    <col min="14858" max="14859" width="7.5703125" style="84" customWidth="1"/>
    <col min="14860" max="14860" width="8.140625" style="84" bestFit="1" customWidth="1"/>
    <col min="14861" max="14861" width="7.5703125" style="84" bestFit="1" customWidth="1"/>
    <col min="14862" max="14862" width="5.5703125" style="84" bestFit="1" customWidth="1"/>
    <col min="14863" max="14863" width="7.7109375" style="84" bestFit="1" customWidth="1"/>
    <col min="14864" max="14864" width="5.42578125" style="84" bestFit="1" customWidth="1"/>
    <col min="14865" max="14865" width="7.5703125" style="84" bestFit="1" customWidth="1"/>
    <col min="14866" max="14866" width="9.42578125" style="84" customWidth="1"/>
    <col min="14867" max="14867" width="9" style="84" customWidth="1"/>
    <col min="14868" max="14868" width="6.5703125" style="84" customWidth="1"/>
    <col min="14869" max="15105" width="11.42578125" style="84"/>
    <col min="15106" max="15106" width="6.140625" style="84" customWidth="1"/>
    <col min="15107" max="15108" width="7.5703125" style="84" bestFit="1" customWidth="1"/>
    <col min="15109" max="15109" width="6.42578125" style="84" bestFit="1" customWidth="1"/>
    <col min="15110" max="15110" width="7.5703125" style="84" customWidth="1"/>
    <col min="15111" max="15111" width="5.7109375" style="84" customWidth="1"/>
    <col min="15112" max="15112" width="7.5703125" style="84" customWidth="1"/>
    <col min="15113" max="15113" width="7.5703125" style="84" bestFit="1" customWidth="1"/>
    <col min="15114" max="15115" width="7.5703125" style="84" customWidth="1"/>
    <col min="15116" max="15116" width="8.140625" style="84" bestFit="1" customWidth="1"/>
    <col min="15117" max="15117" width="7.5703125" style="84" bestFit="1" customWidth="1"/>
    <col min="15118" max="15118" width="5.5703125" style="84" bestFit="1" customWidth="1"/>
    <col min="15119" max="15119" width="7.7109375" style="84" bestFit="1" customWidth="1"/>
    <col min="15120" max="15120" width="5.42578125" style="84" bestFit="1" customWidth="1"/>
    <col min="15121" max="15121" width="7.5703125" style="84" bestFit="1" customWidth="1"/>
    <col min="15122" max="15122" width="9.42578125" style="84" customWidth="1"/>
    <col min="15123" max="15123" width="9" style="84" customWidth="1"/>
    <col min="15124" max="15124" width="6.5703125" style="84" customWidth="1"/>
    <col min="15125" max="15361" width="11.42578125" style="84"/>
    <col min="15362" max="15362" width="6.140625" style="84" customWidth="1"/>
    <col min="15363" max="15364" width="7.5703125" style="84" bestFit="1" customWidth="1"/>
    <col min="15365" max="15365" width="6.42578125" style="84" bestFit="1" customWidth="1"/>
    <col min="15366" max="15366" width="7.5703125" style="84" customWidth="1"/>
    <col min="15367" max="15367" width="5.7109375" style="84" customWidth="1"/>
    <col min="15368" max="15368" width="7.5703125" style="84" customWidth="1"/>
    <col min="15369" max="15369" width="7.5703125" style="84" bestFit="1" customWidth="1"/>
    <col min="15370" max="15371" width="7.5703125" style="84" customWidth="1"/>
    <col min="15372" max="15372" width="8.140625" style="84" bestFit="1" customWidth="1"/>
    <col min="15373" max="15373" width="7.5703125" style="84" bestFit="1" customWidth="1"/>
    <col min="15374" max="15374" width="5.5703125" style="84" bestFit="1" customWidth="1"/>
    <col min="15375" max="15375" width="7.7109375" style="84" bestFit="1" customWidth="1"/>
    <col min="15376" max="15376" width="5.42578125" style="84" bestFit="1" customWidth="1"/>
    <col min="15377" max="15377" width="7.5703125" style="84" bestFit="1" customWidth="1"/>
    <col min="15378" max="15378" width="9.42578125" style="84" customWidth="1"/>
    <col min="15379" max="15379" width="9" style="84" customWidth="1"/>
    <col min="15380" max="15380" width="6.5703125" style="84" customWidth="1"/>
    <col min="15381" max="15617" width="11.42578125" style="84"/>
    <col min="15618" max="15618" width="6.140625" style="84" customWidth="1"/>
    <col min="15619" max="15620" width="7.5703125" style="84" bestFit="1" customWidth="1"/>
    <col min="15621" max="15621" width="6.42578125" style="84" bestFit="1" customWidth="1"/>
    <col min="15622" max="15622" width="7.5703125" style="84" customWidth="1"/>
    <col min="15623" max="15623" width="5.7109375" style="84" customWidth="1"/>
    <col min="15624" max="15624" width="7.5703125" style="84" customWidth="1"/>
    <col min="15625" max="15625" width="7.5703125" style="84" bestFit="1" customWidth="1"/>
    <col min="15626" max="15627" width="7.5703125" style="84" customWidth="1"/>
    <col min="15628" max="15628" width="8.140625" style="84" bestFit="1" customWidth="1"/>
    <col min="15629" max="15629" width="7.5703125" style="84" bestFit="1" customWidth="1"/>
    <col min="15630" max="15630" width="5.5703125" style="84" bestFit="1" customWidth="1"/>
    <col min="15631" max="15631" width="7.7109375" style="84" bestFit="1" customWidth="1"/>
    <col min="15632" max="15632" width="5.42578125" style="84" bestFit="1" customWidth="1"/>
    <col min="15633" max="15633" width="7.5703125" style="84" bestFit="1" customWidth="1"/>
    <col min="15634" max="15634" width="9.42578125" style="84" customWidth="1"/>
    <col min="15635" max="15635" width="9" style="84" customWidth="1"/>
    <col min="15636" max="15636" width="6.5703125" style="84" customWidth="1"/>
    <col min="15637" max="15873" width="11.42578125" style="84"/>
    <col min="15874" max="15874" width="6.140625" style="84" customWidth="1"/>
    <col min="15875" max="15876" width="7.5703125" style="84" bestFit="1" customWidth="1"/>
    <col min="15877" max="15877" width="6.42578125" style="84" bestFit="1" customWidth="1"/>
    <col min="15878" max="15878" width="7.5703125" style="84" customWidth="1"/>
    <col min="15879" max="15879" width="5.7109375" style="84" customWidth="1"/>
    <col min="15880" max="15880" width="7.5703125" style="84" customWidth="1"/>
    <col min="15881" max="15881" width="7.5703125" style="84" bestFit="1" customWidth="1"/>
    <col min="15882" max="15883" width="7.5703125" style="84" customWidth="1"/>
    <col min="15884" max="15884" width="8.140625" style="84" bestFit="1" customWidth="1"/>
    <col min="15885" max="15885" width="7.5703125" style="84" bestFit="1" customWidth="1"/>
    <col min="15886" max="15886" width="5.5703125" style="84" bestFit="1" customWidth="1"/>
    <col min="15887" max="15887" width="7.7109375" style="84" bestFit="1" customWidth="1"/>
    <col min="15888" max="15888" width="5.42578125" style="84" bestFit="1" customWidth="1"/>
    <col min="15889" max="15889" width="7.5703125" style="84" bestFit="1" customWidth="1"/>
    <col min="15890" max="15890" width="9.42578125" style="84" customWidth="1"/>
    <col min="15891" max="15891" width="9" style="84" customWidth="1"/>
    <col min="15892" max="15892" width="6.5703125" style="84" customWidth="1"/>
    <col min="15893" max="16129" width="11.42578125" style="84"/>
    <col min="16130" max="16130" width="6.140625" style="84" customWidth="1"/>
    <col min="16131" max="16132" width="7.5703125" style="84" bestFit="1" customWidth="1"/>
    <col min="16133" max="16133" width="6.42578125" style="84" bestFit="1" customWidth="1"/>
    <col min="16134" max="16134" width="7.5703125" style="84" customWidth="1"/>
    <col min="16135" max="16135" width="5.7109375" style="84" customWidth="1"/>
    <col min="16136" max="16136" width="7.5703125" style="84" customWidth="1"/>
    <col min="16137" max="16137" width="7.5703125" style="84" bestFit="1" customWidth="1"/>
    <col min="16138" max="16139" width="7.5703125" style="84" customWidth="1"/>
    <col min="16140" max="16140" width="8.140625" style="84" bestFit="1" customWidth="1"/>
    <col min="16141" max="16141" width="7.5703125" style="84" bestFit="1" customWidth="1"/>
    <col min="16142" max="16142" width="5.5703125" style="84" bestFit="1" customWidth="1"/>
    <col min="16143" max="16143" width="7.7109375" style="84" bestFit="1" customWidth="1"/>
    <col min="16144" max="16144" width="5.42578125" style="84" bestFit="1" customWidth="1"/>
    <col min="16145" max="16145" width="7.5703125" style="84" bestFit="1" customWidth="1"/>
    <col min="16146" max="16146" width="9.42578125" style="84" customWidth="1"/>
    <col min="16147" max="16147" width="9" style="84" customWidth="1"/>
    <col min="16148" max="16148" width="6.5703125" style="84" customWidth="1"/>
    <col min="16149" max="16384" width="11.42578125" style="84"/>
  </cols>
  <sheetData>
    <row r="1" spans="1:20" ht="15" x14ac:dyDescent="0.25">
      <c r="B1" s="85" t="s">
        <v>88</v>
      </c>
      <c r="C1" s="86">
        <v>2025</v>
      </c>
    </row>
    <row r="2" spans="1:20" x14ac:dyDescent="0.2">
      <c r="B2" s="85" t="s">
        <v>1</v>
      </c>
    </row>
    <row r="3" spans="1:20" x14ac:dyDescent="0.2">
      <c r="B3" s="87" t="s">
        <v>2</v>
      </c>
    </row>
    <row r="4" spans="1:20" x14ac:dyDescent="0.2">
      <c r="B4" s="88"/>
    </row>
    <row r="5" spans="1:20" x14ac:dyDescent="0.2">
      <c r="B5" s="88"/>
    </row>
    <row r="6" spans="1:20" x14ac:dyDescent="0.2">
      <c r="B6" s="85" t="s">
        <v>89</v>
      </c>
      <c r="F6" s="89" t="s">
        <v>90</v>
      </c>
    </row>
    <row r="7" spans="1:20" x14ac:dyDescent="0.2">
      <c r="B7" s="85"/>
      <c r="E7" s="90" t="s">
        <v>91</v>
      </c>
      <c r="F7" s="89" t="s">
        <v>92</v>
      </c>
    </row>
    <row r="9" spans="1:20" x14ac:dyDescent="0.2">
      <c r="A9" s="88"/>
      <c r="B9" s="91" t="s">
        <v>4</v>
      </c>
      <c r="C9" s="91" t="s">
        <v>5</v>
      </c>
      <c r="D9" s="91" t="s">
        <v>6</v>
      </c>
      <c r="E9" s="91" t="s">
        <v>7</v>
      </c>
      <c r="F9" s="91" t="s">
        <v>8</v>
      </c>
      <c r="G9" s="91" t="s">
        <v>9</v>
      </c>
      <c r="H9" s="91" t="s">
        <v>8</v>
      </c>
      <c r="I9" s="91" t="s">
        <v>10</v>
      </c>
      <c r="J9" s="91" t="s">
        <v>11</v>
      </c>
      <c r="K9" s="91" t="s">
        <v>12</v>
      </c>
      <c r="L9" s="91" t="s">
        <v>13</v>
      </c>
      <c r="M9" s="91" t="s">
        <v>8</v>
      </c>
      <c r="N9" s="91" t="s">
        <v>14</v>
      </c>
      <c r="O9" s="91" t="s">
        <v>15</v>
      </c>
      <c r="P9" s="91" t="s">
        <v>16</v>
      </c>
      <c r="Q9" s="91" t="s">
        <v>8</v>
      </c>
      <c r="R9" s="91" t="s">
        <v>93</v>
      </c>
      <c r="S9" s="91" t="s">
        <v>94</v>
      </c>
      <c r="T9" s="91" t="s">
        <v>18</v>
      </c>
    </row>
    <row r="10" spans="1:20" x14ac:dyDescent="0.2">
      <c r="A10" s="92"/>
      <c r="B10" s="93" t="s">
        <v>19</v>
      </c>
      <c r="C10" s="93" t="s">
        <v>19</v>
      </c>
      <c r="D10" s="93" t="s">
        <v>19</v>
      </c>
      <c r="E10" s="93" t="s">
        <v>19</v>
      </c>
      <c r="F10" s="93"/>
      <c r="G10" s="93" t="s">
        <v>19</v>
      </c>
      <c r="H10" s="93"/>
      <c r="I10" s="93" t="s">
        <v>20</v>
      </c>
      <c r="J10" s="93" t="s">
        <v>21</v>
      </c>
      <c r="K10" s="93" t="s">
        <v>22</v>
      </c>
      <c r="L10" s="93" t="s">
        <v>22</v>
      </c>
      <c r="M10" s="93"/>
      <c r="N10" s="93" t="s">
        <v>23</v>
      </c>
      <c r="O10" s="93"/>
      <c r="P10" s="93" t="s">
        <v>23</v>
      </c>
      <c r="Q10" s="93"/>
      <c r="R10" s="93" t="s">
        <v>19</v>
      </c>
      <c r="S10" s="93" t="s">
        <v>19</v>
      </c>
      <c r="T10" s="93" t="s">
        <v>23</v>
      </c>
    </row>
    <row r="11" spans="1:20" ht="30" x14ac:dyDescent="0.25">
      <c r="A11" s="85" t="s">
        <v>24</v>
      </c>
      <c r="B11" s="86">
        <v>1.4</v>
      </c>
      <c r="C11" s="86">
        <v>10.7</v>
      </c>
      <c r="D11" s="86">
        <v>6</v>
      </c>
      <c r="E11" s="86">
        <v>17.600000000000001</v>
      </c>
      <c r="F11" s="86" t="s">
        <v>140</v>
      </c>
      <c r="G11" s="86">
        <v>-4.5</v>
      </c>
      <c r="H11" s="86" t="s">
        <v>141</v>
      </c>
      <c r="I11" s="86">
        <v>79.099999999999994</v>
      </c>
      <c r="J11" s="86">
        <v>200.3</v>
      </c>
      <c r="K11" s="86">
        <v>1.5</v>
      </c>
      <c r="L11" s="86">
        <v>16.8</v>
      </c>
      <c r="M11" s="86" t="s">
        <v>142</v>
      </c>
      <c r="N11" s="86">
        <v>38.799999999999997</v>
      </c>
      <c r="O11" s="86">
        <v>15</v>
      </c>
      <c r="P11" s="86">
        <v>11.7</v>
      </c>
      <c r="Q11" s="86" t="s">
        <v>143</v>
      </c>
      <c r="R11" s="86">
        <v>7.8</v>
      </c>
      <c r="S11" s="86">
        <v>8.1</v>
      </c>
      <c r="T11" s="86">
        <v>27.5</v>
      </c>
    </row>
    <row r="12" spans="1:20" ht="15" x14ac:dyDescent="0.25">
      <c r="A12" s="85" t="s">
        <v>25</v>
      </c>
      <c r="B12" s="86">
        <v>2.4</v>
      </c>
      <c r="C12" s="86">
        <v>12.2</v>
      </c>
      <c r="D12" s="86">
        <v>7.1</v>
      </c>
      <c r="E12" s="86">
        <v>17</v>
      </c>
      <c r="F12" s="86" t="s">
        <v>144</v>
      </c>
      <c r="G12" s="86">
        <v>-2.2000000000000002</v>
      </c>
      <c r="H12" s="86" t="s">
        <v>145</v>
      </c>
      <c r="I12" s="86">
        <v>82.6</v>
      </c>
      <c r="J12" s="86">
        <v>273.7</v>
      </c>
      <c r="K12" s="86">
        <v>1</v>
      </c>
      <c r="L12" s="86">
        <v>10.7</v>
      </c>
      <c r="M12" s="86" t="s">
        <v>146</v>
      </c>
      <c r="N12" s="86">
        <v>28.3</v>
      </c>
      <c r="O12" s="86">
        <v>9</v>
      </c>
      <c r="P12" s="86">
        <v>9.9</v>
      </c>
      <c r="Q12" s="86" t="s">
        <v>147</v>
      </c>
      <c r="R12" s="86">
        <v>8.3000000000000007</v>
      </c>
      <c r="S12" s="86">
        <v>8.4</v>
      </c>
      <c r="T12" s="86">
        <v>29.7</v>
      </c>
    </row>
    <row r="13" spans="1:20" ht="30" x14ac:dyDescent="0.25">
      <c r="A13" s="85" t="s">
        <v>26</v>
      </c>
      <c r="B13" s="86">
        <v>4.5999999999999996</v>
      </c>
      <c r="C13" s="86">
        <v>12.2</v>
      </c>
      <c r="D13" s="86">
        <v>8.1999999999999993</v>
      </c>
      <c r="E13" s="86">
        <v>22.4</v>
      </c>
      <c r="F13" s="86" t="s">
        <v>148</v>
      </c>
      <c r="G13" s="86">
        <v>-2.5</v>
      </c>
      <c r="H13" s="86" t="s">
        <v>149</v>
      </c>
      <c r="I13" s="86">
        <v>78.2</v>
      </c>
      <c r="J13" s="86">
        <v>336.7</v>
      </c>
      <c r="K13" s="86">
        <v>2.6</v>
      </c>
      <c r="L13" s="86">
        <v>14.1</v>
      </c>
      <c r="M13" s="86" t="s">
        <v>150</v>
      </c>
      <c r="N13" s="86">
        <v>63.4</v>
      </c>
      <c r="O13" s="86">
        <v>17</v>
      </c>
      <c r="P13" s="86">
        <v>10.1</v>
      </c>
      <c r="Q13" s="86" t="s">
        <v>151</v>
      </c>
      <c r="R13" s="86">
        <v>9.8000000000000007</v>
      </c>
      <c r="S13" s="86">
        <v>9.8000000000000007</v>
      </c>
      <c r="T13" s="86">
        <v>55</v>
      </c>
    </row>
    <row r="14" spans="1:20" ht="15" x14ac:dyDescent="0.25">
      <c r="A14" s="85" t="s">
        <v>27</v>
      </c>
      <c r="B14" s="86">
        <v>6.7</v>
      </c>
      <c r="C14" s="86">
        <v>18.2</v>
      </c>
      <c r="D14" s="86">
        <v>12.2</v>
      </c>
      <c r="E14" s="86">
        <v>25.1</v>
      </c>
      <c r="F14" s="86" t="s">
        <v>152</v>
      </c>
      <c r="G14" s="86">
        <v>1</v>
      </c>
      <c r="H14" s="86" t="s">
        <v>153</v>
      </c>
      <c r="I14" s="86">
        <v>76.2</v>
      </c>
      <c r="J14" s="86">
        <v>550.5</v>
      </c>
      <c r="K14" s="86">
        <v>1.9</v>
      </c>
      <c r="L14" s="86">
        <v>13.3</v>
      </c>
      <c r="M14" s="86" t="s">
        <v>154</v>
      </c>
      <c r="N14" s="86">
        <v>61.6</v>
      </c>
      <c r="O14" s="86">
        <v>16</v>
      </c>
      <c r="P14" s="86">
        <v>11.9</v>
      </c>
      <c r="Q14" s="86" t="s">
        <v>155</v>
      </c>
      <c r="R14" s="86">
        <v>13.5</v>
      </c>
      <c r="S14" s="86">
        <v>13.1</v>
      </c>
      <c r="T14" s="86">
        <v>87.5</v>
      </c>
    </row>
    <row r="15" spans="1:20" ht="12.75" customHeight="1" x14ac:dyDescent="0.25">
      <c r="A15" s="85" t="s">
        <v>28</v>
      </c>
      <c r="B15" s="86">
        <v>8.1</v>
      </c>
      <c r="C15" s="86">
        <v>21.1</v>
      </c>
      <c r="D15" s="86">
        <v>14.6</v>
      </c>
      <c r="E15" s="86">
        <v>32.5</v>
      </c>
      <c r="F15" s="86" t="s">
        <v>110</v>
      </c>
      <c r="G15" s="86">
        <v>2.7</v>
      </c>
      <c r="H15" s="86" t="s">
        <v>156</v>
      </c>
      <c r="I15" s="86">
        <v>71.3</v>
      </c>
      <c r="J15" s="86">
        <v>650.79999999999995</v>
      </c>
      <c r="K15" s="86">
        <v>1.3</v>
      </c>
      <c r="L15" s="86">
        <v>11.9</v>
      </c>
      <c r="M15" s="86" t="s">
        <v>113</v>
      </c>
      <c r="N15" s="86">
        <v>50.7</v>
      </c>
      <c r="O15" s="86">
        <v>16</v>
      </c>
      <c r="P15" s="86">
        <v>13.3</v>
      </c>
      <c r="Q15" s="86" t="s">
        <v>111</v>
      </c>
      <c r="R15" s="86">
        <v>16</v>
      </c>
      <c r="S15" s="86">
        <v>15.5</v>
      </c>
      <c r="T15" s="86">
        <v>112.7</v>
      </c>
    </row>
    <row r="16" spans="1:20" ht="15" x14ac:dyDescent="0.25">
      <c r="A16" s="85" t="s">
        <v>29</v>
      </c>
      <c r="B16" s="86">
        <v>14.6</v>
      </c>
      <c r="C16" s="86">
        <v>29.6</v>
      </c>
      <c r="D16" s="86">
        <v>21.6</v>
      </c>
      <c r="E16" s="86">
        <v>37.6</v>
      </c>
      <c r="F16" s="86" t="s">
        <v>157</v>
      </c>
      <c r="G16" s="86">
        <v>10.6</v>
      </c>
      <c r="H16" s="86" t="s">
        <v>158</v>
      </c>
      <c r="I16" s="86">
        <v>68</v>
      </c>
      <c r="J16" s="86">
        <v>726.4</v>
      </c>
      <c r="K16" s="86">
        <v>1</v>
      </c>
      <c r="L16" s="86">
        <v>12.8</v>
      </c>
      <c r="M16" s="86" t="s">
        <v>159</v>
      </c>
      <c r="N16" s="86">
        <v>63.8</v>
      </c>
      <c r="O16" s="86">
        <v>10</v>
      </c>
      <c r="P16" s="86">
        <v>23.2</v>
      </c>
      <c r="Q16" s="86" t="s">
        <v>160</v>
      </c>
      <c r="R16" s="86">
        <v>21.8</v>
      </c>
      <c r="S16" s="86">
        <v>20.9</v>
      </c>
      <c r="T16" s="86">
        <v>145.1</v>
      </c>
    </row>
    <row r="17" spans="1:20" ht="15" x14ac:dyDescent="0.25">
      <c r="A17" s="85" t="s">
        <v>30</v>
      </c>
      <c r="B17" s="86">
        <v>14.4</v>
      </c>
      <c r="C17" s="86">
        <v>29</v>
      </c>
      <c r="D17" s="86">
        <v>21.2</v>
      </c>
      <c r="E17" s="86">
        <v>37.200000000000003</v>
      </c>
      <c r="F17" s="86" t="s">
        <v>161</v>
      </c>
      <c r="G17" s="86">
        <v>10.199999999999999</v>
      </c>
      <c r="H17" s="86" t="s">
        <v>162</v>
      </c>
      <c r="I17" s="86">
        <v>64.3</v>
      </c>
      <c r="J17" s="86">
        <v>773.3</v>
      </c>
      <c r="K17" s="86">
        <v>1.3</v>
      </c>
      <c r="L17" s="86">
        <v>11.4</v>
      </c>
      <c r="M17" s="86" t="s">
        <v>163</v>
      </c>
      <c r="N17" s="86">
        <v>10.5</v>
      </c>
      <c r="O17" s="86">
        <v>6</v>
      </c>
      <c r="P17" s="86">
        <v>7.7</v>
      </c>
      <c r="Q17" s="86" t="s">
        <v>164</v>
      </c>
      <c r="R17" s="86">
        <v>25.1</v>
      </c>
      <c r="S17" s="86">
        <v>24.3</v>
      </c>
      <c r="T17" s="86">
        <v>156.30000000000001</v>
      </c>
    </row>
    <row r="18" spans="1:20" ht="15" x14ac:dyDescent="0.25">
      <c r="A18" s="85" t="s">
        <v>31</v>
      </c>
      <c r="B18" s="86">
        <v>14.6</v>
      </c>
      <c r="C18" s="86">
        <v>30.9</v>
      </c>
      <c r="D18" s="86">
        <v>22.3</v>
      </c>
      <c r="E18" s="86">
        <v>39.6</v>
      </c>
      <c r="F18" s="86" t="s">
        <v>122</v>
      </c>
      <c r="G18" s="86">
        <v>9.4</v>
      </c>
      <c r="H18" s="86" t="s">
        <v>165</v>
      </c>
      <c r="I18" s="86">
        <v>61.3</v>
      </c>
      <c r="J18" s="86">
        <v>637.70000000000005</v>
      </c>
      <c r="K18" s="86">
        <v>1.1000000000000001</v>
      </c>
      <c r="L18" s="86">
        <v>13.3</v>
      </c>
      <c r="M18" s="86" t="s">
        <v>122</v>
      </c>
      <c r="N18" s="86">
        <v>5.7</v>
      </c>
      <c r="O18" s="86">
        <v>8</v>
      </c>
      <c r="P18" s="86">
        <v>2.2000000000000002</v>
      </c>
      <c r="Q18" s="86" t="s">
        <v>166</v>
      </c>
      <c r="R18" s="86">
        <v>25.4</v>
      </c>
      <c r="S18" s="86">
        <v>24.8</v>
      </c>
      <c r="T18" s="86">
        <v>134.1</v>
      </c>
    </row>
    <row r="19" spans="1:20" ht="15" x14ac:dyDescent="0.25">
      <c r="A19" s="85" t="s">
        <v>32</v>
      </c>
      <c r="B19" s="86">
        <v>10.199999999999999</v>
      </c>
      <c r="C19" s="86">
        <v>25.2</v>
      </c>
      <c r="D19" s="86">
        <v>17.3</v>
      </c>
      <c r="E19" s="86">
        <v>32.200000000000003</v>
      </c>
      <c r="F19" s="86" t="s">
        <v>167</v>
      </c>
      <c r="G19" s="86">
        <v>2.4</v>
      </c>
      <c r="H19" s="86" t="s">
        <v>168</v>
      </c>
      <c r="I19" s="86">
        <v>68.5</v>
      </c>
      <c r="J19" s="86">
        <v>517.20000000000005</v>
      </c>
      <c r="K19" s="86">
        <v>1.2</v>
      </c>
      <c r="L19" s="86">
        <v>12</v>
      </c>
      <c r="M19" s="86" t="s">
        <v>129</v>
      </c>
      <c r="N19" s="86">
        <v>19.2</v>
      </c>
      <c r="O19" s="86">
        <v>6</v>
      </c>
      <c r="P19" s="86">
        <v>6.9</v>
      </c>
      <c r="Q19" s="86" t="s">
        <v>128</v>
      </c>
      <c r="R19" s="86">
        <v>21.6</v>
      </c>
      <c r="S19" s="86">
        <v>21.5</v>
      </c>
      <c r="T19" s="86">
        <v>93.9</v>
      </c>
    </row>
    <row r="20" spans="1:20" ht="15" x14ac:dyDescent="0.25">
      <c r="A20" s="85" t="s">
        <v>33</v>
      </c>
      <c r="B20" s="86">
        <v>6.6</v>
      </c>
      <c r="C20" s="86">
        <v>21.5</v>
      </c>
      <c r="D20" s="86">
        <v>13.7</v>
      </c>
      <c r="E20" s="86">
        <v>27.5</v>
      </c>
      <c r="F20" s="86" t="s">
        <v>132</v>
      </c>
      <c r="G20" s="86">
        <v>0.4</v>
      </c>
      <c r="H20" s="86" t="s">
        <v>169</v>
      </c>
      <c r="I20" s="86">
        <v>72.5</v>
      </c>
      <c r="J20" s="86">
        <v>408.1</v>
      </c>
      <c r="K20" s="86">
        <v>1</v>
      </c>
      <c r="L20" s="86">
        <v>14.9</v>
      </c>
      <c r="M20" s="86" t="s">
        <v>170</v>
      </c>
      <c r="N20" s="86">
        <v>11.7</v>
      </c>
      <c r="O20" s="86">
        <v>10</v>
      </c>
      <c r="P20" s="86">
        <v>5.0999999999999996</v>
      </c>
      <c r="Q20" s="86" t="s">
        <v>171</v>
      </c>
      <c r="R20" s="86">
        <v>17.2</v>
      </c>
      <c r="S20" s="86">
        <v>17.399999999999999</v>
      </c>
      <c r="T20" s="86">
        <v>58.7</v>
      </c>
    </row>
    <row r="21" spans="1:20" ht="15" x14ac:dyDescent="0.25">
      <c r="A21" s="85" t="s">
        <v>34</v>
      </c>
      <c r="B21" s="86">
        <v>4.8</v>
      </c>
      <c r="C21" s="86">
        <v>14.4</v>
      </c>
      <c r="D21" s="86">
        <v>9.4</v>
      </c>
      <c r="E21" s="86">
        <v>24.1</v>
      </c>
      <c r="F21" s="86" t="s">
        <v>172</v>
      </c>
      <c r="G21" s="86">
        <v>0.6</v>
      </c>
      <c r="H21" s="86" t="s">
        <v>173</v>
      </c>
      <c r="I21" s="86">
        <v>77</v>
      </c>
      <c r="J21" s="86">
        <v>211.9</v>
      </c>
      <c r="K21" s="86">
        <v>1.7</v>
      </c>
      <c r="L21" s="86">
        <v>14.6</v>
      </c>
      <c r="M21" s="86" t="s">
        <v>174</v>
      </c>
      <c r="N21" s="86">
        <v>68.900000000000006</v>
      </c>
      <c r="O21" s="86">
        <v>19</v>
      </c>
      <c r="P21" s="86">
        <v>12.9</v>
      </c>
      <c r="Q21" s="86" t="s">
        <v>175</v>
      </c>
      <c r="R21" s="86">
        <v>11.7</v>
      </c>
      <c r="S21" s="86">
        <v>12.2</v>
      </c>
      <c r="T21" s="86">
        <v>34.4</v>
      </c>
    </row>
    <row r="22" spans="1:20" ht="15.75" thickBot="1" x14ac:dyDescent="0.3">
      <c r="A22" s="94" t="s">
        <v>35</v>
      </c>
      <c r="B22" s="86">
        <v>2.7</v>
      </c>
      <c r="C22" s="86">
        <v>10.3</v>
      </c>
      <c r="D22" s="86">
        <v>6.4</v>
      </c>
      <c r="E22" s="86">
        <v>18</v>
      </c>
      <c r="F22" s="86" t="s">
        <v>136</v>
      </c>
      <c r="G22" s="86">
        <v>-2.7</v>
      </c>
      <c r="H22" s="86" t="s">
        <v>176</v>
      </c>
      <c r="I22" s="86">
        <v>86.9</v>
      </c>
      <c r="J22" s="86">
        <v>150.19999999999999</v>
      </c>
      <c r="K22" s="86">
        <v>1.1000000000000001</v>
      </c>
      <c r="L22" s="86">
        <v>10.3</v>
      </c>
      <c r="M22" s="86" t="s">
        <v>177</v>
      </c>
      <c r="N22" s="86">
        <v>29.7</v>
      </c>
      <c r="O22" s="86">
        <v>17</v>
      </c>
      <c r="P22" s="86">
        <v>9.9</v>
      </c>
      <c r="Q22" s="86" t="s">
        <v>178</v>
      </c>
      <c r="R22" s="86">
        <v>9</v>
      </c>
      <c r="S22" s="86">
        <v>9.3000000000000007</v>
      </c>
      <c r="T22" s="86">
        <v>16.399999999999999</v>
      </c>
    </row>
    <row r="23" spans="1:20" ht="13.5" thickTop="1" x14ac:dyDescent="0.2">
      <c r="A23" s="95" t="s">
        <v>36</v>
      </c>
      <c r="B23" s="96">
        <v>7.6</v>
      </c>
      <c r="C23" s="96">
        <v>19.600000000000001</v>
      </c>
      <c r="D23" s="96">
        <v>13.3</v>
      </c>
      <c r="E23" s="96">
        <v>39.6</v>
      </c>
      <c r="F23" s="96" t="s">
        <v>122</v>
      </c>
      <c r="G23" s="96">
        <v>-4.5</v>
      </c>
      <c r="H23" s="96" t="s">
        <v>141</v>
      </c>
      <c r="I23" s="96">
        <v>73.8</v>
      </c>
      <c r="J23" s="96">
        <v>5436.8</v>
      </c>
      <c r="K23" s="96">
        <v>1.4</v>
      </c>
      <c r="L23" s="96">
        <v>16.8</v>
      </c>
      <c r="M23" s="96" t="s">
        <v>142</v>
      </c>
      <c r="N23" s="96">
        <v>452.3</v>
      </c>
      <c r="O23" s="96">
        <v>149</v>
      </c>
      <c r="P23" s="96">
        <v>23.2</v>
      </c>
      <c r="Q23" s="96" t="s">
        <v>160</v>
      </c>
      <c r="R23" s="96">
        <v>15.6</v>
      </c>
      <c r="S23" s="96">
        <v>15.4</v>
      </c>
      <c r="T23" s="96">
        <v>951.3</v>
      </c>
    </row>
    <row r="26" spans="1:20" x14ac:dyDescent="0.2">
      <c r="A26" s="97" t="s">
        <v>37</v>
      </c>
      <c r="B26" s="97"/>
      <c r="C26" s="97"/>
      <c r="D26" s="88"/>
      <c r="E26" s="88"/>
      <c r="F26" s="88"/>
      <c r="G26" s="88"/>
      <c r="H26" s="88"/>
      <c r="I26" s="88"/>
      <c r="J26" s="88"/>
    </row>
    <row r="27" spans="1:20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20" x14ac:dyDescent="0.2">
      <c r="A28" s="88"/>
      <c r="B28" s="88" t="s">
        <v>38</v>
      </c>
      <c r="C28" s="88"/>
      <c r="D28" s="88"/>
      <c r="F28" s="88">
        <v>-2.66</v>
      </c>
      <c r="G28" s="88" t="s">
        <v>19</v>
      </c>
      <c r="H28" s="98">
        <v>45992</v>
      </c>
      <c r="I28" s="99"/>
      <c r="J28" s="88"/>
    </row>
    <row r="29" spans="1:20" x14ac:dyDescent="0.2">
      <c r="A29" s="88"/>
      <c r="B29" s="88" t="s">
        <v>39</v>
      </c>
      <c r="C29" s="88"/>
      <c r="D29" s="88"/>
      <c r="F29" s="88">
        <v>-2.4590000000000001</v>
      </c>
      <c r="G29" s="88" t="s">
        <v>19</v>
      </c>
      <c r="H29" s="98">
        <v>45733</v>
      </c>
      <c r="I29" s="99"/>
      <c r="J29" s="88"/>
    </row>
    <row r="30" spans="1:20" x14ac:dyDescent="0.2">
      <c r="A30" s="88"/>
      <c r="B30" s="88" t="s">
        <v>40</v>
      </c>
      <c r="C30" s="88"/>
      <c r="D30" s="88"/>
      <c r="F30" s="100">
        <v>258</v>
      </c>
      <c r="G30" s="88" t="s">
        <v>41</v>
      </c>
      <c r="H30" s="88"/>
      <c r="I30" s="88"/>
      <c r="J30" s="88"/>
    </row>
    <row r="31" spans="1:20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20" x14ac:dyDescent="0.2">
      <c r="A32" s="97" t="s">
        <v>42</v>
      </c>
      <c r="B32" s="97"/>
      <c r="C32" s="97"/>
      <c r="D32" s="97"/>
      <c r="E32" s="97"/>
      <c r="F32" s="97"/>
      <c r="G32" s="97"/>
      <c r="H32" s="97"/>
      <c r="I32" s="88"/>
      <c r="J32" s="88"/>
    </row>
    <row r="33" spans="1:10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2">
      <c r="A34" s="88"/>
      <c r="B34" s="84">
        <v>-1</v>
      </c>
      <c r="C34" s="84" t="s">
        <v>43</v>
      </c>
      <c r="D34" s="101">
        <v>0</v>
      </c>
      <c r="E34" s="84" t="s">
        <v>19</v>
      </c>
      <c r="F34" s="102">
        <v>4</v>
      </c>
      <c r="G34" s="88" t="s">
        <v>41</v>
      </c>
      <c r="H34" s="88"/>
      <c r="I34" s="88"/>
      <c r="J34" s="88"/>
    </row>
    <row r="35" spans="1:10" x14ac:dyDescent="0.2">
      <c r="A35" s="88"/>
      <c r="B35" s="84">
        <v>-2.5</v>
      </c>
      <c r="C35" s="84" t="s">
        <v>44</v>
      </c>
      <c r="D35" s="101">
        <v>-1</v>
      </c>
      <c r="E35" s="84" t="s">
        <v>19</v>
      </c>
      <c r="F35" s="102">
        <v>11</v>
      </c>
      <c r="G35" s="88" t="s">
        <v>41</v>
      </c>
      <c r="H35" s="88"/>
      <c r="I35" s="88"/>
      <c r="J35" s="88"/>
    </row>
    <row r="36" spans="1:10" x14ac:dyDescent="0.2">
      <c r="A36" s="88"/>
      <c r="B36" s="103">
        <v>-5</v>
      </c>
      <c r="C36" s="103" t="s">
        <v>44</v>
      </c>
      <c r="D36" s="104">
        <v>-2.5</v>
      </c>
      <c r="E36" s="105" t="s">
        <v>19</v>
      </c>
      <c r="F36" s="102">
        <v>5</v>
      </c>
      <c r="G36" s="88" t="s">
        <v>41</v>
      </c>
      <c r="H36" s="88"/>
      <c r="I36" s="88"/>
      <c r="J36" s="88"/>
    </row>
    <row r="37" spans="1:10" x14ac:dyDescent="0.2">
      <c r="A37" s="88"/>
      <c r="C37" s="103" t="s">
        <v>45</v>
      </c>
      <c r="D37" s="101">
        <v>-5</v>
      </c>
      <c r="E37" s="84" t="s">
        <v>19</v>
      </c>
      <c r="F37" s="102">
        <v>0</v>
      </c>
      <c r="G37" s="88" t="s">
        <v>41</v>
      </c>
      <c r="H37" s="88"/>
      <c r="I37" s="88"/>
      <c r="J37" s="88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2018-01-09T11:48:21Z</dcterms:created>
  <dcterms:modified xsi:type="dcterms:W3CDTF">2026-01-23T13:54:26Z</dcterms:modified>
</cp:coreProperties>
</file>