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Ciruela &gt;38 mm" sheetId="4" r:id="rId1"/>
    <sheet name="Ciruela &lt; 38 mm" sheetId="5" r:id="rId2"/>
  </sheets>
  <externalReferences>
    <externalReference r:id="rId3"/>
  </externalReferences>
  <definedNames>
    <definedName name="_xlnm.Print_Area" localSheetId="1">'Ciruela &lt; 38 mm'!$A$1:$M$65</definedName>
    <definedName name="_xlnm.Print_Area" localSheetId="0">'Ciruela &gt;38 mm'!$A$1:$M$65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2" i="5" l="1"/>
  <c r="AC41" i="5"/>
  <c r="F48" i="4"/>
  <c r="E48" i="4"/>
  <c r="D48" i="4"/>
  <c r="F48" i="5"/>
  <c r="E48" i="5"/>
  <c r="D48" i="5"/>
  <c r="F47" i="4" l="1"/>
  <c r="AB62" i="4" s="1"/>
  <c r="E47" i="4"/>
  <c r="D47" i="4"/>
  <c r="AB41" i="4" s="1"/>
  <c r="F47" i="5"/>
  <c r="AB62" i="5" s="1"/>
  <c r="E47" i="5"/>
  <c r="D47" i="5"/>
  <c r="AB41" i="5" s="1"/>
  <c r="F46" i="4" l="1"/>
  <c r="AA62" i="4" s="1"/>
  <c r="E46" i="4"/>
  <c r="D46" i="4"/>
  <c r="AA41" i="4" s="1"/>
  <c r="F46" i="5"/>
  <c r="AA62" i="5" s="1"/>
  <c r="E46" i="5"/>
  <c r="D46" i="5"/>
  <c r="AA41" i="5" s="1"/>
  <c r="F45" i="5" l="1"/>
  <c r="Z62" i="5" s="1"/>
  <c r="E45" i="5"/>
  <c r="D45" i="5"/>
  <c r="Z41" i="5" s="1"/>
  <c r="F45" i="4"/>
  <c r="Z62" i="4" s="1"/>
  <c r="E45" i="4"/>
  <c r="D45" i="4"/>
  <c r="Z41" i="4" s="1"/>
  <c r="F44" i="4" l="1"/>
  <c r="E44" i="4"/>
  <c r="D44" i="4"/>
  <c r="F44" i="5"/>
  <c r="E44" i="5"/>
  <c r="D44" i="5"/>
  <c r="F43" i="4" l="1"/>
  <c r="E43" i="4"/>
  <c r="D43" i="4"/>
  <c r="F43" i="5"/>
  <c r="E43" i="5"/>
  <c r="D43" i="5"/>
  <c r="V55" i="4" l="1"/>
  <c r="Y41" i="5" l="1"/>
  <c r="X41" i="5"/>
  <c r="Y41" i="4"/>
  <c r="X41" i="4" l="1"/>
  <c r="U55" i="5" l="1"/>
  <c r="V55" i="5"/>
  <c r="W55" i="5"/>
  <c r="X55" i="5"/>
  <c r="Y55" i="5"/>
  <c r="Z55" i="5"/>
  <c r="AA55" i="5"/>
  <c r="AB55" i="5"/>
  <c r="AC55" i="5"/>
  <c r="AD55" i="5"/>
  <c r="AE55" i="5"/>
  <c r="AF55" i="5"/>
  <c r="AG55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T55" i="5"/>
  <c r="T54" i="5"/>
  <c r="T53" i="5"/>
  <c r="AH52" i="5"/>
  <c r="AH31" i="5"/>
  <c r="W34" i="5"/>
  <c r="X34" i="5"/>
  <c r="Y34" i="5"/>
  <c r="Z34" i="5"/>
  <c r="AA34" i="5"/>
  <c r="AB34" i="5"/>
  <c r="AC34" i="5"/>
  <c r="AD34" i="5"/>
  <c r="AE34" i="5"/>
  <c r="W33" i="5"/>
  <c r="X33" i="5"/>
  <c r="Y33" i="5"/>
  <c r="Z33" i="5"/>
  <c r="AA33" i="5"/>
  <c r="AB33" i="5"/>
  <c r="AC33" i="5"/>
  <c r="AD33" i="5"/>
  <c r="AE33" i="5"/>
  <c r="W32" i="5"/>
  <c r="X32" i="5"/>
  <c r="Y32" i="5"/>
  <c r="Z32" i="5"/>
  <c r="AA32" i="5"/>
  <c r="AB32" i="5"/>
  <c r="AC32" i="5"/>
  <c r="AD32" i="5"/>
  <c r="AE32" i="5"/>
  <c r="V34" i="5"/>
  <c r="V33" i="5"/>
  <c r="V32" i="5"/>
  <c r="AH52" i="4"/>
  <c r="U55" i="4"/>
  <c r="W55" i="4"/>
  <c r="X55" i="4"/>
  <c r="Y55" i="4"/>
  <c r="Z55" i="4"/>
  <c r="AA55" i="4"/>
  <c r="AB55" i="4"/>
  <c r="AC55" i="4"/>
  <c r="AD55" i="4"/>
  <c r="AE55" i="4"/>
  <c r="AF55" i="4"/>
  <c r="AG55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T55" i="4"/>
  <c r="T54" i="4"/>
  <c r="T53" i="4"/>
  <c r="V34" i="4"/>
  <c r="W34" i="4"/>
  <c r="X34" i="4"/>
  <c r="Y34" i="4"/>
  <c r="Z34" i="4"/>
  <c r="AA34" i="4"/>
  <c r="AB34" i="4"/>
  <c r="AC34" i="4"/>
  <c r="AD34" i="4"/>
  <c r="AE34" i="4"/>
  <c r="V33" i="4"/>
  <c r="W33" i="4"/>
  <c r="X33" i="4"/>
  <c r="Y33" i="4"/>
  <c r="Z33" i="4"/>
  <c r="AA33" i="4"/>
  <c r="AB33" i="4"/>
  <c r="AC33" i="4"/>
  <c r="AD33" i="4"/>
  <c r="AE33" i="4"/>
  <c r="V32" i="4"/>
  <c r="W32" i="4"/>
  <c r="X32" i="4"/>
  <c r="Y32" i="4"/>
  <c r="Z32" i="4"/>
  <c r="AA32" i="4"/>
  <c r="AB32" i="4"/>
  <c r="AC32" i="4"/>
  <c r="AD32" i="4"/>
  <c r="AE32" i="4"/>
  <c r="U34" i="4"/>
  <c r="U33" i="4"/>
  <c r="U32" i="4"/>
  <c r="AH31" i="4"/>
  <c r="Y62" i="5" l="1"/>
  <c r="Y62" i="4"/>
  <c r="X62" i="5" l="1"/>
  <c r="X62" i="4"/>
  <c r="R99" i="5" l="1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Z61" i="5"/>
  <c r="S61" i="5"/>
  <c r="AG61" i="5"/>
  <c r="AF61" i="5"/>
  <c r="AE61" i="5"/>
  <c r="AD61" i="5"/>
  <c r="AC61" i="5"/>
  <c r="AB61" i="5"/>
  <c r="AA61" i="5"/>
  <c r="Y61" i="5"/>
  <c r="X61" i="5"/>
  <c r="W61" i="5"/>
  <c r="V61" i="5"/>
  <c r="U61" i="5"/>
  <c r="T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AH51" i="5"/>
  <c r="AH50" i="5"/>
  <c r="AH49" i="5"/>
  <c r="AH48" i="5"/>
  <c r="AH47" i="5"/>
  <c r="S40" i="5"/>
  <c r="AC40" i="5"/>
  <c r="AB40" i="5"/>
  <c r="AA40" i="5"/>
  <c r="Z40" i="5"/>
  <c r="Y40" i="5"/>
  <c r="X40" i="5"/>
  <c r="W40" i="5"/>
  <c r="V40" i="5"/>
  <c r="AC39" i="5"/>
  <c r="AB39" i="5"/>
  <c r="AA39" i="5"/>
  <c r="Z39" i="5"/>
  <c r="Y39" i="5"/>
  <c r="X39" i="5"/>
  <c r="W39" i="5"/>
  <c r="V39" i="5"/>
  <c r="AC38" i="5"/>
  <c r="AB38" i="5"/>
  <c r="AA38" i="5"/>
  <c r="Z38" i="5"/>
  <c r="Y38" i="5"/>
  <c r="X38" i="5"/>
  <c r="W38" i="5"/>
  <c r="V38" i="5"/>
  <c r="AH30" i="5"/>
  <c r="AH29" i="5"/>
  <c r="AH28" i="5"/>
  <c r="AH27" i="5"/>
  <c r="AH26" i="5"/>
  <c r="AH34" i="5" l="1"/>
  <c r="AH53" i="5"/>
  <c r="AH32" i="5"/>
  <c r="AH55" i="5"/>
  <c r="AH54" i="5"/>
  <c r="T59" i="5"/>
  <c r="AH33" i="5"/>
  <c r="R98" i="5"/>
  <c r="AF59" i="4"/>
  <c r="AE59" i="4"/>
  <c r="AG59" i="4"/>
  <c r="AE60" i="4"/>
  <c r="AG60" i="4"/>
  <c r="AE61" i="4"/>
  <c r="AF61" i="4"/>
  <c r="AH47" i="4"/>
  <c r="AH48" i="4"/>
  <c r="AH49" i="4"/>
  <c r="AH50" i="4"/>
  <c r="AH51" i="4"/>
  <c r="AH27" i="4"/>
  <c r="AH28" i="4"/>
  <c r="AH29" i="4"/>
  <c r="AH30" i="4"/>
  <c r="AH26" i="4"/>
  <c r="AF60" i="4" l="1"/>
  <c r="AG61" i="4"/>
  <c r="AD61" i="4"/>
  <c r="AC61" i="4"/>
  <c r="AB61" i="4"/>
  <c r="AA61" i="4"/>
  <c r="Z61" i="4"/>
  <c r="Y61" i="4"/>
  <c r="X61" i="4"/>
  <c r="W61" i="4"/>
  <c r="V61" i="4"/>
  <c r="U61" i="4"/>
  <c r="T61" i="4"/>
  <c r="AD60" i="4"/>
  <c r="AC60" i="4"/>
  <c r="AB60" i="4"/>
  <c r="AA60" i="4"/>
  <c r="Z60" i="4"/>
  <c r="Y60" i="4"/>
  <c r="X60" i="4"/>
  <c r="W60" i="4"/>
  <c r="V60" i="4"/>
  <c r="U60" i="4"/>
  <c r="T60" i="4"/>
  <c r="AD59" i="4"/>
  <c r="AC59" i="4"/>
  <c r="AB59" i="4"/>
  <c r="AA59" i="4"/>
  <c r="Z59" i="4"/>
  <c r="Y59" i="4"/>
  <c r="X59" i="4"/>
  <c r="W59" i="4"/>
  <c r="V59" i="4"/>
  <c r="U59" i="4"/>
  <c r="T59" i="4"/>
  <c r="AC40" i="4"/>
  <c r="AB40" i="4"/>
  <c r="AA40" i="4"/>
  <c r="Z40" i="4"/>
  <c r="Y40" i="4"/>
  <c r="X40" i="4"/>
  <c r="W40" i="4"/>
  <c r="V40" i="4"/>
  <c r="AC39" i="4"/>
  <c r="AB39" i="4"/>
  <c r="AA39" i="4"/>
  <c r="Z39" i="4"/>
  <c r="Y39" i="4"/>
  <c r="X39" i="4"/>
  <c r="W39" i="4"/>
  <c r="V39" i="4"/>
  <c r="AC38" i="4"/>
  <c r="AB38" i="4"/>
  <c r="AA38" i="4"/>
  <c r="Z38" i="4"/>
  <c r="Y38" i="4"/>
  <c r="X38" i="4"/>
  <c r="W38" i="4"/>
  <c r="V38" i="4"/>
  <c r="U39" i="4" l="1"/>
  <c r="AH33" i="4"/>
  <c r="U40" i="4"/>
  <c r="AH34" i="4"/>
  <c r="AH55" i="4"/>
  <c r="U38" i="4"/>
  <c r="AH32" i="4"/>
  <c r="AH53" i="4"/>
  <c r="AH54" i="4"/>
  <c r="R81" i="4"/>
  <c r="R80" i="4" l="1"/>
  <c r="S61" i="4" l="1"/>
  <c r="S40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<sst xmlns="http://schemas.openxmlformats.org/spreadsheetml/2006/main" count="68" uniqueCount="24">
  <si>
    <t>Semana</t>
  </si>
  <si>
    <t>TABLA PARA GRÁFICO DE RANGO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</si>
  <si>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</si>
  <si>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</si>
  <si>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</si>
  <si>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</si>
  <si>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</si>
  <si>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</si>
  <si>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Ciruela Reina Claudia 40+ mm. Precios Percibidos Agricultor. €/kg</t>
  </si>
  <si>
    <t>Ciruela Reina Claudia. Precios Medios Pagados Consumidor €/kg (Medias ponderadas por cantidades en los distintos calibres)</t>
  </si>
  <si>
    <t>Ciruela Reina Claudia. Precios Medios Pagados Consumidor €/kg (Medias ponderadas por cantidades en los distintos calibres hasta 2019 incl.)</t>
  </si>
  <si>
    <t>Ciruela Reina Claudia 35 - 38 mm. Precios Percibidos Agricultor. €/kg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</si>
  <si>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38+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</si>
  <si>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&lt; 38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</si>
  <si>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2,00</t>
  </si>
  <si>
    <t>-</t>
  </si>
  <si>
    <t>Máximo mensual entre 2019 y 2024</t>
  </si>
  <si>
    <t>Mínimo mensual entre 2019 y 2024</t>
  </si>
  <si>
    <t>Promedio 2019 - 2024</t>
  </si>
  <si>
    <t>Rango de precios 2019 - 2024</t>
  </si>
  <si>
    <t>INICIO DE CAMPAÑA 2025</t>
  </si>
  <si>
    <t>CAMPAÑA FINALIZADA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</si>
  <si>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2024 se ha calculado en 132,48€/100 kg para un rendimiento medio de 9.059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esta última campaña, el precio percibido por el agricultor se ha encontrado de media un 74% por encima de los costes de cultivo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</si>
  <si>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Condensed SemiBold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2024 se ha calculado en 132,48€/100 kg para un rendimiento medio de 9.059 kg/ha.
</t>
    </r>
    <r>
      <rPr>
        <sz val="12"/>
        <color rgb="FF253746"/>
        <rFont val="Riojana Condensed SemiBold"/>
      </rPr>
      <t xml:space="preserve">∙ </t>
    </r>
    <r>
      <rPr>
        <sz val="8.5"/>
        <color rgb="FF253746"/>
        <rFont val="Riojana Condensed SemiBold"/>
      </rPr>
      <t xml:space="preserve"> Durante esta última campaña, el precio percibido por el agricultor se ha encontrado de media un 36% por encima de los costes de cultivo soportados.
</t>
    </r>
    <r>
      <rPr>
        <sz val="12"/>
        <color rgb="FF253746"/>
        <rFont val="Riojana Condensed SemiBold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2018 y 2019  y de este calibre desde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</si>
</sst>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2"/>
      <color rgb="FF253746"/>
      <name val="Riojana Condensed SemiBold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'Ciruela &gt;38 mm'!$T$37:$AG$37</c15:sqref>
                  </c15:fullRef>
                </c:ext>
              </c:extLst>
              <c:f>'Ciruela &gt;38 mm'!$T$37:$AE$37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'Ciruela &gt;38 mm'!$T$38:$AG$38</c15:sqref>
                  </c15:fullRef>
                </c:ext>
              </c:extLst>
              <c:f>'Ciruela &gt;38 mm'!$T$38:$AE$38</c:f>
              <c:numCache>
                <c:formatCode>0.00</c:formatCode>
                <c:ptCount val="12"/>
                <c:pt idx="1">
                  <c:v>2.6</c:v>
                </c:pt>
                <c:pt idx="2">
                  <c:v>2.1</c:v>
                </c:pt>
                <c:pt idx="3">
                  <c:v>2.1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'Ciruela &gt;38 mm'!$T$37:$AG$37</c15:sqref>
                  </c15:fullRef>
                </c:ext>
              </c:extLst>
              <c:f>'Ciruela &gt;38 mm'!$T$37:$AE$37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'Ciruela &gt;38 mm'!$T$39:$AH$39</c15:sqref>
                  </c15:fullRef>
                </c:ext>
              </c:extLst>
              <c:f>('Ciruela &gt;38 mm'!$T$39:$AE$39,'Ciruela &gt;38 mm'!$AH$39)</c:f>
              <c:numCache>
                <c:formatCode>0.00</c:formatCode>
                <c:ptCount val="13"/>
                <c:pt idx="1">
                  <c:v>1.8</c:v>
                </c:pt>
                <c:pt idx="2">
                  <c:v>1.8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&gt;38 mm'!$S$40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'Ciruela &gt;38 mm'!$T$37:$AD$37</c15:sqref>
                  </c15:fullRef>
                </c:ext>
              </c:extLst>
              <c:f>'Ciruela &gt;38 mm'!$T$37:$AD$37</c:f>
              <c:numCache>
                <c:formatCode>General</c:formatCode>
                <c:ptCount val="11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'Ciruela &gt;38 mm'!$T$40:$AD$40</c15:sqref>
                  </c15:fullRef>
                </c:ext>
              </c:extLst>
              <c:f>'Ciruela &gt;38 mm'!$T$40:$AD$40</c:f>
              <c:numCache>
                <c:formatCode>0.00</c:formatCode>
                <c:ptCount val="11"/>
                <c:pt idx="1">
                  <c:v>2.2000000000000002</c:v>
                </c:pt>
                <c:pt idx="2">
                  <c:v>1.9666666666666666</c:v>
                </c:pt>
                <c:pt idx="3">
                  <c:v>1.7166666666666668</c:v>
                </c:pt>
                <c:pt idx="4">
                  <c:v>1.7200000000000002</c:v>
                </c:pt>
                <c:pt idx="5">
                  <c:v>1.7399999999999998</c:v>
                </c:pt>
                <c:pt idx="6">
                  <c:v>1.7600000000000002</c:v>
                </c:pt>
                <c:pt idx="7">
                  <c:v>1.8375000000000001</c:v>
                </c:pt>
                <c:pt idx="8">
                  <c:v>1.7833333333333332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'Ciruela &gt;38 mm'!$T$37:$AD$37</c15:sqref>
                  </c15:fullRef>
                </c:ext>
              </c:extLst>
              <c:f>'Ciruela &gt;38 mm'!$T$37:$AD$37</c:f>
              <c:numCache>
                <c:formatCode>General</c:formatCode>
                <c:ptCount val="11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'Ciruela &gt;38 mm'!$T$41:$AD$41</c15:sqref>
                  </c15:fullRef>
                </c:ext>
              </c:extLst>
              <c:f>'Ciruela &gt;38 mm'!$T$41:$AD$41</c:f>
              <c:numCache>
                <c:formatCode>0.00</c:formatCode>
                <c:ptCount val="11"/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2.35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&gt;38 mm'!$T$58:$AG$58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4.5</c:v>
                </c:pt>
                <c:pt idx="2">
                  <c:v>5.04</c:v>
                </c:pt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  <c:pt idx="8">
                  <c:v>4.4400000000000004</c:v>
                </c:pt>
                <c:pt idx="9">
                  <c:v>4.5</c:v>
                </c:pt>
                <c:pt idx="10">
                  <c:v>4.5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 mm'!$T$58:$AG$58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mm'!$T$60:$AG$60</c:f>
              <c:numCache>
                <c:formatCode>0.00</c:formatCode>
                <c:ptCount val="14"/>
                <c:pt idx="0">
                  <c:v>4.24</c:v>
                </c:pt>
                <c:pt idx="1">
                  <c:v>4.1875</c:v>
                </c:pt>
                <c:pt idx="2">
                  <c:v>3.3244444444444445</c:v>
                </c:pt>
                <c:pt idx="3">
                  <c:v>3.1736363636363634</c:v>
                </c:pt>
                <c:pt idx="4">
                  <c:v>3.0999999999999996</c:v>
                </c:pt>
                <c:pt idx="5">
                  <c:v>2.8941666666666666</c:v>
                </c:pt>
                <c:pt idx="6">
                  <c:v>2.6718181818181814</c:v>
                </c:pt>
                <c:pt idx="7">
                  <c:v>2.7936363636363635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&gt;38 mm'!$S$61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 mm'!$T$58:$AG$58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mm'!$T$61:$AG$61</c:f>
              <c:numCache>
                <c:formatCode>0.00</c:formatCode>
                <c:ptCount val="14"/>
                <c:pt idx="0">
                  <c:v>4.24</c:v>
                </c:pt>
                <c:pt idx="1">
                  <c:v>4.3858333333333333</c:v>
                </c:pt>
                <c:pt idx="2">
                  <c:v>4.4561111111111114</c:v>
                </c:pt>
                <c:pt idx="3">
                  <c:v>4.3527272727272734</c:v>
                </c:pt>
                <c:pt idx="4">
                  <c:v>4.2619999999999996</c:v>
                </c:pt>
                <c:pt idx="5">
                  <c:v>4.2308333333333339</c:v>
                </c:pt>
                <c:pt idx="6">
                  <c:v>3.9769696969696966</c:v>
                </c:pt>
                <c:pt idx="7">
                  <c:v>4.1587272727272726</c:v>
                </c:pt>
                <c:pt idx="8">
                  <c:v>3.8200000000000003</c:v>
                </c:pt>
                <c:pt idx="9">
                  <c:v>3.8292857142857142</c:v>
                </c:pt>
                <c:pt idx="10">
                  <c:v>3.5717948717948715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 mm'!$T$58:$AG$58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mm'!$T$62:$AG$62</c:f>
              <c:numCache>
                <c:formatCode>0.00</c:formatCode>
                <c:ptCount val="14"/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&gt;38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&gt;38 mm'!$B$37:$B$52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'Ciruela &gt;38 mm'!$C$37:$C$52</c:f>
              <c:numCache>
                <c:formatCode>#,##0.00</c:formatCode>
                <c:ptCount val="16"/>
                <c:pt idx="6">
                  <c:v>1.3248</c:v>
                </c:pt>
                <c:pt idx="7">
                  <c:v>1.3248</c:v>
                </c:pt>
                <c:pt idx="8">
                  <c:v>1.3248</c:v>
                </c:pt>
                <c:pt idx="9">
                  <c:v>1.3248</c:v>
                </c:pt>
                <c:pt idx="10">
                  <c:v>1.3248</c:v>
                </c:pt>
                <c:pt idx="11">
                  <c:v>1.3248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'Ciruela &gt;38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&gt;38 mm'!$B$37:$B$52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'Ciruela &gt;38 mm'!$D$37:$D$52</c:f>
              <c:numCache>
                <c:formatCode>#,##0.00</c:formatCode>
                <c:ptCount val="16"/>
                <c:pt idx="4">
                  <c:v>0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2.35</c:v>
                </c:pt>
                <c:pt idx="10">
                  <c:v>2</c:v>
                </c:pt>
                <c:pt idx="11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'Ciruela &gt;38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&gt;38 mm'!$B$37:$B$52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</c:numCache>
            </c:numRef>
          </c:cat>
          <c:val>
            <c:numRef>
              <c:f>'Ciruela &gt;38 mm'!$F$37:$F$52</c:f>
              <c:numCache>
                <c:formatCode>#,##0.00</c:formatCode>
                <c:ptCount val="16"/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5.6</c:v>
                </c:pt>
                <c:pt idx="11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aseline="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 38 mm'!$S$38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mm'!$T$38:$AH$38</c:f>
              <c:numCache>
                <c:formatCode>0.00</c:formatCode>
                <c:ptCount val="15"/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A-4225-ADB0-3B5CD8FAC1EF}"/>
            </c:ext>
          </c:extLst>
        </c:ser>
        <c:ser>
          <c:idx val="0"/>
          <c:order val="1"/>
          <c:tx>
            <c:strRef>
              <c:f>'Ciruela &lt; 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mm'!$T$39:$AH$39</c:f>
              <c:numCache>
                <c:formatCode>0.00</c:formatCode>
                <c:ptCount val="15"/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  <c:pt idx="7">
                  <c:v>0.95</c:v>
                </c:pt>
                <c:pt idx="8">
                  <c:v>0.95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&lt; 38 mm'!$S$40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mm'!$T$40:$AH$40</c:f>
              <c:numCache>
                <c:formatCode>0.00</c:formatCode>
                <c:ptCount val="15"/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1.1499999999999999</c:v>
                </c:pt>
                <c:pt idx="6">
                  <c:v>1.0999999999999999</c:v>
                </c:pt>
                <c:pt idx="7">
                  <c:v>1.1500000000000001</c:v>
                </c:pt>
                <c:pt idx="8">
                  <c:v>1.1166666666666665</c:v>
                </c:pt>
                <c:pt idx="9">
                  <c:v>1.2000000000000002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A-4225-ADB0-3B5CD8FAC1EF}"/>
            </c:ext>
          </c:extLst>
        </c:ser>
        <c:ser>
          <c:idx val="3"/>
          <c:order val="3"/>
          <c:tx>
            <c:strRef>
              <c:f>'Ciruela &lt; 38 mm'!$S$41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mm'!$T$41:$AH$41</c:f>
              <c:numCache>
                <c:formatCode>0.00</c:formatCode>
                <c:ptCount val="15"/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1.8</c:v>
                </c:pt>
                <c:pt idx="8">
                  <c:v>1.5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 38 mm'!$S$59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4.1875</c:v>
                </c:pt>
                <c:pt idx="2">
                  <c:v>3.91</c:v>
                </c:pt>
                <c:pt idx="3">
                  <c:v>3.93</c:v>
                </c:pt>
                <c:pt idx="4">
                  <c:v>3.83</c:v>
                </c:pt>
                <c:pt idx="5">
                  <c:v>4.04</c:v>
                </c:pt>
                <c:pt idx="6">
                  <c:v>4.68</c:v>
                </c:pt>
                <c:pt idx="7">
                  <c:v>4.5999999999999996</c:v>
                </c:pt>
                <c:pt idx="8">
                  <c:v>3.89</c:v>
                </c:pt>
                <c:pt idx="9">
                  <c:v>3.49</c:v>
                </c:pt>
                <c:pt idx="10">
                  <c:v>3.12</c:v>
                </c:pt>
                <c:pt idx="11">
                  <c:v>3.41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E-4136-BC35-AB3166F33C9C}"/>
            </c:ext>
          </c:extLst>
        </c:ser>
        <c:ser>
          <c:idx val="0"/>
          <c:order val="1"/>
          <c:tx>
            <c:strRef>
              <c:f>'Ciruela &lt; 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mm'!$T$60:$AH$60</c:f>
              <c:numCache>
                <c:formatCode>0.00</c:formatCode>
                <c:ptCount val="15"/>
                <c:pt idx="0">
                  <c:v>4.24</c:v>
                </c:pt>
                <c:pt idx="1">
                  <c:v>0</c:v>
                </c:pt>
                <c:pt idx="2">
                  <c:v>3.3244444444444445</c:v>
                </c:pt>
                <c:pt idx="3">
                  <c:v>3.1736363636363634</c:v>
                </c:pt>
                <c:pt idx="4">
                  <c:v>3.0999999999999996</c:v>
                </c:pt>
                <c:pt idx="5">
                  <c:v>2.8941666666666666</c:v>
                </c:pt>
                <c:pt idx="6">
                  <c:v>2.6718181818181814</c:v>
                </c:pt>
                <c:pt idx="7">
                  <c:v>2.7936363636363635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&lt; 38 mm'!$S$61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mm'!$T$61:$AH$61</c:f>
              <c:numCache>
                <c:formatCode>0.00</c:formatCode>
                <c:ptCount val="15"/>
                <c:pt idx="0">
                  <c:v>4.24</c:v>
                </c:pt>
                <c:pt idx="1">
                  <c:v>2.5558333333333336</c:v>
                </c:pt>
                <c:pt idx="2">
                  <c:v>3.7086111111111113</c:v>
                </c:pt>
                <c:pt idx="3">
                  <c:v>3.5978787878787877</c:v>
                </c:pt>
                <c:pt idx="4">
                  <c:v>3.4433333333333334</c:v>
                </c:pt>
                <c:pt idx="5">
                  <c:v>3.5610416666666662</c:v>
                </c:pt>
                <c:pt idx="6">
                  <c:v>3.5979545454545452</c:v>
                </c:pt>
                <c:pt idx="7">
                  <c:v>3.727878787878788</c:v>
                </c:pt>
                <c:pt idx="8">
                  <c:v>3.3149999999999999</c:v>
                </c:pt>
                <c:pt idx="9">
                  <c:v>3.0989285714285719</c:v>
                </c:pt>
                <c:pt idx="10">
                  <c:v>2.9226923076923077</c:v>
                </c:pt>
                <c:pt idx="11">
                  <c:v>3.0739285714285716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E-4136-BC35-AB3166F33C9C}"/>
            </c:ext>
          </c:extLst>
        </c:ser>
        <c:ser>
          <c:idx val="3"/>
          <c:order val="3"/>
          <c:tx>
            <c:strRef>
              <c:f>'Ciruela &lt; 38 mm'!$S$62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mm'!$T$62:$AH$62</c:f>
              <c:numCache>
                <c:formatCode>0.00</c:formatCode>
                <c:ptCount val="15"/>
                <c:pt idx="4">
                  <c:v>4.5999999999999996</c:v>
                </c:pt>
                <c:pt idx="5">
                  <c:v>4.45</c:v>
                </c:pt>
                <c:pt idx="6">
                  <c:v>4.32</c:v>
                </c:pt>
                <c:pt idx="7">
                  <c:v>4.4800000000000004</c:v>
                </c:pt>
                <c:pt idx="8">
                  <c:v>4.07</c:v>
                </c:pt>
                <c:pt idx="9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&lt; 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&lt; 38 mm'!$B$39:$B$52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mm'!$C$39:$C$52</c:f>
              <c:numCache>
                <c:formatCode>#,##0.00</c:formatCode>
                <c:ptCount val="14"/>
                <c:pt idx="4">
                  <c:v>1.3248</c:v>
                </c:pt>
                <c:pt idx="5">
                  <c:v>1.3248</c:v>
                </c:pt>
                <c:pt idx="6">
                  <c:v>1.3248</c:v>
                </c:pt>
                <c:pt idx="7">
                  <c:v>1.3248</c:v>
                </c:pt>
                <c:pt idx="8">
                  <c:v>1.3248</c:v>
                </c:pt>
                <c:pt idx="9">
                  <c:v>1.3248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5-4ABC-8E07-F61D90B05669}"/>
            </c:ext>
          </c:extLst>
        </c:ser>
        <c:ser>
          <c:idx val="1"/>
          <c:order val="1"/>
          <c:tx>
            <c:strRef>
              <c:f>'Ciruela &lt; 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&lt; 38 mm'!$B$39:$B$52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mm'!$D$39:$D$52</c:f>
              <c:numCache>
                <c:formatCode>#,##0.00</c:formatCode>
                <c:ptCount val="14"/>
                <c:pt idx="2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1.8</c:v>
                </c:pt>
                <c:pt idx="8">
                  <c:v>1.5</c:v>
                </c:pt>
                <c:pt idx="9">
                  <c:v>1.5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5-4ABC-8E07-F61D90B05669}"/>
            </c:ext>
          </c:extLst>
        </c:ser>
        <c:ser>
          <c:idx val="2"/>
          <c:order val="2"/>
          <c:tx>
            <c:strRef>
              <c:f>'Ciruela &lt; 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&lt; 38 mm'!$B$39:$B$52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mm'!$F$39:$F$52</c:f>
              <c:numCache>
                <c:formatCode>#,##0.00</c:formatCode>
                <c:ptCount val="14"/>
                <c:pt idx="4">
                  <c:v>4.5999999999999996</c:v>
                </c:pt>
                <c:pt idx="5">
                  <c:v>4.45</c:v>
                </c:pt>
                <c:pt idx="6">
                  <c:v>4.32</c:v>
                </c:pt>
                <c:pt idx="7">
                  <c:v>4.4800000000000004</c:v>
                </c:pt>
                <c:pt idx="8">
                  <c:v>4.07</c:v>
                </c:pt>
                <c:pt idx="9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5-4ABC-8E07-F61D90B0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52">
          <cell r="D152">
            <v>2</v>
          </cell>
          <cell r="F152">
            <v>2.95</v>
          </cell>
          <cell r="G152">
            <v>4.5999999999999996</v>
          </cell>
        </row>
        <row r="153">
          <cell r="D153">
            <v>2.5</v>
          </cell>
          <cell r="F153">
            <v>3.5</v>
          </cell>
          <cell r="G153">
            <v>6.2</v>
          </cell>
        </row>
      </sheetData>
      <sheetData sheetId="33">
        <row r="152">
          <cell r="D152">
            <v>2</v>
          </cell>
          <cell r="F152">
            <v>2.95</v>
          </cell>
          <cell r="G152">
            <v>4.45</v>
          </cell>
        </row>
        <row r="153">
          <cell r="D153">
            <v>2.5</v>
          </cell>
          <cell r="F153">
            <v>3.5</v>
          </cell>
          <cell r="G153">
            <v>6.2</v>
          </cell>
        </row>
      </sheetData>
      <sheetData sheetId="34">
        <row r="152">
          <cell r="D152">
            <v>2</v>
          </cell>
          <cell r="F152">
            <v>2.95</v>
          </cell>
          <cell r="G152">
            <v>4.32</v>
          </cell>
        </row>
        <row r="153">
          <cell r="D153">
            <v>2.5</v>
          </cell>
          <cell r="F153">
            <v>3.5</v>
          </cell>
          <cell r="G153">
            <v>6.2</v>
          </cell>
        </row>
      </sheetData>
      <sheetData sheetId="35">
        <row r="152">
          <cell r="D152">
            <v>1.8</v>
          </cell>
          <cell r="F152">
            <v>2.7</v>
          </cell>
          <cell r="G152">
            <v>4.4800000000000004</v>
          </cell>
        </row>
        <row r="153">
          <cell r="D153">
            <v>2.35</v>
          </cell>
          <cell r="F153">
            <v>3.5</v>
          </cell>
          <cell r="G153">
            <v>6.2</v>
          </cell>
        </row>
      </sheetData>
      <sheetData sheetId="36">
        <row r="152">
          <cell r="D152">
            <v>1.5</v>
          </cell>
          <cell r="F152">
            <v>2.35</v>
          </cell>
          <cell r="G152">
            <v>4.07</v>
          </cell>
        </row>
        <row r="153">
          <cell r="D153">
            <v>2</v>
          </cell>
          <cell r="F153">
            <v>2.95</v>
          </cell>
          <cell r="G153">
            <v>5.6</v>
          </cell>
        </row>
      </sheetData>
      <sheetData sheetId="37">
        <row r="152">
          <cell r="D152">
            <v>1.5</v>
          </cell>
          <cell r="F152">
            <v>2.35</v>
          </cell>
          <cell r="G152">
            <v>4.07</v>
          </cell>
        </row>
        <row r="153">
          <cell r="D153">
            <v>2</v>
          </cell>
          <cell r="F153">
            <v>2.95</v>
          </cell>
          <cell r="G153">
            <v>5.6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zoomScale="115" zoomScaleNormal="115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40" t="s">
        <v>12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41" t="s">
        <v>22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39" ht="48" customHeight="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9" ht="32.25" customHeight="1">
      <c r="B9" s="37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9" ht="12.75" customHeight="1">
      <c r="B10" s="37"/>
      <c r="C10" s="38" t="s">
        <v>7</v>
      </c>
      <c r="D10" s="38"/>
      <c r="E10" s="38"/>
      <c r="F10" s="39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8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2019</v>
      </c>
      <c r="T26" s="20"/>
      <c r="U26" s="20"/>
      <c r="V26" s="20"/>
      <c r="W26" s="20">
        <v>1.25</v>
      </c>
      <c r="X26" s="20">
        <v>1.25</v>
      </c>
      <c r="Y26" s="20">
        <v>1.25</v>
      </c>
      <c r="Z26" s="20">
        <v>1.25</v>
      </c>
      <c r="AA26" s="20">
        <v>1.25</v>
      </c>
      <c r="AB26" s="20">
        <v>1.25</v>
      </c>
      <c r="AC26" s="20"/>
      <c r="AD26" s="20"/>
      <c r="AE26" s="20"/>
      <c r="AF26" s="20"/>
      <c r="AG26" s="20"/>
      <c r="AH26" s="32">
        <f>AVERAGE(T26:AG26)</f>
        <v>1.25</v>
      </c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2020</v>
      </c>
      <c r="T27" s="20"/>
      <c r="U27" s="20">
        <v>2.6</v>
      </c>
      <c r="V27" s="20">
        <v>2</v>
      </c>
      <c r="W27" s="20">
        <v>1.8</v>
      </c>
      <c r="X27" s="20">
        <v>1.8</v>
      </c>
      <c r="Y27" s="20">
        <v>1.8</v>
      </c>
      <c r="Z27" s="20">
        <v>1.8</v>
      </c>
      <c r="AA27" s="20"/>
      <c r="AB27" s="20"/>
      <c r="AC27" s="20"/>
      <c r="AD27" s="20"/>
      <c r="AE27" s="20"/>
      <c r="AF27" s="20"/>
      <c r="AG27" s="20"/>
      <c r="AH27" s="32">
        <f t="shared" ref="AH27:AH34" si="0">AVERAGE(T27:AG27)</f>
        <v>1.9666666666666668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2021</v>
      </c>
      <c r="T28" s="20"/>
      <c r="U28" s="20"/>
      <c r="V28" s="20"/>
      <c r="W28" s="20"/>
      <c r="X28" s="20">
        <v>1.25</v>
      </c>
      <c r="Y28" s="20">
        <v>1.25</v>
      </c>
      <c r="Z28" s="20">
        <v>1.35</v>
      </c>
      <c r="AA28" s="20"/>
      <c r="AB28" s="20"/>
      <c r="AC28" s="20"/>
      <c r="AD28" s="20"/>
      <c r="AE28" s="20"/>
      <c r="AF28" s="20"/>
      <c r="AG28" s="20"/>
      <c r="AH28" s="32">
        <f t="shared" si="0"/>
        <v>1.2833333333333334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2022</v>
      </c>
      <c r="T29" s="20"/>
      <c r="U29" s="20"/>
      <c r="V29" s="20">
        <v>2.1</v>
      </c>
      <c r="W29" s="20">
        <v>2.1</v>
      </c>
      <c r="X29" s="20">
        <v>2.1</v>
      </c>
      <c r="Y29" s="20">
        <v>2.2000000000000002</v>
      </c>
      <c r="Z29" s="20">
        <v>2.2000000000000002</v>
      </c>
      <c r="AA29" s="20">
        <v>2.2000000000000002</v>
      </c>
      <c r="AB29" s="20"/>
      <c r="AC29" s="20"/>
      <c r="AD29" s="20"/>
      <c r="AE29" s="20"/>
      <c r="AF29" s="20"/>
      <c r="AG29" s="20"/>
      <c r="AH29" s="32">
        <f t="shared" si="0"/>
        <v>2.15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2023</v>
      </c>
      <c r="T30" s="20"/>
      <c r="U30" s="20">
        <v>1.8</v>
      </c>
      <c r="V30" s="20">
        <v>1.8</v>
      </c>
      <c r="W30" s="20"/>
      <c r="X30" s="20"/>
      <c r="Y30" s="20"/>
      <c r="Z30" s="20"/>
      <c r="AA30" s="20">
        <v>1.7</v>
      </c>
      <c r="AB30" s="20">
        <v>1.8</v>
      </c>
      <c r="AC30" s="20">
        <v>1.8</v>
      </c>
      <c r="AD30" s="20">
        <v>1.8</v>
      </c>
      <c r="AE30" s="20">
        <v>1.8</v>
      </c>
      <c r="AF30" s="20"/>
      <c r="AG30" s="20"/>
      <c r="AH30" s="32">
        <f t="shared" si="0"/>
        <v>1.785714285714286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2024</v>
      </c>
      <c r="T31" s="20"/>
      <c r="U31" s="20"/>
      <c r="V31" s="20" t="s">
        <v>14</v>
      </c>
      <c r="W31" s="20" t="s">
        <v>14</v>
      </c>
      <c r="X31" s="20">
        <v>2.2000000000000002</v>
      </c>
      <c r="Y31" s="20">
        <v>2.2000000000000002</v>
      </c>
      <c r="Z31" s="20">
        <v>2.2000000000000002</v>
      </c>
      <c r="AA31" s="20">
        <v>2.2000000000000002</v>
      </c>
      <c r="AB31" s="20">
        <v>2.2999999999999998</v>
      </c>
      <c r="AC31" s="20">
        <v>2.2000000000000002</v>
      </c>
      <c r="AD31" s="20">
        <v>2.2000000000000002</v>
      </c>
      <c r="AE31" s="20" t="s">
        <v>15</v>
      </c>
      <c r="AF31" s="20"/>
      <c r="AG31" s="20"/>
      <c r="AH31" s="32">
        <f t="shared" si="0"/>
        <v>2.2142857142857144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16</v>
      </c>
      <c r="T32" s="20"/>
      <c r="U32" s="20">
        <f>MAX(U26:U31)</f>
        <v>2.6</v>
      </c>
      <c r="V32" s="20">
        <f t="shared" ref="V32:AE32" si="1">MAX(V26:V31)</f>
        <v>2.1</v>
      </c>
      <c r="W32" s="20">
        <f t="shared" si="1"/>
        <v>2.1</v>
      </c>
      <c r="X32" s="20">
        <f t="shared" si="1"/>
        <v>2.2000000000000002</v>
      </c>
      <c r="Y32" s="20">
        <f t="shared" si="1"/>
        <v>2.2000000000000002</v>
      </c>
      <c r="Z32" s="20">
        <f t="shared" si="1"/>
        <v>2.2000000000000002</v>
      </c>
      <c r="AA32" s="20">
        <f t="shared" si="1"/>
        <v>2.2000000000000002</v>
      </c>
      <c r="AB32" s="20">
        <f t="shared" si="1"/>
        <v>2.2999999999999998</v>
      </c>
      <c r="AC32" s="20">
        <f t="shared" si="1"/>
        <v>2.2000000000000002</v>
      </c>
      <c r="AD32" s="20">
        <f t="shared" si="1"/>
        <v>2.2000000000000002</v>
      </c>
      <c r="AE32" s="20">
        <f t="shared" si="1"/>
        <v>1.8</v>
      </c>
      <c r="AF32" s="20"/>
      <c r="AG32" s="20"/>
      <c r="AH32" s="32">
        <f t="shared" si="0"/>
        <v>2.1909090909090909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17</v>
      </c>
      <c r="T33" s="20"/>
      <c r="U33" s="20">
        <f>MIN(U26:U31)</f>
        <v>1.8</v>
      </c>
      <c r="V33" s="20">
        <f t="shared" ref="V33:AE33" si="2">MIN(V26:V31)</f>
        <v>1.8</v>
      </c>
      <c r="W33" s="20">
        <f t="shared" si="2"/>
        <v>1.25</v>
      </c>
      <c r="X33" s="20">
        <f t="shared" si="2"/>
        <v>1.25</v>
      </c>
      <c r="Y33" s="20">
        <f t="shared" si="2"/>
        <v>1.25</v>
      </c>
      <c r="Z33" s="20">
        <f t="shared" si="2"/>
        <v>1.25</v>
      </c>
      <c r="AA33" s="20">
        <f t="shared" si="2"/>
        <v>1.25</v>
      </c>
      <c r="AB33" s="20">
        <f t="shared" si="2"/>
        <v>1.25</v>
      </c>
      <c r="AC33" s="20">
        <f t="shared" si="2"/>
        <v>1.8</v>
      </c>
      <c r="AD33" s="20">
        <f t="shared" si="2"/>
        <v>1.8</v>
      </c>
      <c r="AE33" s="20">
        <f t="shared" si="2"/>
        <v>1.8</v>
      </c>
      <c r="AF33" s="20"/>
      <c r="AG33" s="20"/>
      <c r="AH33" s="32">
        <f t="shared" si="0"/>
        <v>1.5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18</v>
      </c>
      <c r="T34" s="20"/>
      <c r="U34" s="20">
        <f>AVERAGE(U26:U31)</f>
        <v>2.2000000000000002</v>
      </c>
      <c r="V34" s="20">
        <f t="shared" ref="V34:AE34" si="3">AVERAGE(V26:V31)</f>
        <v>1.9666666666666666</v>
      </c>
      <c r="W34" s="20">
        <f t="shared" si="3"/>
        <v>1.7166666666666668</v>
      </c>
      <c r="X34" s="20">
        <f t="shared" si="3"/>
        <v>1.7200000000000002</v>
      </c>
      <c r="Y34" s="20">
        <f t="shared" si="3"/>
        <v>1.7399999999999998</v>
      </c>
      <c r="Z34" s="20">
        <f t="shared" si="3"/>
        <v>1.7600000000000002</v>
      </c>
      <c r="AA34" s="20">
        <f t="shared" si="3"/>
        <v>1.8375000000000001</v>
      </c>
      <c r="AB34" s="20">
        <f t="shared" si="3"/>
        <v>1.7833333333333332</v>
      </c>
      <c r="AC34" s="20">
        <f t="shared" si="3"/>
        <v>2</v>
      </c>
      <c r="AD34" s="20">
        <f t="shared" si="3"/>
        <v>2</v>
      </c>
      <c r="AE34" s="20">
        <f t="shared" si="3"/>
        <v>1.8</v>
      </c>
      <c r="AF34" s="20"/>
      <c r="AG34" s="20"/>
      <c r="AH34" s="32">
        <f t="shared" si="0"/>
        <v>1.8658333333333337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33"/>
      <c r="D37" s="33"/>
      <c r="E37" s="33"/>
      <c r="F37" s="33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34"/>
      <c r="D38" s="34"/>
      <c r="E38" s="34"/>
      <c r="F38" s="34"/>
      <c r="S38" s="19" t="s">
        <v>19</v>
      </c>
      <c r="T38" s="20"/>
      <c r="U38" s="20">
        <f>U32</f>
        <v>2.6</v>
      </c>
      <c r="V38" s="20">
        <f t="shared" ref="U38:AC40" si="4">V32</f>
        <v>2.1</v>
      </c>
      <c r="W38" s="20">
        <f t="shared" si="4"/>
        <v>2.1</v>
      </c>
      <c r="X38" s="20">
        <f t="shared" si="4"/>
        <v>2.2000000000000002</v>
      </c>
      <c r="Y38" s="20">
        <f t="shared" si="4"/>
        <v>2.2000000000000002</v>
      </c>
      <c r="Z38" s="20">
        <f t="shared" si="4"/>
        <v>2.2000000000000002</v>
      </c>
      <c r="AA38" s="20">
        <f t="shared" si="4"/>
        <v>2.2000000000000002</v>
      </c>
      <c r="AB38" s="20">
        <f t="shared" si="4"/>
        <v>2.2999999999999998</v>
      </c>
      <c r="AC38" s="20">
        <f t="shared" si="4"/>
        <v>2.2000000000000002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35"/>
      <c r="D39" s="35"/>
      <c r="E39" s="35"/>
      <c r="F39" s="35"/>
      <c r="S39" s="19"/>
      <c r="T39" s="20"/>
      <c r="U39" s="20">
        <f t="shared" si="4"/>
        <v>1.8</v>
      </c>
      <c r="V39" s="20">
        <f t="shared" si="4"/>
        <v>1.8</v>
      </c>
      <c r="W39" s="20">
        <f t="shared" si="4"/>
        <v>1.25</v>
      </c>
      <c r="X39" s="20">
        <f t="shared" si="4"/>
        <v>1.25</v>
      </c>
      <c r="Y39" s="20">
        <f t="shared" si="4"/>
        <v>1.25</v>
      </c>
      <c r="Z39" s="20">
        <f t="shared" si="4"/>
        <v>1.25</v>
      </c>
      <c r="AA39" s="20">
        <f t="shared" si="4"/>
        <v>1.25</v>
      </c>
      <c r="AB39" s="20">
        <f t="shared" si="4"/>
        <v>1.25</v>
      </c>
      <c r="AC39" s="20">
        <f t="shared" si="4"/>
        <v>1.8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/>
      <c r="D40" s="29"/>
      <c r="E40" s="29"/>
      <c r="F40" s="29"/>
      <c r="S40" s="21" t="str">
        <f>S34</f>
        <v>Promedio 2019 - 2024</v>
      </c>
      <c r="T40" s="22"/>
      <c r="U40" s="22">
        <f t="shared" si="4"/>
        <v>2.2000000000000002</v>
      </c>
      <c r="V40" s="22">
        <f t="shared" si="4"/>
        <v>1.9666666666666666</v>
      </c>
      <c r="W40" s="22">
        <f t="shared" si="4"/>
        <v>1.7166666666666668</v>
      </c>
      <c r="X40" s="22">
        <f t="shared" si="4"/>
        <v>1.7200000000000002</v>
      </c>
      <c r="Y40" s="22">
        <f t="shared" si="4"/>
        <v>1.7399999999999998</v>
      </c>
      <c r="Z40" s="22">
        <f t="shared" si="4"/>
        <v>1.7600000000000002</v>
      </c>
      <c r="AA40" s="22">
        <f t="shared" si="4"/>
        <v>1.8375000000000001</v>
      </c>
      <c r="AB40" s="22">
        <f t="shared" si="4"/>
        <v>1.7833333333333332</v>
      </c>
      <c r="AC40" s="22">
        <f t="shared" si="4"/>
        <v>2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/>
      <c r="D41" s="36" t="s">
        <v>20</v>
      </c>
      <c r="E41" s="27"/>
      <c r="F41" s="27"/>
      <c r="S41" s="19">
        <v>2025</v>
      </c>
      <c r="T41" s="23"/>
      <c r="U41" s="23"/>
      <c r="V41" s="23"/>
      <c r="W41" s="23"/>
      <c r="X41" s="23">
        <f>D43</f>
        <v>2.5</v>
      </c>
      <c r="Y41" s="23">
        <f>D44</f>
        <v>2.5</v>
      </c>
      <c r="Z41" s="23">
        <f>D45</f>
        <v>2.5</v>
      </c>
      <c r="AA41" s="23">
        <f>D46</f>
        <v>2.35</v>
      </c>
      <c r="AB41" s="23">
        <f>D47</f>
        <v>2</v>
      </c>
      <c r="AC41" s="23"/>
      <c r="AD41" s="23"/>
      <c r="AE41" s="23"/>
      <c r="AF41" s="23"/>
      <c r="AG41" s="23"/>
      <c r="AI41" s="17"/>
    </row>
    <row r="42" spans="2:35" ht="9.9499999999999993" customHeight="1">
      <c r="B42" s="28">
        <v>32</v>
      </c>
      <c r="C42" s="29"/>
      <c r="D42" s="29"/>
      <c r="E42" s="29"/>
      <c r="F42" s="29"/>
    </row>
    <row r="43" spans="2:35" ht="9.9499999999999993" customHeight="1">
      <c r="B43" s="30">
        <v>33</v>
      </c>
      <c r="C43" s="27">
        <v>1.3248</v>
      </c>
      <c r="D43" s="27">
        <f>'[1]33'!$D$153</f>
        <v>2.5</v>
      </c>
      <c r="E43" s="27">
        <f>'[1]33'!$F$153</f>
        <v>3.5</v>
      </c>
      <c r="F43" s="27">
        <f>'[1]33'!$G$153</f>
        <v>6.2</v>
      </c>
    </row>
    <row r="44" spans="2:35" ht="9.9499999999999993" customHeight="1">
      <c r="B44" s="28">
        <v>34</v>
      </c>
      <c r="C44" s="29">
        <v>1.3248</v>
      </c>
      <c r="D44" s="29">
        <f>'[1]34'!$D$153</f>
        <v>2.5</v>
      </c>
      <c r="E44" s="29">
        <f>'[1]34'!$F$153</f>
        <v>3.5</v>
      </c>
      <c r="F44" s="29">
        <f>'[1]34'!$G$153</f>
        <v>6.2</v>
      </c>
    </row>
    <row r="45" spans="2:35" ht="9.9499999999999993" customHeight="1">
      <c r="B45" s="30">
        <v>35</v>
      </c>
      <c r="C45" s="27">
        <v>1.3248</v>
      </c>
      <c r="D45" s="27">
        <f>'[1]35'!$D$153</f>
        <v>2.5</v>
      </c>
      <c r="E45" s="31">
        <f>'[1]35'!$F$153</f>
        <v>3.5</v>
      </c>
      <c r="F45" s="27">
        <f>'[1]35'!$G$153</f>
        <v>6.2</v>
      </c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1.3248</v>
      </c>
      <c r="D46" s="29">
        <f>'[1]36'!$D$153</f>
        <v>2.35</v>
      </c>
      <c r="E46" s="29">
        <f>'[1]36'!$F$153</f>
        <v>3.5</v>
      </c>
      <c r="F46" s="29">
        <f>'[1]36'!$G$153</f>
        <v>6.2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1.3248</v>
      </c>
      <c r="D47" s="27">
        <f>'[1]37'!$D$153</f>
        <v>2</v>
      </c>
      <c r="E47" s="27">
        <f>'[1]37'!$F$153</f>
        <v>2.95</v>
      </c>
      <c r="F47" s="27">
        <f>'[1]37'!$G$153</f>
        <v>5.6</v>
      </c>
      <c r="S47" s="19">
        <v>2019</v>
      </c>
      <c r="T47" s="20">
        <v>4.24</v>
      </c>
      <c r="U47" s="20">
        <v>4.1875</v>
      </c>
      <c r="V47" s="20">
        <v>3.3244444444444445</v>
      </c>
      <c r="W47" s="20">
        <v>3.1736363636363634</v>
      </c>
      <c r="X47" s="20">
        <v>3.0999999999999996</v>
      </c>
      <c r="Y47" s="20">
        <v>2.8941666666666666</v>
      </c>
      <c r="Z47" s="20">
        <v>2.6718181818181814</v>
      </c>
      <c r="AA47" s="20">
        <v>2.7936363636363635</v>
      </c>
      <c r="AB47" s="20">
        <v>2.7399999999999998</v>
      </c>
      <c r="AC47" s="20">
        <v>2.7078571428571432</v>
      </c>
      <c r="AD47" s="20">
        <v>2.7253846153846153</v>
      </c>
      <c r="AE47" s="20">
        <v>2.7378571428571425</v>
      </c>
      <c r="AF47" s="20">
        <v>2.7215384615384619</v>
      </c>
      <c r="AG47" s="20">
        <v>2.8533333333333335</v>
      </c>
      <c r="AH47" s="32">
        <f t="shared" ref="AH47:AH55" si="5">AVERAGE(T47:AG47)</f>
        <v>3.0622266225837653</v>
      </c>
      <c r="AI47" s="17"/>
    </row>
    <row r="48" spans="2:35" ht="9.9499999999999993" customHeight="1">
      <c r="B48" s="28">
        <v>38</v>
      </c>
      <c r="C48" s="29">
        <v>1.3248</v>
      </c>
      <c r="D48" s="29">
        <f>'[1]38'!$D$153</f>
        <v>2</v>
      </c>
      <c r="E48" s="29">
        <f>'[1]38'!$F$153</f>
        <v>2.95</v>
      </c>
      <c r="F48" s="29">
        <f>'[1]38'!$G$153</f>
        <v>5.6</v>
      </c>
      <c r="S48" s="19">
        <v>2020</v>
      </c>
      <c r="T48" s="20"/>
      <c r="U48" s="20"/>
      <c r="V48" s="20"/>
      <c r="W48" s="20">
        <v>5.25</v>
      </c>
      <c r="X48" s="20">
        <v>5.25</v>
      </c>
      <c r="Y48" s="20">
        <v>5.12</v>
      </c>
      <c r="Z48" s="20">
        <v>5.12</v>
      </c>
      <c r="AA48" s="20">
        <v>5.04</v>
      </c>
      <c r="AB48" s="20"/>
      <c r="AC48" s="20"/>
      <c r="AD48" s="20"/>
      <c r="AE48" s="20"/>
      <c r="AF48" s="20"/>
      <c r="AG48" s="20"/>
      <c r="AH48" s="32">
        <f t="shared" si="5"/>
        <v>5.1560000000000006</v>
      </c>
      <c r="AI48" s="17"/>
    </row>
    <row r="49" spans="2:35" ht="9.9499999999999993" customHeight="1">
      <c r="B49" s="30">
        <v>39</v>
      </c>
      <c r="C49" s="27"/>
      <c r="D49" s="27"/>
      <c r="E49" s="27"/>
      <c r="F49" s="27"/>
      <c r="S49" s="19">
        <v>2021</v>
      </c>
      <c r="T49" s="20"/>
      <c r="U49" s="20"/>
      <c r="V49" s="20"/>
      <c r="W49" s="20"/>
      <c r="X49" s="20"/>
      <c r="Y49" s="20"/>
      <c r="Z49" s="20">
        <v>3.6</v>
      </c>
      <c r="AA49" s="20"/>
      <c r="AB49" s="20"/>
      <c r="AC49" s="20"/>
      <c r="AD49" s="20"/>
      <c r="AE49" s="20"/>
      <c r="AF49" s="20"/>
      <c r="AG49" s="20"/>
      <c r="AH49" s="32">
        <f t="shared" si="5"/>
        <v>3.6</v>
      </c>
      <c r="AI49" s="17"/>
    </row>
    <row r="50" spans="2:35" ht="9.9499999999999993" customHeight="1">
      <c r="B50" s="28">
        <v>40</v>
      </c>
      <c r="C50" s="29"/>
      <c r="D50" s="42" t="s">
        <v>21</v>
      </c>
      <c r="E50" s="42"/>
      <c r="F50" s="29"/>
      <c r="S50" s="19">
        <v>2022</v>
      </c>
      <c r="T50" s="20"/>
      <c r="U50" s="20"/>
      <c r="V50" s="20">
        <v>5.04</v>
      </c>
      <c r="W50" s="20">
        <v>4.07</v>
      </c>
      <c r="X50" s="20">
        <v>3.78</v>
      </c>
      <c r="Y50" s="20">
        <v>4.09</v>
      </c>
      <c r="Z50" s="20">
        <v>4.07</v>
      </c>
      <c r="AA50" s="20">
        <v>4.07</v>
      </c>
      <c r="AB50" s="20"/>
      <c r="AC50" s="20"/>
      <c r="AD50" s="20"/>
      <c r="AE50" s="20"/>
      <c r="AF50" s="20"/>
      <c r="AG50" s="20"/>
      <c r="AH50" s="32">
        <f t="shared" si="5"/>
        <v>4.1866666666666665</v>
      </c>
      <c r="AI50" s="17"/>
    </row>
    <row r="51" spans="2:35" ht="9.9499999999999993" customHeight="1">
      <c r="B51" s="30">
        <v>41</v>
      </c>
      <c r="C51" s="35"/>
      <c r="D51" s="35"/>
      <c r="E51" s="35"/>
      <c r="F51" s="35"/>
      <c r="S51" s="19">
        <v>2023</v>
      </c>
      <c r="T51" s="20"/>
      <c r="U51" s="20">
        <v>4.47</v>
      </c>
      <c r="V51" s="20">
        <v>4.5999999999999996</v>
      </c>
      <c r="W51" s="20">
        <v>4.5999999999999996</v>
      </c>
      <c r="X51" s="20">
        <v>4.21</v>
      </c>
      <c r="Y51" s="20">
        <v>4.13</v>
      </c>
      <c r="Z51" s="20">
        <v>4.13</v>
      </c>
      <c r="AA51" s="20">
        <v>4.59</v>
      </c>
      <c r="AB51" s="20">
        <v>4.28</v>
      </c>
      <c r="AC51" s="20">
        <v>4.28</v>
      </c>
      <c r="AD51" s="20">
        <v>3.49</v>
      </c>
      <c r="AE51" s="20"/>
      <c r="AF51" s="20"/>
      <c r="AG51" s="20"/>
      <c r="AH51" s="32">
        <f t="shared" si="5"/>
        <v>4.2780000000000005</v>
      </c>
      <c r="AI51" s="17"/>
    </row>
    <row r="52" spans="2:35" ht="9.9499999999999993" customHeight="1">
      <c r="B52" s="28">
        <v>42</v>
      </c>
      <c r="C52" s="34"/>
      <c r="D52" s="34"/>
      <c r="E52" s="34"/>
      <c r="F52" s="34"/>
      <c r="S52" s="19">
        <v>2024</v>
      </c>
      <c r="T52" s="20"/>
      <c r="U52" s="20">
        <v>4.5</v>
      </c>
      <c r="V52" s="20">
        <v>4.8600000000000003</v>
      </c>
      <c r="W52" s="20">
        <v>4.67</v>
      </c>
      <c r="X52" s="20">
        <v>4.97</v>
      </c>
      <c r="Y52" s="20">
        <v>4.92</v>
      </c>
      <c r="Z52" s="20">
        <v>4.2699999999999996</v>
      </c>
      <c r="AA52" s="20">
        <v>4.3</v>
      </c>
      <c r="AB52" s="20">
        <v>4.4400000000000004</v>
      </c>
      <c r="AC52" s="20">
        <v>4.5</v>
      </c>
      <c r="AD52" s="20">
        <v>4.5</v>
      </c>
      <c r="AE52" s="20"/>
      <c r="AF52" s="20"/>
      <c r="AG52" s="20"/>
      <c r="AH52" s="32">
        <f t="shared" si="5"/>
        <v>4.593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16</v>
      </c>
      <c r="T53" s="20">
        <f>MAX(T47:T52)</f>
        <v>4.24</v>
      </c>
      <c r="U53" s="20">
        <f t="shared" ref="U53:AG53" si="6">MAX(U47:U52)</f>
        <v>4.5</v>
      </c>
      <c r="V53" s="20">
        <f t="shared" si="6"/>
        <v>5.04</v>
      </c>
      <c r="W53" s="20">
        <f t="shared" si="6"/>
        <v>5.25</v>
      </c>
      <c r="X53" s="20">
        <f t="shared" si="6"/>
        <v>5.25</v>
      </c>
      <c r="Y53" s="20">
        <f t="shared" si="6"/>
        <v>5.12</v>
      </c>
      <c r="Z53" s="20">
        <f t="shared" si="6"/>
        <v>5.12</v>
      </c>
      <c r="AA53" s="20">
        <f t="shared" si="6"/>
        <v>5.04</v>
      </c>
      <c r="AB53" s="20">
        <f t="shared" si="6"/>
        <v>4.4400000000000004</v>
      </c>
      <c r="AC53" s="20">
        <f t="shared" si="6"/>
        <v>4.5</v>
      </c>
      <c r="AD53" s="20">
        <f t="shared" si="6"/>
        <v>4.5</v>
      </c>
      <c r="AE53" s="20">
        <f t="shared" si="6"/>
        <v>2.7378571428571425</v>
      </c>
      <c r="AF53" s="20">
        <f t="shared" si="6"/>
        <v>2.7215384615384619</v>
      </c>
      <c r="AG53" s="20">
        <f t="shared" si="6"/>
        <v>2.8533333333333335</v>
      </c>
      <c r="AH53" s="32">
        <f t="shared" si="5"/>
        <v>4.37948063840921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17</v>
      </c>
      <c r="T54" s="20">
        <f>MIN(T47:T52)</f>
        <v>4.24</v>
      </c>
      <c r="U54" s="20">
        <f t="shared" ref="U54:AG54" si="7">MIN(U47:U52)</f>
        <v>4.1875</v>
      </c>
      <c r="V54" s="20">
        <f t="shared" si="7"/>
        <v>3.3244444444444445</v>
      </c>
      <c r="W54" s="20">
        <f t="shared" si="7"/>
        <v>3.1736363636363634</v>
      </c>
      <c r="X54" s="20">
        <f t="shared" si="7"/>
        <v>3.0999999999999996</v>
      </c>
      <c r="Y54" s="20">
        <f t="shared" si="7"/>
        <v>2.8941666666666666</v>
      </c>
      <c r="Z54" s="20">
        <f t="shared" si="7"/>
        <v>2.6718181818181814</v>
      </c>
      <c r="AA54" s="20">
        <f t="shared" si="7"/>
        <v>2.7936363636363635</v>
      </c>
      <c r="AB54" s="20">
        <f t="shared" si="7"/>
        <v>2.7399999999999998</v>
      </c>
      <c r="AC54" s="20">
        <f t="shared" si="7"/>
        <v>2.7078571428571432</v>
      </c>
      <c r="AD54" s="20">
        <f t="shared" si="7"/>
        <v>2.7253846153846153</v>
      </c>
      <c r="AE54" s="20">
        <f t="shared" si="7"/>
        <v>2.7378571428571425</v>
      </c>
      <c r="AF54" s="20">
        <f t="shared" si="7"/>
        <v>2.7215384615384619</v>
      </c>
      <c r="AG54" s="20">
        <f t="shared" si="7"/>
        <v>2.8533333333333335</v>
      </c>
      <c r="AH54" s="32">
        <f t="shared" si="5"/>
        <v>3.0622266225837653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18</v>
      </c>
      <c r="T55" s="20">
        <f>AVERAGE(T47:T52)</f>
        <v>4.24</v>
      </c>
      <c r="U55" s="20">
        <f t="shared" ref="U55:AG55" si="8">AVERAGE(U47:U52)</f>
        <v>4.3858333333333333</v>
      </c>
      <c r="V55" s="20">
        <f>AVERAGE(V47:V52)</f>
        <v>4.4561111111111114</v>
      </c>
      <c r="W55" s="20">
        <f t="shared" si="8"/>
        <v>4.3527272727272734</v>
      </c>
      <c r="X55" s="20">
        <f t="shared" si="8"/>
        <v>4.2619999999999996</v>
      </c>
      <c r="Y55" s="20">
        <f t="shared" si="8"/>
        <v>4.2308333333333339</v>
      </c>
      <c r="Z55" s="20">
        <f t="shared" si="8"/>
        <v>3.9769696969696966</v>
      </c>
      <c r="AA55" s="20">
        <f t="shared" si="8"/>
        <v>4.1587272727272726</v>
      </c>
      <c r="AB55" s="20">
        <f t="shared" si="8"/>
        <v>3.8200000000000003</v>
      </c>
      <c r="AC55" s="20">
        <f t="shared" si="8"/>
        <v>3.8292857142857142</v>
      </c>
      <c r="AD55" s="20">
        <f t="shared" si="8"/>
        <v>3.5717948717948715</v>
      </c>
      <c r="AE55" s="20">
        <f t="shared" si="8"/>
        <v>2.7378571428571425</v>
      </c>
      <c r="AF55" s="20">
        <f t="shared" si="8"/>
        <v>2.7215384615384619</v>
      </c>
      <c r="AG55" s="20">
        <f t="shared" si="8"/>
        <v>2.8533333333333335</v>
      </c>
      <c r="AH55" s="32">
        <f t="shared" si="5"/>
        <v>3.8283579674293966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19</v>
      </c>
      <c r="T59" s="20">
        <f t="shared" ref="T59:AD61" si="9">T53</f>
        <v>4.24</v>
      </c>
      <c r="U59" s="20">
        <f>U53</f>
        <v>4.5</v>
      </c>
      <c r="V59" s="20">
        <f t="shared" si="9"/>
        <v>5.04</v>
      </c>
      <c r="W59" s="20">
        <f t="shared" si="9"/>
        <v>5.25</v>
      </c>
      <c r="X59" s="20">
        <f t="shared" si="9"/>
        <v>5.25</v>
      </c>
      <c r="Y59" s="20">
        <f t="shared" si="9"/>
        <v>5.12</v>
      </c>
      <c r="Z59" s="20">
        <f t="shared" si="9"/>
        <v>5.12</v>
      </c>
      <c r="AA59" s="20">
        <f t="shared" si="9"/>
        <v>5.04</v>
      </c>
      <c r="AB59" s="20">
        <f t="shared" si="9"/>
        <v>4.4400000000000004</v>
      </c>
      <c r="AC59" s="20">
        <f t="shared" si="9"/>
        <v>4.5</v>
      </c>
      <c r="AD59" s="20">
        <f t="shared" si="9"/>
        <v>4.5</v>
      </c>
      <c r="AE59" s="20">
        <f t="shared" ref="AE59:AG59" si="10">AE53</f>
        <v>2.7378571428571425</v>
      </c>
      <c r="AF59" s="20">
        <f t="shared" si="10"/>
        <v>2.7215384615384619</v>
      </c>
      <c r="AG59" s="20">
        <f t="shared" si="10"/>
        <v>2.8533333333333335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9"/>
        <v>4.24</v>
      </c>
      <c r="U60" s="20">
        <f t="shared" si="9"/>
        <v>4.1875</v>
      </c>
      <c r="V60" s="20">
        <f t="shared" si="9"/>
        <v>3.3244444444444445</v>
      </c>
      <c r="W60" s="20">
        <f t="shared" si="9"/>
        <v>3.1736363636363634</v>
      </c>
      <c r="X60" s="20">
        <f t="shared" si="9"/>
        <v>3.0999999999999996</v>
      </c>
      <c r="Y60" s="20">
        <f t="shared" si="9"/>
        <v>2.8941666666666666</v>
      </c>
      <c r="Z60" s="20">
        <f t="shared" si="9"/>
        <v>2.6718181818181814</v>
      </c>
      <c r="AA60" s="20">
        <f t="shared" si="9"/>
        <v>2.7936363636363635</v>
      </c>
      <c r="AB60" s="20">
        <f t="shared" si="9"/>
        <v>2.7399999999999998</v>
      </c>
      <c r="AC60" s="20">
        <f t="shared" si="9"/>
        <v>2.7078571428571432</v>
      </c>
      <c r="AD60" s="20">
        <f t="shared" si="9"/>
        <v>2.7253846153846153</v>
      </c>
      <c r="AE60" s="20">
        <f t="shared" ref="AE60:AG60" si="11">AE54</f>
        <v>2.7378571428571425</v>
      </c>
      <c r="AF60" s="20">
        <f t="shared" si="11"/>
        <v>2.7215384615384619</v>
      </c>
      <c r="AG60" s="20">
        <f t="shared" si="11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2019 - 2024</v>
      </c>
      <c r="T61" s="22">
        <f t="shared" si="9"/>
        <v>4.24</v>
      </c>
      <c r="U61" s="22">
        <f>U55</f>
        <v>4.3858333333333333</v>
      </c>
      <c r="V61" s="22">
        <f t="shared" si="9"/>
        <v>4.4561111111111114</v>
      </c>
      <c r="W61" s="22">
        <f t="shared" si="9"/>
        <v>4.3527272727272734</v>
      </c>
      <c r="X61" s="22">
        <f t="shared" si="9"/>
        <v>4.2619999999999996</v>
      </c>
      <c r="Y61" s="22">
        <f t="shared" si="9"/>
        <v>4.2308333333333339</v>
      </c>
      <c r="Z61" s="22">
        <f t="shared" si="9"/>
        <v>3.9769696969696966</v>
      </c>
      <c r="AA61" s="22">
        <f t="shared" si="9"/>
        <v>4.1587272727272726</v>
      </c>
      <c r="AB61" s="22">
        <f t="shared" si="9"/>
        <v>3.8200000000000003</v>
      </c>
      <c r="AC61" s="22">
        <f t="shared" si="9"/>
        <v>3.8292857142857142</v>
      </c>
      <c r="AD61" s="22">
        <f t="shared" si="9"/>
        <v>3.5717948717948715</v>
      </c>
      <c r="AE61" s="22">
        <f t="shared" ref="AE61:AG61" si="12">AE55</f>
        <v>2.7378571428571425</v>
      </c>
      <c r="AF61" s="22">
        <f t="shared" si="12"/>
        <v>2.7215384615384619</v>
      </c>
      <c r="AG61" s="22">
        <f t="shared" si="12"/>
        <v>2.8533333333333335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2025</v>
      </c>
      <c r="T62" s="23"/>
      <c r="U62" s="23"/>
      <c r="V62" s="23"/>
      <c r="W62" s="23"/>
      <c r="X62" s="23">
        <f>F43</f>
        <v>6.2</v>
      </c>
      <c r="Y62" s="23">
        <f>F44</f>
        <v>6.2</v>
      </c>
      <c r="Z62" s="23">
        <f>F45</f>
        <v>6.2</v>
      </c>
      <c r="AA62" s="23">
        <f>F46</f>
        <v>6.2</v>
      </c>
      <c r="AB62" s="23">
        <f>F47</f>
        <v>5.6</v>
      </c>
      <c r="AC62" s="23"/>
      <c r="AD62" s="23"/>
      <c r="AE62" s="23"/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00" si="13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3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3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3"/>
        <v>#DIV/0!</v>
      </c>
      <c r="S72" s="24"/>
    </row>
    <row r="73" spans="2:34">
      <c r="R73" s="14" t="e">
        <f t="shared" si="13"/>
        <v>#DIV/0!</v>
      </c>
      <c r="S73" s="24"/>
    </row>
    <row r="74" spans="2:34">
      <c r="R74" s="14" t="e">
        <f t="shared" si="13"/>
        <v>#DIV/0!</v>
      </c>
      <c r="S74" s="24"/>
    </row>
    <row r="75" spans="2:34">
      <c r="R75" s="14" t="e">
        <f t="shared" si="13"/>
        <v>#DIV/0!</v>
      </c>
    </row>
    <row r="76" spans="2:34">
      <c r="R76" s="14" t="e">
        <f t="shared" si="13"/>
        <v>#DIV/0!</v>
      </c>
    </row>
    <row r="77" spans="2:34">
      <c r="R77" s="14" t="e">
        <f t="shared" si="13"/>
        <v>#DIV/0!</v>
      </c>
    </row>
    <row r="78" spans="2:34">
      <c r="R78" s="14" t="e">
        <f t="shared" si="13"/>
        <v>#DIV/0!</v>
      </c>
    </row>
    <row r="79" spans="2:34">
      <c r="R79" s="14" t="e">
        <f t="shared" si="13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3"/>
        <v>#DIV/0!</v>
      </c>
    </row>
    <row r="83" spans="18:18">
      <c r="R83" s="14" t="e">
        <f t="shared" si="13"/>
        <v>#DIV/0!</v>
      </c>
    </row>
    <row r="84" spans="18:18">
      <c r="R84" s="14" t="e">
        <f t="shared" si="13"/>
        <v>#DIV/0!</v>
      </c>
    </row>
    <row r="85" spans="18:18">
      <c r="R85" s="14" t="e">
        <f t="shared" si="13"/>
        <v>#DIV/0!</v>
      </c>
    </row>
    <row r="86" spans="18:18">
      <c r="R86" s="14" t="e">
        <f t="shared" si="13"/>
        <v>#DIV/0!</v>
      </c>
    </row>
    <row r="87" spans="18:18">
      <c r="R87" s="14" t="e">
        <f t="shared" si="13"/>
        <v>#DIV/0!</v>
      </c>
    </row>
    <row r="88" spans="18:18">
      <c r="R88" s="14" t="e">
        <f t="shared" si="13"/>
        <v>#DIV/0!</v>
      </c>
    </row>
    <row r="89" spans="18:18">
      <c r="R89" s="14" t="e">
        <f t="shared" si="13"/>
        <v>#DIV/0!</v>
      </c>
    </row>
    <row r="90" spans="18:18">
      <c r="R90" s="14" t="e">
        <f t="shared" si="13"/>
        <v>#DIV/0!</v>
      </c>
    </row>
    <row r="91" spans="18:18">
      <c r="R91" s="14" t="e">
        <f t="shared" si="13"/>
        <v>#DIV/0!</v>
      </c>
    </row>
    <row r="92" spans="18:18">
      <c r="R92" s="14" t="e">
        <f t="shared" si="13"/>
        <v>#DIV/0!</v>
      </c>
    </row>
    <row r="93" spans="18:18">
      <c r="R93" s="14" t="e">
        <f t="shared" si="13"/>
        <v>#DIV/0!</v>
      </c>
    </row>
    <row r="94" spans="18:18">
      <c r="R94" s="14" t="e">
        <f t="shared" si="13"/>
        <v>#DIV/0!</v>
      </c>
    </row>
    <row r="95" spans="18:18">
      <c r="R95" s="14" t="e">
        <f t="shared" si="13"/>
        <v>#DIV/0!</v>
      </c>
    </row>
    <row r="96" spans="18:18">
      <c r="R96" s="14" t="e">
        <f>(D38-#REF!)/#REF!</f>
        <v>#REF!</v>
      </c>
    </row>
    <row r="97" spans="18:18">
      <c r="R97" s="14" t="e">
        <f>(D39-#REF!)/#REF!</f>
        <v>#REF!</v>
      </c>
    </row>
    <row r="98" spans="18:18">
      <c r="R98" s="14" t="e">
        <f t="shared" si="13"/>
        <v>#DIV/0!</v>
      </c>
    </row>
    <row r="99" spans="18:18">
      <c r="R99" s="14" t="e">
        <f t="shared" si="13"/>
        <v>#VALUE!</v>
      </c>
    </row>
    <row r="100" spans="18:18">
      <c r="R100" s="14" t="e">
        <f t="shared" si="13"/>
        <v>#DIV/0!</v>
      </c>
    </row>
    <row r="101" spans="18:18">
      <c r="R101" s="14">
        <f t="shared" ref="R101:R118" si="14">(D43-C43)/C43</f>
        <v>0.88707729468599039</v>
      </c>
    </row>
    <row r="102" spans="18:18">
      <c r="R102" s="14">
        <f t="shared" si="14"/>
        <v>0.88707729468599039</v>
      </c>
    </row>
    <row r="103" spans="18:18">
      <c r="R103" s="14">
        <f t="shared" si="14"/>
        <v>0.88707729468599039</v>
      </c>
    </row>
    <row r="104" spans="18:18">
      <c r="R104" s="14">
        <f t="shared" si="14"/>
        <v>0.77385265700483097</v>
      </c>
    </row>
    <row r="105" spans="18:18">
      <c r="R105" s="14">
        <f t="shared" si="14"/>
        <v>0.50966183574879231</v>
      </c>
    </row>
    <row r="106" spans="18:18">
      <c r="R106" s="14">
        <f t="shared" si="14"/>
        <v>0.50966183574879231</v>
      </c>
    </row>
    <row r="107" spans="18:18">
      <c r="R107" s="14" t="e">
        <f t="shared" si="14"/>
        <v>#DIV/0!</v>
      </c>
    </row>
    <row r="108" spans="18:18">
      <c r="R108" s="14" t="e">
        <f t="shared" si="14"/>
        <v>#VALUE!</v>
      </c>
    </row>
    <row r="109" spans="18:18">
      <c r="R109" s="14" t="e">
        <f>(C51-#REF!)/#REF!</f>
        <v>#REF!</v>
      </c>
    </row>
    <row r="110" spans="18:18">
      <c r="R110" s="14" t="e">
        <f>(C52-#REF!)/#REF!</f>
        <v>#REF!</v>
      </c>
    </row>
    <row r="111" spans="18:18">
      <c r="R111" s="14" t="e">
        <f t="shared" si="14"/>
        <v>#DIV/0!</v>
      </c>
    </row>
    <row r="112" spans="18:18">
      <c r="R112" s="14" t="e">
        <f t="shared" si="14"/>
        <v>#DIV/0!</v>
      </c>
    </row>
    <row r="113" spans="18:18">
      <c r="R113" s="14" t="e">
        <f t="shared" si="14"/>
        <v>#DIV/0!</v>
      </c>
    </row>
    <row r="114" spans="18:18">
      <c r="R114" s="14" t="e">
        <f t="shared" si="14"/>
        <v>#DIV/0!</v>
      </c>
    </row>
    <row r="115" spans="18:18">
      <c r="R115" s="14" t="e">
        <f t="shared" si="14"/>
        <v>#DIV/0!</v>
      </c>
    </row>
    <row r="116" spans="18:18">
      <c r="R116" s="14" t="e">
        <f t="shared" si="14"/>
        <v>#DIV/0!</v>
      </c>
    </row>
    <row r="117" spans="18:18">
      <c r="R117" s="14" t="e">
        <f t="shared" si="14"/>
        <v>#DIV/0!</v>
      </c>
    </row>
    <row r="118" spans="18:18">
      <c r="R118" s="14" t="e">
        <f t="shared" si="14"/>
        <v>#DIV/0!</v>
      </c>
    </row>
  </sheetData>
  <mergeCells count="5">
    <mergeCell ref="B9:B10"/>
    <mergeCell ref="C10:F10"/>
    <mergeCell ref="B6:L6"/>
    <mergeCell ref="B7:L8"/>
    <mergeCell ref="D50:E50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tabSelected="1" zoomScale="115" zoomScaleNormal="115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44" t="s">
        <v>23</v>
      </c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2:39" ht="53.25" customHeight="1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9" ht="32.25" customHeight="1">
      <c r="B9" s="37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9" ht="12.75" customHeight="1">
      <c r="B10" s="37"/>
      <c r="C10" s="38" t="s">
        <v>7</v>
      </c>
      <c r="D10" s="38"/>
      <c r="E10" s="38"/>
      <c r="F10" s="39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11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2019</v>
      </c>
      <c r="T26" s="20"/>
      <c r="U26" s="20"/>
      <c r="V26" s="20"/>
      <c r="W26" s="20"/>
      <c r="X26" s="20"/>
      <c r="Y26" s="20"/>
      <c r="Z26" s="20">
        <v>0.95</v>
      </c>
      <c r="AA26" s="20">
        <v>0.95</v>
      </c>
      <c r="AB26" s="20">
        <v>0.95</v>
      </c>
      <c r="AC26" s="20"/>
      <c r="AD26" s="20"/>
      <c r="AE26" s="20"/>
      <c r="AF26" s="20"/>
      <c r="AG26" s="20"/>
      <c r="AH26" s="32">
        <f>AVERAGE(T26:AG26)</f>
        <v>0.94999999999999984</v>
      </c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2020</v>
      </c>
      <c r="T27" s="20"/>
      <c r="U27" s="20"/>
      <c r="V27" s="20">
        <v>1.35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32">
        <f t="shared" ref="AH27:AH34" si="0">AVERAGE(T27:AG27)</f>
        <v>1.35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2021</v>
      </c>
      <c r="T28" s="20"/>
      <c r="U28" s="20"/>
      <c r="V28" s="20">
        <v>1.35</v>
      </c>
      <c r="W28" s="20">
        <v>1.35</v>
      </c>
      <c r="X28" s="20">
        <v>0.8</v>
      </c>
      <c r="Y28" s="20">
        <v>0.8</v>
      </c>
      <c r="Z28" s="20">
        <v>0.85</v>
      </c>
      <c r="AA28" s="20"/>
      <c r="AB28" s="20"/>
      <c r="AC28" s="20"/>
      <c r="AD28" s="20"/>
      <c r="AE28" s="20"/>
      <c r="AF28" s="20"/>
      <c r="AG28" s="20"/>
      <c r="AH28" s="32">
        <f t="shared" si="0"/>
        <v>1.0299999999999998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2022</v>
      </c>
      <c r="T29" s="20"/>
      <c r="U29" s="20"/>
      <c r="V29" s="20"/>
      <c r="W29" s="20"/>
      <c r="X29" s="20"/>
      <c r="Y29" s="20">
        <v>1.5</v>
      </c>
      <c r="Z29" s="20">
        <v>1.5</v>
      </c>
      <c r="AA29" s="20">
        <v>1.5</v>
      </c>
      <c r="AB29" s="20"/>
      <c r="AC29" s="20"/>
      <c r="AD29" s="20"/>
      <c r="AE29" s="20"/>
      <c r="AF29" s="20"/>
      <c r="AG29" s="20"/>
      <c r="AH29" s="32">
        <f t="shared" si="0"/>
        <v>1.5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2023</v>
      </c>
      <c r="T30" s="20"/>
      <c r="U30" s="20"/>
      <c r="V30" s="20"/>
      <c r="W30" s="20"/>
      <c r="X30" s="20"/>
      <c r="Y30" s="20"/>
      <c r="Z30" s="20"/>
      <c r="AA30" s="20">
        <v>1</v>
      </c>
      <c r="AB30" s="20">
        <v>1.1000000000000001</v>
      </c>
      <c r="AC30" s="20">
        <v>1.1000000000000001</v>
      </c>
      <c r="AD30" s="20">
        <v>1.1000000000000001</v>
      </c>
      <c r="AE30" s="20">
        <v>1.1000000000000001</v>
      </c>
      <c r="AF30" s="20"/>
      <c r="AG30" s="20"/>
      <c r="AH30" s="32">
        <f t="shared" si="0"/>
        <v>1.08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2024</v>
      </c>
      <c r="T31" s="20"/>
      <c r="U31" s="20"/>
      <c r="V31" s="20" t="s">
        <v>15</v>
      </c>
      <c r="W31" s="20" t="s">
        <v>15</v>
      </c>
      <c r="X31" s="20" t="s">
        <v>15</v>
      </c>
      <c r="Y31" s="20" t="s">
        <v>15</v>
      </c>
      <c r="Z31" s="20" t="s">
        <v>15</v>
      </c>
      <c r="AA31" s="20" t="s">
        <v>15</v>
      </c>
      <c r="AB31" s="20">
        <v>1.3</v>
      </c>
      <c r="AC31" s="20">
        <v>1.3</v>
      </c>
      <c r="AD31" s="20">
        <v>1.3</v>
      </c>
      <c r="AE31" s="20" t="s">
        <v>15</v>
      </c>
      <c r="AF31" s="20"/>
      <c r="AG31" s="20"/>
      <c r="AH31" s="32">
        <f t="shared" si="0"/>
        <v>1.3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16</v>
      </c>
      <c r="T32" s="20"/>
      <c r="U32" s="20"/>
      <c r="V32" s="20">
        <f>MAX(V26:V31)</f>
        <v>1.35</v>
      </c>
      <c r="W32" s="20">
        <f t="shared" ref="W32:AE32" si="1">MAX(W26:W31)</f>
        <v>1.35</v>
      </c>
      <c r="X32" s="20">
        <f t="shared" si="1"/>
        <v>0.8</v>
      </c>
      <c r="Y32" s="20">
        <f t="shared" si="1"/>
        <v>1.5</v>
      </c>
      <c r="Z32" s="20">
        <f t="shared" si="1"/>
        <v>1.5</v>
      </c>
      <c r="AA32" s="20">
        <f t="shared" si="1"/>
        <v>1.5</v>
      </c>
      <c r="AB32" s="20">
        <f t="shared" si="1"/>
        <v>1.3</v>
      </c>
      <c r="AC32" s="20">
        <f t="shared" si="1"/>
        <v>1.3</v>
      </c>
      <c r="AD32" s="20">
        <f t="shared" si="1"/>
        <v>1.3</v>
      </c>
      <c r="AE32" s="20">
        <f t="shared" si="1"/>
        <v>1.1000000000000001</v>
      </c>
      <c r="AF32" s="20"/>
      <c r="AG32" s="20"/>
      <c r="AH32" s="32">
        <f t="shared" si="0"/>
        <v>1.3000000000000003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17</v>
      </c>
      <c r="T33" s="20"/>
      <c r="U33" s="20"/>
      <c r="V33" s="20">
        <f>MIN(V26:V31)</f>
        <v>1.35</v>
      </c>
      <c r="W33" s="20">
        <f t="shared" ref="W33:AE33" si="2">MIN(W26:W31)</f>
        <v>1.35</v>
      </c>
      <c r="X33" s="20">
        <f t="shared" si="2"/>
        <v>0.8</v>
      </c>
      <c r="Y33" s="20">
        <f t="shared" si="2"/>
        <v>0.8</v>
      </c>
      <c r="Z33" s="20">
        <f t="shared" si="2"/>
        <v>0.85</v>
      </c>
      <c r="AA33" s="20">
        <f t="shared" si="2"/>
        <v>0.95</v>
      </c>
      <c r="AB33" s="20">
        <f t="shared" si="2"/>
        <v>0.95</v>
      </c>
      <c r="AC33" s="20">
        <f t="shared" si="2"/>
        <v>1.1000000000000001</v>
      </c>
      <c r="AD33" s="20">
        <f t="shared" si="2"/>
        <v>1.1000000000000001</v>
      </c>
      <c r="AE33" s="20">
        <f t="shared" si="2"/>
        <v>1.1000000000000001</v>
      </c>
      <c r="AF33" s="20"/>
      <c r="AG33" s="20"/>
      <c r="AH33" s="32">
        <f t="shared" si="0"/>
        <v>1.0349999999999999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18</v>
      </c>
      <c r="T34" s="20"/>
      <c r="U34" s="20"/>
      <c r="V34" s="20">
        <f>AVERAGE(V26:V31)</f>
        <v>1.35</v>
      </c>
      <c r="W34" s="20">
        <f t="shared" ref="W34:AE34" si="3">AVERAGE(W26:W31)</f>
        <v>1.35</v>
      </c>
      <c r="X34" s="20">
        <f t="shared" si="3"/>
        <v>0.8</v>
      </c>
      <c r="Y34" s="20">
        <f t="shared" si="3"/>
        <v>1.1499999999999999</v>
      </c>
      <c r="Z34" s="20">
        <f t="shared" si="3"/>
        <v>1.0999999999999999</v>
      </c>
      <c r="AA34" s="20">
        <f t="shared" si="3"/>
        <v>1.1500000000000001</v>
      </c>
      <c r="AB34" s="20">
        <f t="shared" si="3"/>
        <v>1.1166666666666665</v>
      </c>
      <c r="AC34" s="20">
        <f t="shared" si="3"/>
        <v>1.2000000000000002</v>
      </c>
      <c r="AD34" s="20">
        <f t="shared" si="3"/>
        <v>1.2000000000000002</v>
      </c>
      <c r="AE34" s="20">
        <f t="shared" si="3"/>
        <v>1.1000000000000001</v>
      </c>
      <c r="AF34" s="20"/>
      <c r="AG34" s="20"/>
      <c r="AH34" s="32">
        <f t="shared" si="0"/>
        <v>1.1516666666666668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27"/>
      <c r="D37" s="27"/>
      <c r="E37" s="27"/>
      <c r="F37" s="27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42"/>
      <c r="D38" s="42"/>
      <c r="E38" s="42"/>
      <c r="F38" s="42"/>
      <c r="S38" s="19" t="s">
        <v>19</v>
      </c>
      <c r="T38" s="20"/>
      <c r="U38" s="20"/>
      <c r="V38" s="20">
        <f t="shared" ref="V38:AC40" si="4">V32</f>
        <v>1.35</v>
      </c>
      <c r="W38" s="20">
        <f t="shared" si="4"/>
        <v>1.35</v>
      </c>
      <c r="X38" s="20">
        <f t="shared" si="4"/>
        <v>0.8</v>
      </c>
      <c r="Y38" s="20">
        <f t="shared" si="4"/>
        <v>1.5</v>
      </c>
      <c r="Z38" s="20">
        <f t="shared" si="4"/>
        <v>1.5</v>
      </c>
      <c r="AA38" s="20">
        <f t="shared" si="4"/>
        <v>1.5</v>
      </c>
      <c r="AB38" s="20">
        <f t="shared" si="4"/>
        <v>1.3</v>
      </c>
      <c r="AC38" s="20">
        <f t="shared" si="4"/>
        <v>1.3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43"/>
      <c r="D39" s="43"/>
      <c r="E39" s="43"/>
      <c r="F39" s="43"/>
      <c r="S39" s="19"/>
      <c r="T39" s="20"/>
      <c r="U39" s="20"/>
      <c r="V39" s="20">
        <f t="shared" si="4"/>
        <v>1.35</v>
      </c>
      <c r="W39" s="20">
        <f t="shared" si="4"/>
        <v>1.35</v>
      </c>
      <c r="X39" s="20">
        <f t="shared" si="4"/>
        <v>0.8</v>
      </c>
      <c r="Y39" s="20">
        <f t="shared" si="4"/>
        <v>0.8</v>
      </c>
      <c r="Z39" s="20">
        <f t="shared" si="4"/>
        <v>0.85</v>
      </c>
      <c r="AA39" s="20">
        <f t="shared" si="4"/>
        <v>0.95</v>
      </c>
      <c r="AB39" s="20">
        <f t="shared" si="4"/>
        <v>0.95</v>
      </c>
      <c r="AC39" s="20">
        <f t="shared" si="4"/>
        <v>1.1000000000000001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/>
      <c r="D40" s="29"/>
      <c r="E40" s="29"/>
      <c r="F40" s="29"/>
      <c r="S40" s="21" t="str">
        <f>S34</f>
        <v>Promedio 2019 - 2024</v>
      </c>
      <c r="T40" s="22"/>
      <c r="U40" s="22"/>
      <c r="V40" s="22">
        <f t="shared" si="4"/>
        <v>1.35</v>
      </c>
      <c r="W40" s="22">
        <f t="shared" si="4"/>
        <v>1.35</v>
      </c>
      <c r="X40" s="22">
        <f t="shared" si="4"/>
        <v>0.8</v>
      </c>
      <c r="Y40" s="22">
        <f t="shared" si="4"/>
        <v>1.1499999999999999</v>
      </c>
      <c r="Z40" s="22">
        <f t="shared" si="4"/>
        <v>1.0999999999999999</v>
      </c>
      <c r="AA40" s="22">
        <f t="shared" si="4"/>
        <v>1.1500000000000001</v>
      </c>
      <c r="AB40" s="22">
        <f t="shared" si="4"/>
        <v>1.1166666666666665</v>
      </c>
      <c r="AC40" s="22">
        <f t="shared" si="4"/>
        <v>1.2000000000000002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/>
      <c r="D41" s="36" t="s">
        <v>20</v>
      </c>
      <c r="E41" s="27"/>
      <c r="F41" s="27"/>
      <c r="S41" s="19">
        <v>2025</v>
      </c>
      <c r="T41" s="23"/>
      <c r="U41" s="23"/>
      <c r="V41" s="23"/>
      <c r="W41" s="23"/>
      <c r="X41" s="23">
        <f>D43</f>
        <v>2</v>
      </c>
      <c r="Y41" s="23">
        <f>D44</f>
        <v>2</v>
      </c>
      <c r="Z41" s="23">
        <f>D45</f>
        <v>2</v>
      </c>
      <c r="AA41" s="23">
        <f>D46</f>
        <v>1.8</v>
      </c>
      <c r="AB41" s="23">
        <f>D47</f>
        <v>1.5</v>
      </c>
      <c r="AC41" s="23">
        <f>D48</f>
        <v>1.5</v>
      </c>
      <c r="AD41" s="23"/>
      <c r="AE41" s="23"/>
      <c r="AF41" s="23"/>
      <c r="AG41" s="23"/>
      <c r="AI41" s="17"/>
    </row>
    <row r="42" spans="2:35" ht="9.9499999999999993" customHeight="1">
      <c r="B42" s="28">
        <v>32</v>
      </c>
      <c r="C42" s="29"/>
      <c r="D42" s="29"/>
      <c r="E42" s="29"/>
      <c r="F42" s="29"/>
    </row>
    <row r="43" spans="2:35" ht="9.9499999999999993" customHeight="1">
      <c r="B43" s="30">
        <v>33</v>
      </c>
      <c r="C43" s="27">
        <v>1.3248</v>
      </c>
      <c r="D43" s="27">
        <f>'[1]33'!$D$152</f>
        <v>2</v>
      </c>
      <c r="E43" s="27">
        <f>'[1]33'!$F$152</f>
        <v>2.95</v>
      </c>
      <c r="F43" s="27">
        <f>'[1]33'!$G$152</f>
        <v>4.5999999999999996</v>
      </c>
    </row>
    <row r="44" spans="2:35" ht="9.9499999999999993" customHeight="1">
      <c r="B44" s="28">
        <v>34</v>
      </c>
      <c r="C44" s="29">
        <v>1.3248</v>
      </c>
      <c r="D44" s="29">
        <f>'[1]34'!$D$152</f>
        <v>2</v>
      </c>
      <c r="E44" s="29">
        <f>'[1]34'!$F$152</f>
        <v>2.95</v>
      </c>
      <c r="F44" s="29">
        <f>'[1]34'!$G$152</f>
        <v>4.45</v>
      </c>
    </row>
    <row r="45" spans="2:35" ht="9.9499999999999993" customHeight="1">
      <c r="B45" s="30">
        <v>35</v>
      </c>
      <c r="C45" s="27">
        <v>1.3248</v>
      </c>
      <c r="D45" s="27">
        <f>'[1]35'!$D$152</f>
        <v>2</v>
      </c>
      <c r="E45" s="31">
        <f>'[1]35'!$F$152</f>
        <v>2.95</v>
      </c>
      <c r="F45" s="27">
        <f>'[1]35'!$G$152</f>
        <v>4.32</v>
      </c>
      <c r="S45" s="16" t="s">
        <v>10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1.3248</v>
      </c>
      <c r="D46" s="29">
        <f>'[1]36'!$D$152</f>
        <v>1.8</v>
      </c>
      <c r="E46" s="29">
        <f>'[1]36'!$F$152</f>
        <v>2.7</v>
      </c>
      <c r="F46" s="29">
        <f>'[1]36'!$G$152</f>
        <v>4.4800000000000004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1.3248</v>
      </c>
      <c r="D47" s="27">
        <f>'[1]37'!$D$152</f>
        <v>1.5</v>
      </c>
      <c r="E47" s="27">
        <f>'[1]37'!$F$152</f>
        <v>2.35</v>
      </c>
      <c r="F47" s="27">
        <f>'[1]37'!$G$152</f>
        <v>4.07</v>
      </c>
      <c r="S47" s="19">
        <v>2019</v>
      </c>
      <c r="T47" s="20">
        <v>4.24</v>
      </c>
      <c r="U47" s="20">
        <v>4.1875</v>
      </c>
      <c r="V47" s="20">
        <v>3.3244444444444445</v>
      </c>
      <c r="W47" s="20">
        <v>3.1736363636363634</v>
      </c>
      <c r="X47" s="20">
        <v>3.0999999999999996</v>
      </c>
      <c r="Y47" s="20">
        <v>2.8941666666666666</v>
      </c>
      <c r="Z47" s="20">
        <v>2.6718181818181814</v>
      </c>
      <c r="AA47" s="20">
        <v>2.7936363636363635</v>
      </c>
      <c r="AB47" s="20">
        <v>2.7399999999999998</v>
      </c>
      <c r="AC47" s="20">
        <v>2.7078571428571432</v>
      </c>
      <c r="AD47" s="20">
        <v>2.7253846153846153</v>
      </c>
      <c r="AE47" s="20">
        <v>2.7378571428571425</v>
      </c>
      <c r="AF47" s="20">
        <v>2.7215384615384619</v>
      </c>
      <c r="AG47" s="20">
        <v>2.8533333333333335</v>
      </c>
      <c r="AH47" s="32">
        <f t="shared" ref="AH47:AH55" si="5">AVERAGE(T47:AG47)</f>
        <v>3.0622266225837653</v>
      </c>
      <c r="AI47" s="17"/>
    </row>
    <row r="48" spans="2:35" ht="9.9499999999999993" customHeight="1">
      <c r="B48" s="28">
        <v>38</v>
      </c>
      <c r="C48" s="29">
        <v>1.3248</v>
      </c>
      <c r="D48" s="29">
        <f>'[1]38'!$D$152</f>
        <v>1.5</v>
      </c>
      <c r="E48" s="29">
        <f>'[1]38'!$F$152</f>
        <v>2.35</v>
      </c>
      <c r="F48" s="29">
        <f>'[1]38'!$G$152</f>
        <v>4.07</v>
      </c>
      <c r="S48" s="19">
        <v>2020</v>
      </c>
      <c r="T48" s="20"/>
      <c r="U48" s="20"/>
      <c r="V48" s="20">
        <v>3.91</v>
      </c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32">
        <f t="shared" si="5"/>
        <v>3.91</v>
      </c>
      <c r="AI48" s="17"/>
    </row>
    <row r="49" spans="2:35" ht="9.9499999999999993" customHeight="1">
      <c r="B49" s="30">
        <v>39</v>
      </c>
      <c r="C49" s="27"/>
      <c r="D49" s="27"/>
      <c r="E49" s="27"/>
      <c r="F49" s="27"/>
      <c r="S49" s="19">
        <v>2021</v>
      </c>
      <c r="T49" s="20"/>
      <c r="U49" s="20"/>
      <c r="V49" s="20">
        <v>3.91</v>
      </c>
      <c r="W49" s="20">
        <v>3.93</v>
      </c>
      <c r="X49" s="20">
        <v>3.4</v>
      </c>
      <c r="Y49" s="20">
        <v>3.29</v>
      </c>
      <c r="Z49" s="20">
        <v>3</v>
      </c>
      <c r="AA49" s="20"/>
      <c r="AB49" s="20"/>
      <c r="AC49" s="20"/>
      <c r="AD49" s="20"/>
      <c r="AE49" s="20"/>
      <c r="AF49" s="20"/>
      <c r="AG49" s="20"/>
      <c r="AH49" s="32">
        <f t="shared" si="5"/>
        <v>3.5060000000000002</v>
      </c>
      <c r="AI49" s="17"/>
    </row>
    <row r="50" spans="2:35" ht="9.9499999999999993" customHeight="1">
      <c r="B50" s="28">
        <v>40</v>
      </c>
      <c r="C50" s="29"/>
      <c r="D50" s="42" t="s">
        <v>21</v>
      </c>
      <c r="E50" s="42"/>
      <c r="F50" s="29"/>
      <c r="S50" s="19">
        <v>2022</v>
      </c>
      <c r="T50" s="20"/>
      <c r="U50" s="20"/>
      <c r="V50" s="20"/>
      <c r="W50" s="20"/>
      <c r="X50" s="20"/>
      <c r="Y50" s="20">
        <v>4.0199999999999996</v>
      </c>
      <c r="Z50" s="20">
        <v>4.68</v>
      </c>
      <c r="AA50" s="20">
        <v>4.5999999999999996</v>
      </c>
      <c r="AB50" s="20"/>
      <c r="AC50" s="20"/>
      <c r="AD50" s="20"/>
      <c r="AE50" s="20"/>
      <c r="AF50" s="20"/>
      <c r="AG50" s="20"/>
      <c r="AH50" s="32">
        <f t="shared" si="5"/>
        <v>4.4333333333333327</v>
      </c>
      <c r="AI50" s="17"/>
    </row>
    <row r="51" spans="2:35" ht="9.9499999999999993" customHeight="1">
      <c r="B51" s="30">
        <v>41</v>
      </c>
      <c r="C51" s="43"/>
      <c r="D51" s="43"/>
      <c r="E51" s="43"/>
      <c r="F51" s="43"/>
      <c r="S51" s="19">
        <v>2023</v>
      </c>
      <c r="T51" s="20"/>
      <c r="U51" s="20">
        <v>3.48</v>
      </c>
      <c r="V51" s="20">
        <v>3.69</v>
      </c>
      <c r="W51" s="20">
        <v>3.69</v>
      </c>
      <c r="X51" s="20">
        <v>3.83</v>
      </c>
      <c r="Y51" s="20">
        <v>4.04</v>
      </c>
      <c r="Z51" s="20">
        <v>4.04</v>
      </c>
      <c r="AA51" s="20">
        <v>3.79</v>
      </c>
      <c r="AB51" s="20">
        <v>3.89</v>
      </c>
      <c r="AC51" s="20">
        <v>3.49</v>
      </c>
      <c r="AD51" s="20">
        <v>3.12</v>
      </c>
      <c r="AE51" s="20">
        <v>3.41</v>
      </c>
      <c r="AF51" s="20"/>
      <c r="AG51" s="20"/>
      <c r="AH51" s="32">
        <f t="shared" si="5"/>
        <v>3.6790909090909092</v>
      </c>
      <c r="AI51" s="17"/>
    </row>
    <row r="52" spans="2:35" ht="9.9499999999999993" customHeight="1">
      <c r="B52" s="28">
        <v>42</v>
      </c>
      <c r="C52" s="42"/>
      <c r="D52" s="42"/>
      <c r="E52" s="42"/>
      <c r="F52" s="42"/>
      <c r="S52" s="19">
        <v>2024</v>
      </c>
      <c r="T52" s="20"/>
      <c r="U52" s="20">
        <v>0</v>
      </c>
      <c r="V52" s="20" t="s">
        <v>15</v>
      </c>
      <c r="W52" s="20" t="s">
        <v>15</v>
      </c>
      <c r="X52" s="20" t="s">
        <v>15</v>
      </c>
      <c r="Y52" s="20" t="s">
        <v>15</v>
      </c>
      <c r="Z52" s="20" t="s">
        <v>15</v>
      </c>
      <c r="AA52" s="20" t="s">
        <v>15</v>
      </c>
      <c r="AB52" s="20" t="s">
        <v>15</v>
      </c>
      <c r="AC52" s="20" t="s">
        <v>15</v>
      </c>
      <c r="AD52" s="20" t="s">
        <v>15</v>
      </c>
      <c r="AE52" s="20" t="s">
        <v>15</v>
      </c>
      <c r="AF52" s="20"/>
      <c r="AG52" s="20"/>
      <c r="AH52" s="32">
        <f t="shared" si="5"/>
        <v>0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16</v>
      </c>
      <c r="T53" s="20">
        <f>MAX(T47:T52)</f>
        <v>4.24</v>
      </c>
      <c r="U53" s="20">
        <f t="shared" ref="U53:AG53" si="6">MAX(U47:U52)</f>
        <v>4.1875</v>
      </c>
      <c r="V53" s="20">
        <f t="shared" si="6"/>
        <v>3.91</v>
      </c>
      <c r="W53" s="20">
        <f t="shared" si="6"/>
        <v>3.93</v>
      </c>
      <c r="X53" s="20">
        <f t="shared" si="6"/>
        <v>3.83</v>
      </c>
      <c r="Y53" s="20">
        <f t="shared" si="6"/>
        <v>4.04</v>
      </c>
      <c r="Z53" s="20">
        <f t="shared" si="6"/>
        <v>4.68</v>
      </c>
      <c r="AA53" s="20">
        <f t="shared" si="6"/>
        <v>4.5999999999999996</v>
      </c>
      <c r="AB53" s="20">
        <f t="shared" si="6"/>
        <v>3.89</v>
      </c>
      <c r="AC53" s="20">
        <f t="shared" si="6"/>
        <v>3.49</v>
      </c>
      <c r="AD53" s="20">
        <f t="shared" si="6"/>
        <v>3.12</v>
      </c>
      <c r="AE53" s="20">
        <f t="shared" si="6"/>
        <v>3.41</v>
      </c>
      <c r="AF53" s="20">
        <f t="shared" si="6"/>
        <v>2.7215384615384619</v>
      </c>
      <c r="AG53" s="20">
        <f t="shared" si="6"/>
        <v>2.8533333333333335</v>
      </c>
      <c r="AH53" s="32">
        <f t="shared" si="5"/>
        <v>3.7787408424908429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17</v>
      </c>
      <c r="T54" s="20">
        <f>MIN(T47:T52)</f>
        <v>4.24</v>
      </c>
      <c r="U54" s="20">
        <f t="shared" ref="U54:AG54" si="7">MIN(U47:U52)</f>
        <v>0</v>
      </c>
      <c r="V54" s="20">
        <f t="shared" si="7"/>
        <v>3.3244444444444445</v>
      </c>
      <c r="W54" s="20">
        <f t="shared" si="7"/>
        <v>3.1736363636363634</v>
      </c>
      <c r="X54" s="20">
        <f t="shared" si="7"/>
        <v>3.0999999999999996</v>
      </c>
      <c r="Y54" s="20">
        <f t="shared" si="7"/>
        <v>2.8941666666666666</v>
      </c>
      <c r="Z54" s="20">
        <f t="shared" si="7"/>
        <v>2.6718181818181814</v>
      </c>
      <c r="AA54" s="20">
        <f t="shared" si="7"/>
        <v>2.7936363636363635</v>
      </c>
      <c r="AB54" s="20">
        <f t="shared" si="7"/>
        <v>2.7399999999999998</v>
      </c>
      <c r="AC54" s="20">
        <f t="shared" si="7"/>
        <v>2.7078571428571432</v>
      </c>
      <c r="AD54" s="20">
        <f t="shared" si="7"/>
        <v>2.7253846153846153</v>
      </c>
      <c r="AE54" s="20">
        <f t="shared" si="7"/>
        <v>2.7378571428571425</v>
      </c>
      <c r="AF54" s="20">
        <f t="shared" si="7"/>
        <v>2.7215384615384619</v>
      </c>
      <c r="AG54" s="20">
        <f t="shared" si="7"/>
        <v>2.8533333333333335</v>
      </c>
      <c r="AH54" s="32">
        <f t="shared" si="5"/>
        <v>2.7631194797266225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18</v>
      </c>
      <c r="T55" s="20">
        <f>AVERAGE(T47:T52)</f>
        <v>4.24</v>
      </c>
      <c r="U55" s="20">
        <f t="shared" ref="U55:AG55" si="8">AVERAGE(U47:U52)</f>
        <v>2.5558333333333336</v>
      </c>
      <c r="V55" s="20">
        <f t="shared" si="8"/>
        <v>3.7086111111111113</v>
      </c>
      <c r="W55" s="20">
        <f t="shared" si="8"/>
        <v>3.5978787878787877</v>
      </c>
      <c r="X55" s="20">
        <f t="shared" si="8"/>
        <v>3.4433333333333334</v>
      </c>
      <c r="Y55" s="20">
        <f t="shared" si="8"/>
        <v>3.5610416666666662</v>
      </c>
      <c r="Z55" s="20">
        <f t="shared" si="8"/>
        <v>3.5979545454545452</v>
      </c>
      <c r="AA55" s="20">
        <f t="shared" si="8"/>
        <v>3.727878787878788</v>
      </c>
      <c r="AB55" s="20">
        <f t="shared" si="8"/>
        <v>3.3149999999999999</v>
      </c>
      <c r="AC55" s="20">
        <f t="shared" si="8"/>
        <v>3.0989285714285719</v>
      </c>
      <c r="AD55" s="20">
        <f t="shared" si="8"/>
        <v>2.9226923076923077</v>
      </c>
      <c r="AE55" s="20">
        <f t="shared" si="8"/>
        <v>3.0739285714285716</v>
      </c>
      <c r="AF55" s="20">
        <f t="shared" si="8"/>
        <v>2.7215384615384619</v>
      </c>
      <c r="AG55" s="20">
        <f t="shared" si="8"/>
        <v>2.8533333333333335</v>
      </c>
      <c r="AH55" s="32">
        <f t="shared" si="5"/>
        <v>3.3155680579341298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19</v>
      </c>
      <c r="T59" s="20">
        <f t="shared" ref="T59:AG61" si="9">T53</f>
        <v>4.24</v>
      </c>
      <c r="U59" s="20">
        <f>U53</f>
        <v>4.1875</v>
      </c>
      <c r="V59" s="20">
        <f t="shared" si="9"/>
        <v>3.91</v>
      </c>
      <c r="W59" s="20">
        <f t="shared" si="9"/>
        <v>3.93</v>
      </c>
      <c r="X59" s="20">
        <f t="shared" si="9"/>
        <v>3.83</v>
      </c>
      <c r="Y59" s="20">
        <f t="shared" si="9"/>
        <v>4.04</v>
      </c>
      <c r="Z59" s="20">
        <f t="shared" si="9"/>
        <v>4.68</v>
      </c>
      <c r="AA59" s="20">
        <f t="shared" si="9"/>
        <v>4.5999999999999996</v>
      </c>
      <c r="AB59" s="20">
        <f t="shared" si="9"/>
        <v>3.89</v>
      </c>
      <c r="AC59" s="20">
        <f t="shared" si="9"/>
        <v>3.49</v>
      </c>
      <c r="AD59" s="20">
        <f t="shared" si="9"/>
        <v>3.12</v>
      </c>
      <c r="AE59" s="20">
        <f t="shared" si="9"/>
        <v>3.41</v>
      </c>
      <c r="AF59" s="20">
        <f t="shared" si="9"/>
        <v>2.7215384615384619</v>
      </c>
      <c r="AG59" s="20">
        <f t="shared" si="9"/>
        <v>2.8533333333333335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9"/>
        <v>4.24</v>
      </c>
      <c r="U60" s="20">
        <f t="shared" si="9"/>
        <v>0</v>
      </c>
      <c r="V60" s="20">
        <f t="shared" si="9"/>
        <v>3.3244444444444445</v>
      </c>
      <c r="W60" s="20">
        <f t="shared" si="9"/>
        <v>3.1736363636363634</v>
      </c>
      <c r="X60" s="20">
        <f t="shared" si="9"/>
        <v>3.0999999999999996</v>
      </c>
      <c r="Y60" s="20">
        <f t="shared" si="9"/>
        <v>2.8941666666666666</v>
      </c>
      <c r="Z60" s="20">
        <f t="shared" si="9"/>
        <v>2.6718181818181814</v>
      </c>
      <c r="AA60" s="20">
        <f t="shared" si="9"/>
        <v>2.7936363636363635</v>
      </c>
      <c r="AB60" s="20">
        <f t="shared" si="9"/>
        <v>2.7399999999999998</v>
      </c>
      <c r="AC60" s="20">
        <f t="shared" si="9"/>
        <v>2.7078571428571432</v>
      </c>
      <c r="AD60" s="20">
        <f t="shared" si="9"/>
        <v>2.7253846153846153</v>
      </c>
      <c r="AE60" s="20">
        <f t="shared" si="9"/>
        <v>2.7378571428571425</v>
      </c>
      <c r="AF60" s="20">
        <f t="shared" si="9"/>
        <v>2.7215384615384619</v>
      </c>
      <c r="AG60" s="20">
        <f t="shared" si="9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2019 - 2024</v>
      </c>
      <c r="T61" s="22">
        <f t="shared" si="9"/>
        <v>4.24</v>
      </c>
      <c r="U61" s="22">
        <f>U55</f>
        <v>2.5558333333333336</v>
      </c>
      <c r="V61" s="22">
        <f t="shared" si="9"/>
        <v>3.7086111111111113</v>
      </c>
      <c r="W61" s="22">
        <f t="shared" si="9"/>
        <v>3.5978787878787877</v>
      </c>
      <c r="X61" s="22">
        <f t="shared" si="9"/>
        <v>3.4433333333333334</v>
      </c>
      <c r="Y61" s="22">
        <f t="shared" si="9"/>
        <v>3.5610416666666662</v>
      </c>
      <c r="Z61" s="22">
        <f t="shared" si="9"/>
        <v>3.5979545454545452</v>
      </c>
      <c r="AA61" s="22">
        <f t="shared" si="9"/>
        <v>3.727878787878788</v>
      </c>
      <c r="AB61" s="22">
        <f t="shared" si="9"/>
        <v>3.3149999999999999</v>
      </c>
      <c r="AC61" s="22">
        <f t="shared" si="9"/>
        <v>3.0989285714285719</v>
      </c>
      <c r="AD61" s="22">
        <f t="shared" si="9"/>
        <v>2.9226923076923077</v>
      </c>
      <c r="AE61" s="22">
        <f t="shared" si="9"/>
        <v>3.0739285714285716</v>
      </c>
      <c r="AF61" s="22">
        <f t="shared" si="9"/>
        <v>2.7215384615384619</v>
      </c>
      <c r="AG61" s="22">
        <f t="shared" si="9"/>
        <v>2.8533333333333335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2025</v>
      </c>
      <c r="T62" s="23"/>
      <c r="U62" s="23"/>
      <c r="V62" s="23"/>
      <c r="W62" s="23"/>
      <c r="X62" s="23">
        <f>F43</f>
        <v>4.5999999999999996</v>
      </c>
      <c r="Y62" s="23">
        <f>F44</f>
        <v>4.45</v>
      </c>
      <c r="Z62" s="23">
        <f>F45</f>
        <v>4.32</v>
      </c>
      <c r="AA62" s="23">
        <f>F46</f>
        <v>4.4800000000000004</v>
      </c>
      <c r="AB62" s="23">
        <f>F47</f>
        <v>4.07</v>
      </c>
      <c r="AC62" s="23">
        <f>F48</f>
        <v>4.07</v>
      </c>
      <c r="AD62" s="23"/>
      <c r="AE62" s="23"/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18" si="10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0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0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0"/>
        <v>#DIV/0!</v>
      </c>
      <c r="S72" s="24"/>
    </row>
    <row r="73" spans="2:34">
      <c r="R73" s="14" t="e">
        <f t="shared" si="10"/>
        <v>#DIV/0!</v>
      </c>
      <c r="S73" s="24"/>
    </row>
    <row r="74" spans="2:34">
      <c r="R74" s="14" t="e">
        <f t="shared" si="10"/>
        <v>#DIV/0!</v>
      </c>
      <c r="S74" s="24"/>
    </row>
    <row r="75" spans="2:34">
      <c r="R75" s="14" t="e">
        <f t="shared" si="10"/>
        <v>#DIV/0!</v>
      </c>
    </row>
    <row r="76" spans="2:34">
      <c r="R76" s="14" t="e">
        <f t="shared" si="10"/>
        <v>#DIV/0!</v>
      </c>
    </row>
    <row r="77" spans="2:34">
      <c r="R77" s="14" t="e">
        <f t="shared" si="10"/>
        <v>#DIV/0!</v>
      </c>
    </row>
    <row r="78" spans="2:34">
      <c r="R78" s="14" t="e">
        <f t="shared" si="10"/>
        <v>#DIV/0!</v>
      </c>
    </row>
    <row r="79" spans="2:34">
      <c r="R79" s="14" t="e">
        <f t="shared" si="10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 t="shared" si="10"/>
        <v>#DIV/0!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 t="e">
        <f t="shared" si="10"/>
        <v>#DIV/0!</v>
      </c>
    </row>
    <row r="91" spans="18:18">
      <c r="R91" s="14" t="e">
        <f t="shared" si="10"/>
        <v>#DIV/0!</v>
      </c>
    </row>
    <row r="92" spans="18:18">
      <c r="R92" s="14" t="e">
        <f t="shared" si="10"/>
        <v>#DIV/0!</v>
      </c>
    </row>
    <row r="93" spans="18:18">
      <c r="R93" s="14" t="e">
        <f t="shared" si="10"/>
        <v>#DIV/0!</v>
      </c>
    </row>
    <row r="94" spans="18:18">
      <c r="R94" s="14" t="e">
        <f t="shared" si="10"/>
        <v>#DIV/0!</v>
      </c>
    </row>
    <row r="95" spans="18:18">
      <c r="R95" s="14" t="e">
        <f t="shared" si="10"/>
        <v>#DIV/0!</v>
      </c>
    </row>
    <row r="96" spans="18:18">
      <c r="R96" s="14" t="e">
        <f>(C38-#REF!)/#REF!</f>
        <v>#REF!</v>
      </c>
    </row>
    <row r="97" spans="18:18">
      <c r="R97" s="14" t="e">
        <f>(D39-#REF!)/#REF!</f>
        <v>#REF!</v>
      </c>
    </row>
    <row r="98" spans="18:18">
      <c r="R98" s="14" t="e">
        <f t="shared" si="10"/>
        <v>#DIV/0!</v>
      </c>
    </row>
    <row r="99" spans="18:18">
      <c r="R99" s="14" t="e">
        <f t="shared" si="10"/>
        <v>#VALUE!</v>
      </c>
    </row>
    <row r="100" spans="18:18">
      <c r="R100" s="14" t="e">
        <f t="shared" si="10"/>
        <v>#DIV/0!</v>
      </c>
    </row>
    <row r="101" spans="18:18">
      <c r="R101" s="14">
        <f t="shared" si="10"/>
        <v>0.50966183574879231</v>
      </c>
    </row>
    <row r="102" spans="18:18">
      <c r="R102" s="14">
        <f t="shared" si="10"/>
        <v>0.50966183574879231</v>
      </c>
    </row>
    <row r="103" spans="18:18">
      <c r="R103" s="14">
        <f t="shared" si="10"/>
        <v>0.50966183574879231</v>
      </c>
    </row>
    <row r="104" spans="18:18">
      <c r="R104" s="14">
        <f t="shared" si="10"/>
        <v>0.35869565217391308</v>
      </c>
    </row>
    <row r="105" spans="18:18">
      <c r="R105" s="14">
        <f t="shared" si="10"/>
        <v>0.13224637681159424</v>
      </c>
    </row>
    <row r="106" spans="18:18">
      <c r="R106" s="14">
        <f t="shared" si="10"/>
        <v>0.13224637681159424</v>
      </c>
    </row>
    <row r="107" spans="18:18">
      <c r="R107" s="14" t="e">
        <f t="shared" si="10"/>
        <v>#DIV/0!</v>
      </c>
    </row>
    <row r="108" spans="18:18">
      <c r="R108" s="14" t="e">
        <f t="shared" si="10"/>
        <v>#VALUE!</v>
      </c>
    </row>
    <row r="109" spans="18:18">
      <c r="R109" s="14" t="e">
        <f>(C51-#REF!)/#REF!</f>
        <v>#REF!</v>
      </c>
    </row>
    <row r="110" spans="18:18">
      <c r="R110" s="14" t="e">
        <f>(C52-#REF!)/#REF!</f>
        <v>#REF!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9">
    <mergeCell ref="C52:F52"/>
    <mergeCell ref="C38:F38"/>
    <mergeCell ref="C51:F51"/>
    <mergeCell ref="B6:L6"/>
    <mergeCell ref="B7:L8"/>
    <mergeCell ref="B9:B10"/>
    <mergeCell ref="C10:F10"/>
    <mergeCell ref="C39:F39"/>
    <mergeCell ref="D50:E50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&gt;38 mm</vt:lpstr>
      <vt:lpstr>Ciruela &lt; 38 mm</vt:lpstr>
      <vt:lpstr>'Ciruela &lt; 38 mm'!Área_de_impresión</vt:lpstr>
      <vt:lpstr>'Ciruela &gt;38 mm'!Área_de_impresión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2025-09-30T09:28:55Z</dcterms:modified>
</cp:coreProperties>
</file>